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130" windowWidth="15330" windowHeight="1170" tabRatio="908" activeTab="3"/>
  </bookViews>
  <sheets>
    <sheet name="Absences" sheetId="14" r:id="rId1"/>
    <sheet name="Récap" sheetId="12" r:id="rId2"/>
    <sheet name="UNV" sheetId="1" r:id="rId3"/>
    <sheet name="MedecineAC" sheetId="18" r:id="rId4"/>
  </sheets>
  <calcPr calcId="145621"/>
</workbook>
</file>

<file path=xl/calcChain.xml><?xml version="1.0" encoding="utf-8"?>
<calcChain xmlns="http://schemas.openxmlformats.org/spreadsheetml/2006/main">
  <c r="C20" i="18" l="1"/>
  <c r="C40" i="18"/>
  <c r="D37" i="1" l="1"/>
  <c r="D29" i="1"/>
  <c r="D30" i="1"/>
  <c r="D31" i="1"/>
  <c r="D28" i="1"/>
  <c r="C20" i="1" l="1"/>
  <c r="C37" i="1" l="1"/>
  <c r="D7" i="12" l="1"/>
  <c r="C8" i="12"/>
  <c r="J13" i="12"/>
  <c r="L35" i="12" s="1"/>
  <c r="J12" i="12"/>
  <c r="L28" i="12" s="1"/>
  <c r="I12" i="12"/>
  <c r="H13" i="12"/>
  <c r="H35" i="12" s="1"/>
  <c r="H16" i="12"/>
  <c r="H37" i="12" s="1"/>
  <c r="H18" i="12"/>
  <c r="H19" i="12"/>
  <c r="H45" i="12" s="1"/>
  <c r="H20" i="12"/>
  <c r="H12" i="12"/>
  <c r="J20" i="12"/>
  <c r="I20" i="12"/>
  <c r="J19" i="12"/>
  <c r="L45" i="12" s="1"/>
  <c r="I19" i="12"/>
  <c r="J45" i="12" s="1"/>
  <c r="J18" i="12"/>
  <c r="I18" i="12"/>
  <c r="J17" i="12"/>
  <c r="I17" i="12"/>
  <c r="H17" i="12"/>
  <c r="J16" i="12"/>
  <c r="L37" i="12" s="1"/>
  <c r="I16" i="12"/>
  <c r="J37" i="12" s="1"/>
  <c r="J15" i="12"/>
  <c r="L36" i="12" s="1"/>
  <c r="I15" i="12"/>
  <c r="J36" i="12" s="1"/>
  <c r="J14" i="12"/>
  <c r="I14" i="12"/>
  <c r="I13" i="12"/>
  <c r="J35" i="12" s="1"/>
  <c r="I7" i="12"/>
  <c r="J7" i="12"/>
  <c r="H7" i="12"/>
  <c r="C44" i="12"/>
  <c r="H34" i="12" s="1"/>
  <c r="C45" i="12"/>
  <c r="H42" i="12" s="1"/>
  <c r="C46" i="12"/>
  <c r="H43" i="12" s="1"/>
  <c r="C48" i="12"/>
  <c r="C47" i="12"/>
  <c r="H44" i="12" s="1"/>
  <c r="D44" i="12"/>
  <c r="J34" i="12" s="1"/>
  <c r="C39" i="12"/>
  <c r="C38" i="12"/>
  <c r="C37" i="12"/>
  <c r="D9" i="1"/>
  <c r="D10" i="1"/>
  <c r="D11" i="1"/>
  <c r="D12" i="1"/>
  <c r="D13" i="1"/>
  <c r="D14" i="1"/>
  <c r="D15" i="1"/>
  <c r="D16" i="1"/>
  <c r="D17" i="1"/>
  <c r="D18" i="1"/>
  <c r="D19" i="1"/>
  <c r="D8" i="1"/>
  <c r="E32" i="12"/>
  <c r="D32" i="12"/>
  <c r="C32" i="12"/>
  <c r="E31" i="12"/>
  <c r="D31" i="12"/>
  <c r="C31" i="12"/>
  <c r="E30" i="12"/>
  <c r="L33" i="12" s="1"/>
  <c r="D30" i="12"/>
  <c r="J33" i="12" s="1"/>
  <c r="C30" i="12"/>
  <c r="H33" i="12" s="1"/>
  <c r="E29" i="12"/>
  <c r="D29" i="12"/>
  <c r="C29" i="12"/>
  <c r="E21" i="12"/>
  <c r="D22" i="12"/>
  <c r="D21" i="12"/>
  <c r="C22" i="12"/>
  <c r="C23" i="12"/>
  <c r="C21" i="12"/>
  <c r="E9" i="12"/>
  <c r="L29" i="12" s="1"/>
  <c r="E10" i="12"/>
  <c r="L30" i="12" s="1"/>
  <c r="E12" i="12"/>
  <c r="L32" i="12" s="1"/>
  <c r="C9" i="12"/>
  <c r="H29" i="12" s="1"/>
  <c r="C10" i="12"/>
  <c r="H30" i="12" s="1"/>
  <c r="C11" i="12"/>
  <c r="H31" i="12" s="1"/>
  <c r="C12" i="12"/>
  <c r="H32" i="12" s="1"/>
  <c r="C14" i="12"/>
  <c r="C15" i="12"/>
  <c r="C16" i="12"/>
  <c r="C17" i="12"/>
  <c r="H41" i="12" s="1"/>
  <c r="C7" i="12"/>
  <c r="D47" i="18"/>
  <c r="E24" i="12" s="1"/>
  <c r="C47" i="18"/>
  <c r="D24" i="12" s="1"/>
  <c r="C24" i="12"/>
  <c r="C42" i="18"/>
  <c r="D40" i="18"/>
  <c r="E23" i="12" s="1"/>
  <c r="D23" i="12"/>
  <c r="D23" i="18"/>
  <c r="D20" i="18"/>
  <c r="E22" i="12" s="1"/>
  <c r="D58" i="1"/>
  <c r="E17" i="12" s="1"/>
  <c r="L41" i="12" s="1"/>
  <c r="C58" i="1"/>
  <c r="D17" i="12" s="1"/>
  <c r="J41" i="12" s="1"/>
  <c r="D56" i="1"/>
  <c r="E16" i="12" s="1"/>
  <c r="C56" i="1"/>
  <c r="D16" i="12" s="1"/>
  <c r="D54" i="1"/>
  <c r="E15" i="12" s="1"/>
  <c r="C54" i="1"/>
  <c r="D15" i="12" s="1"/>
  <c r="D49" i="1"/>
  <c r="E14" i="12" s="1"/>
  <c r="C49" i="1"/>
  <c r="D14" i="12" s="1"/>
  <c r="D12" i="12"/>
  <c r="J32" i="12" s="1"/>
  <c r="D32" i="1"/>
  <c r="E11" i="12" s="1"/>
  <c r="L31" i="12" s="1"/>
  <c r="C32" i="1"/>
  <c r="D11" i="12" s="1"/>
  <c r="J31" i="12" s="1"/>
  <c r="C26" i="1"/>
  <c r="D10" i="12" s="1"/>
  <c r="J30" i="12" s="1"/>
  <c r="C23" i="1"/>
  <c r="D9" i="12" s="1"/>
  <c r="J29" i="12" s="1"/>
  <c r="D20" i="1"/>
  <c r="E8" i="12" s="1"/>
  <c r="D8" i="12"/>
  <c r="E44" i="12"/>
  <c r="L34" i="12" s="1"/>
  <c r="E45" i="12"/>
  <c r="E46" i="12"/>
  <c r="E47" i="12"/>
  <c r="L44" i="12" s="1"/>
  <c r="E43" i="12"/>
  <c r="D45" i="12"/>
  <c r="J42" i="12" s="1"/>
  <c r="D46" i="12"/>
  <c r="J43" i="12" s="1"/>
  <c r="D47" i="12"/>
  <c r="J44" i="12" s="1"/>
  <c r="D48" i="12"/>
  <c r="D43" i="12"/>
  <c r="C43" i="12"/>
  <c r="E37" i="12"/>
  <c r="E38" i="12"/>
  <c r="E39" i="12"/>
  <c r="E36" i="12"/>
  <c r="D37" i="12"/>
  <c r="D38" i="12"/>
  <c r="D39" i="12"/>
  <c r="D36" i="12"/>
  <c r="C36" i="12"/>
  <c r="E28" i="12"/>
  <c r="D28" i="12"/>
  <c r="C28" i="12"/>
  <c r="E7" i="12"/>
  <c r="H15" i="12" l="1"/>
  <c r="H36" i="12" s="1"/>
  <c r="H14" i="12"/>
  <c r="H28" i="12" s="1"/>
  <c r="L40" i="12"/>
  <c r="E48" i="12"/>
  <c r="L39" i="12" s="1"/>
  <c r="H40" i="12"/>
  <c r="J40" i="12"/>
  <c r="H39" i="12"/>
  <c r="H38" i="12"/>
  <c r="J39" i="12"/>
  <c r="J38" i="12"/>
  <c r="L38" i="12"/>
  <c r="L27" i="12"/>
  <c r="J28" i="12"/>
  <c r="K28" i="12" s="1"/>
  <c r="H27" i="12"/>
  <c r="J27" i="12"/>
  <c r="L43" i="12"/>
  <c r="L42" i="12"/>
  <c r="I28" i="12" l="1"/>
</calcChain>
</file>

<file path=xl/sharedStrings.xml><?xml version="1.0" encoding="utf-8"?>
<sst xmlns="http://schemas.openxmlformats.org/spreadsheetml/2006/main" count="300" uniqueCount="64">
  <si>
    <t>TT</t>
  </si>
  <si>
    <t>Effectifs</t>
  </si>
  <si>
    <t>Nom &amp; Prénom</t>
  </si>
  <si>
    <t>Grade</t>
  </si>
  <si>
    <t>Statut</t>
  </si>
  <si>
    <t>Quotité</t>
  </si>
  <si>
    <t>Absence</t>
  </si>
  <si>
    <t>Début d'absence</t>
  </si>
  <si>
    <t>Fin d'absence</t>
  </si>
  <si>
    <t>Début CDD</t>
  </si>
  <si>
    <t>Début CDI</t>
  </si>
  <si>
    <t>Fin CDD</t>
  </si>
  <si>
    <t>Observations</t>
  </si>
  <si>
    <t>Cible</t>
  </si>
  <si>
    <t>E.T.P.R</t>
  </si>
  <si>
    <t>Présent</t>
  </si>
  <si>
    <t>Cadre de Pôle</t>
  </si>
  <si>
    <t xml:space="preserve">Maternité </t>
  </si>
  <si>
    <t xml:space="preserve">Maladie </t>
  </si>
  <si>
    <t xml:space="preserve">ISGS </t>
  </si>
  <si>
    <t>CDS</t>
  </si>
  <si>
    <t>ISGS</t>
  </si>
  <si>
    <t>AS</t>
  </si>
  <si>
    <t>ASH</t>
  </si>
  <si>
    <t>N° Poste</t>
  </si>
  <si>
    <t>Ancienneté</t>
  </si>
  <si>
    <t>Service</t>
  </si>
  <si>
    <t>RECAP ABSENCES SERVICES</t>
  </si>
  <si>
    <t xml:space="preserve">Titulaire </t>
  </si>
  <si>
    <t xml:space="preserve">CDD </t>
  </si>
  <si>
    <t xml:space="preserve">Stagiaire </t>
  </si>
  <si>
    <t>MTT</t>
  </si>
  <si>
    <t>Remplacé par</t>
  </si>
  <si>
    <t xml:space="preserve">CDI </t>
  </si>
  <si>
    <t>Orthophoniste</t>
  </si>
  <si>
    <t xml:space="preserve">Remplacé par </t>
  </si>
  <si>
    <t>Total Pôle</t>
  </si>
  <si>
    <t>Présents</t>
  </si>
  <si>
    <t>ETPR</t>
  </si>
  <si>
    <t>CDP</t>
  </si>
  <si>
    <t>ISGS EEG</t>
  </si>
  <si>
    <t>ISGS Mémoire</t>
  </si>
  <si>
    <t>ISGS UCSA</t>
  </si>
  <si>
    <t>ISGS Vaccination</t>
  </si>
  <si>
    <t>Psychologue</t>
  </si>
  <si>
    <t xml:space="preserve">Disponibilité </t>
  </si>
  <si>
    <t>ISGS Consultations</t>
  </si>
  <si>
    <t>Heure synd 20/mois</t>
  </si>
  <si>
    <t>IFSI</t>
  </si>
  <si>
    <t>Brancardier</t>
  </si>
  <si>
    <t>ISGS Coro</t>
  </si>
  <si>
    <t>Manipulateurs Radio</t>
  </si>
  <si>
    <t>Manipulateurs Médecine N</t>
  </si>
  <si>
    <t>Masseur Kiné</t>
  </si>
  <si>
    <t>ISGS Equipe mobile</t>
  </si>
  <si>
    <t>ISGS HDJ</t>
  </si>
  <si>
    <t>ISGS Consultations douleur</t>
  </si>
  <si>
    <t>Masseur Kiné Ostéopathe</t>
  </si>
  <si>
    <t>Stagiaire 1/10/21</t>
  </si>
  <si>
    <t>SF Vaccination</t>
  </si>
  <si>
    <t>Pôle Médecine</t>
  </si>
  <si>
    <t>Non remplacé</t>
  </si>
  <si>
    <t>UNV</t>
  </si>
  <si>
    <t>MedecineAC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</si>
</sst>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7" x14ac:knownFonts="1">
    <font>
      <sz val="10"/>
      <name val="Helv"/>
    </font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sz val="14"/>
      <name val="Georgia"/>
      <family val="1"/>
    </font>
    <font>
      <b/>
      <sz val="12"/>
      <name val="Helv"/>
    </font>
    <font>
      <b/>
      <sz val="11"/>
      <color theme="1"/>
      <name val="Georgia"/>
      <family val="1"/>
    </font>
    <font>
      <sz val="10"/>
      <color theme="1"/>
      <name val="Helv"/>
    </font>
    <font>
      <sz val="11"/>
      <name val="Georgia"/>
      <family val="1"/>
    </font>
    <font>
      <sz val="9"/>
      <name val="Georgia"/>
      <family val="1"/>
    </font>
    <font>
      <b/>
      <sz val="9"/>
      <name val="Georgia"/>
      <family val="1"/>
    </font>
    <font>
      <sz val="26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259">
    <xf numFmtId="0" fontId="0" fillId="0" borderId="0" xfId="0"/>
    <xf numFmtId="0" fontId="2" fillId="0" borderId="0" xfId="0" applyFont="1"/>
    <xf numFmtId="0" fontId="3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Continuous" vertical="center"/>
    </xf>
    <xf numFmtId="0" fontId="3" fillId="2" borderId="5" xfId="0" applyFont="1" applyFill="1" applyBorder="1" applyAlignment="1">
      <alignment horizontal="centerContinuous" vertical="center"/>
    </xf>
    <xf numFmtId="0" fontId="5" fillId="0" borderId="1" xfId="0" applyFont="1" applyBorder="1" applyAlignment="1"/>
    <xf numFmtId="0" fontId="3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9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5" fillId="0" borderId="8" xfId="0" applyFont="1" applyBorder="1" applyAlignment="1"/>
    <xf numFmtId="0" fontId="3" fillId="3" borderId="8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9" fontId="7" fillId="3" borderId="9" xfId="0" applyNumberFormat="1" applyFont="1" applyFill="1" applyBorder="1" applyAlignment="1">
      <alignment horizontal="center" vertical="center"/>
    </xf>
    <xf numFmtId="0" fontId="2" fillId="0" borderId="0" xfId="0" applyNumberFormat="1" applyFont="1"/>
    <xf numFmtId="0" fontId="12" fillId="0" borderId="0" xfId="0" applyFont="1" applyAlignment="1">
      <alignment horizontal="center"/>
    </xf>
    <xf numFmtId="0" fontId="11" fillId="7" borderId="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left" vertical="center"/>
    </xf>
    <xf numFmtId="0" fontId="11" fillId="7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2" fillId="3" borderId="0" xfId="0" applyFont="1" applyFill="1"/>
    <xf numFmtId="0" fontId="4" fillId="2" borderId="6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7" fillId="3" borderId="1" xfId="0" applyFont="1" applyFill="1" applyBorder="1" applyAlignment="1"/>
    <xf numFmtId="0" fontId="5" fillId="0" borderId="14" xfId="0" applyFont="1" applyBorder="1" applyAlignment="1"/>
    <xf numFmtId="0" fontId="3" fillId="2" borderId="14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18" xfId="0" applyBorder="1"/>
    <xf numFmtId="0" fontId="6" fillId="3" borderId="17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right" vertical="center"/>
    </xf>
    <xf numFmtId="0" fontId="8" fillId="3" borderId="7" xfId="0" applyFont="1" applyFill="1" applyBorder="1"/>
    <xf numFmtId="0" fontId="8" fillId="3" borderId="1" xfId="0" applyFont="1" applyFill="1" applyBorder="1"/>
    <xf numFmtId="0" fontId="4" fillId="3" borderId="1" xfId="0" applyFont="1" applyFill="1" applyBorder="1" applyAlignment="1">
      <alignment vertical="center"/>
    </xf>
    <xf numFmtId="0" fontId="4" fillId="3" borderId="6" xfId="0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/>
    </xf>
    <xf numFmtId="0" fontId="0" fillId="0" borderId="1" xfId="0" applyBorder="1"/>
    <xf numFmtId="0" fontId="6" fillId="3" borderId="9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Protection="1"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6" fillId="3" borderId="27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6" fontId="3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28" xfId="0" applyFont="1" applyFill="1" applyBorder="1" applyAlignment="1" applyProtection="1">
      <alignment horizontal="center" vertical="center"/>
      <protection locked="0"/>
    </xf>
    <xf numFmtId="0" fontId="6" fillId="3" borderId="26" xfId="0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Protection="1">
      <protection locked="0"/>
    </xf>
    <xf numFmtId="0" fontId="2" fillId="0" borderId="0" xfId="0" applyNumberFormat="1" applyFont="1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 hidden="1"/>
    </xf>
    <xf numFmtId="0" fontId="6" fillId="3" borderId="1" xfId="0" applyFont="1" applyFill="1" applyBorder="1" applyAlignment="1" applyProtection="1">
      <alignment horizontal="center" vertical="center"/>
      <protection locked="0" hidden="1"/>
    </xf>
    <xf numFmtId="0" fontId="4" fillId="3" borderId="6" xfId="0" applyFont="1" applyFill="1" applyBorder="1" applyAlignment="1" applyProtection="1">
      <alignment horizontal="center" vertical="center"/>
      <protection locked="0" hidden="1"/>
    </xf>
    <xf numFmtId="0" fontId="6" fillId="3" borderId="6" xfId="0" applyFont="1" applyFill="1" applyBorder="1" applyAlignment="1" applyProtection="1">
      <alignment horizontal="center" vertical="center"/>
      <protection locked="0" hidden="1"/>
    </xf>
    <xf numFmtId="0" fontId="14" fillId="0" borderId="0" xfId="0" applyFont="1" applyAlignment="1" applyProtection="1">
      <alignment horizontal="center" vertical="center"/>
      <protection locked="0" hidden="1"/>
    </xf>
    <xf numFmtId="0" fontId="14" fillId="0" borderId="0" xfId="0" applyFont="1" applyAlignment="1" applyProtection="1">
      <alignment vertical="center"/>
      <protection locked="0" hidden="1"/>
    </xf>
    <xf numFmtId="0" fontId="2" fillId="0" borderId="0" xfId="0" applyFont="1" applyProtection="1">
      <protection locked="0" hidden="1"/>
    </xf>
    <xf numFmtId="0" fontId="3" fillId="2" borderId="6" xfId="0" applyFont="1" applyFill="1" applyBorder="1" applyAlignment="1" applyProtection="1">
      <alignment horizontal="centerContinuous"/>
      <protection locked="0"/>
    </xf>
    <xf numFmtId="0" fontId="3" fillId="2" borderId="3" xfId="0" applyFont="1" applyFill="1" applyBorder="1" applyAlignment="1" applyProtection="1">
      <alignment horizontal="centerContinuous"/>
      <protection locked="0"/>
    </xf>
    <xf numFmtId="0" fontId="3" fillId="2" borderId="4" xfId="0" applyFont="1" applyFill="1" applyBorder="1" applyAlignment="1" applyProtection="1">
      <alignment horizontal="centerContinuous"/>
      <protection locked="0"/>
    </xf>
    <xf numFmtId="0" fontId="3" fillId="2" borderId="5" xfId="0" applyFont="1" applyFill="1" applyBorder="1" applyAlignment="1" applyProtection="1">
      <alignment horizontal="centerContinuous"/>
      <protection locked="0"/>
    </xf>
    <xf numFmtId="0" fontId="4" fillId="2" borderId="6" xfId="0" applyFont="1" applyFill="1" applyBorder="1" applyAlignment="1" applyProtection="1">
      <alignment horizontal="centerContinuous"/>
      <protection locked="0"/>
    </xf>
    <xf numFmtId="0" fontId="3" fillId="2" borderId="7" xfId="0" applyFont="1" applyFill="1" applyBorder="1" applyAlignment="1" applyProtection="1">
      <alignment horizontal="centerContinuous"/>
      <protection locked="0"/>
    </xf>
    <xf numFmtId="0" fontId="3" fillId="2" borderId="6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Continuous"/>
      <protection locked="0"/>
    </xf>
    <xf numFmtId="0" fontId="7" fillId="3" borderId="1" xfId="0" applyFont="1" applyFill="1" applyBorder="1" applyAlignment="1" applyProtection="1">
      <alignment horizontal="center" vertical="center"/>
    </xf>
    <xf numFmtId="9" fontId="7" fillId="3" borderId="1" xfId="0" applyNumberFormat="1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29" xfId="0" applyFont="1" applyFill="1" applyBorder="1" applyAlignment="1" applyProtection="1">
      <alignment horizontal="left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horizontal="left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left" vertical="center"/>
      <protection hidden="1"/>
    </xf>
    <xf numFmtId="0" fontId="7" fillId="3" borderId="9" xfId="0" applyFont="1" applyFill="1" applyBorder="1" applyAlignment="1" applyProtection="1">
      <alignment horizontal="right" vertical="center"/>
      <protection hidden="1"/>
    </xf>
    <xf numFmtId="0" fontId="7" fillId="3" borderId="9" xfId="0" applyFont="1" applyFill="1" applyBorder="1" applyAlignment="1" applyProtection="1">
      <alignment horizontal="center" vertical="center"/>
      <protection hidden="1"/>
    </xf>
    <xf numFmtId="0" fontId="7" fillId="3" borderId="7" xfId="0" applyFont="1" applyFill="1" applyBorder="1" applyAlignment="1" applyProtection="1">
      <alignment horizontal="left"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</xf>
    <xf numFmtId="164" fontId="14" fillId="0" borderId="0" xfId="0" applyNumberFormat="1" applyFont="1" applyAlignment="1" applyProtection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</xf>
    <xf numFmtId="14" fontId="7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left" vertical="center"/>
    </xf>
    <xf numFmtId="0" fontId="13" fillId="3" borderId="1" xfId="0" applyFont="1" applyFill="1" applyBorder="1" applyAlignment="1" applyProtection="1">
      <alignment horizontal="center" vertical="center"/>
    </xf>
    <xf numFmtId="0" fontId="13" fillId="3" borderId="9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left" vertical="center"/>
    </xf>
    <xf numFmtId="0" fontId="3" fillId="3" borderId="9" xfId="0" applyFont="1" applyFill="1" applyBorder="1" applyAlignment="1" applyProtection="1">
      <alignment horizontal="center" vertical="center"/>
    </xf>
    <xf numFmtId="9" fontId="7" fillId="3" borderId="9" xfId="0" applyNumberFormat="1" applyFont="1" applyFill="1" applyBorder="1" applyAlignment="1" applyProtection="1">
      <alignment horizontal="center" vertical="center"/>
    </xf>
    <xf numFmtId="14" fontId="7" fillId="3" borderId="9" xfId="0" applyNumberFormat="1" applyFont="1" applyFill="1" applyBorder="1" applyAlignment="1" applyProtection="1">
      <alignment horizontal="center" vertical="center"/>
    </xf>
    <xf numFmtId="0" fontId="6" fillId="3" borderId="25" xfId="0" applyFont="1" applyFill="1" applyBorder="1" applyAlignment="1" applyProtection="1">
      <alignment horizontal="center" vertical="center"/>
      <protection locked="0"/>
    </xf>
    <xf numFmtId="0" fontId="13" fillId="3" borderId="7" xfId="0" applyFont="1" applyFill="1" applyBorder="1" applyAlignment="1" applyProtection="1">
      <alignment horizontal="center" vertical="center"/>
    </xf>
    <xf numFmtId="9" fontId="7" fillId="3" borderId="7" xfId="0" applyNumberFormat="1" applyFont="1" applyFill="1" applyBorder="1" applyAlignment="1" applyProtection="1">
      <alignment horizontal="center" vertical="center"/>
    </xf>
    <xf numFmtId="14" fontId="7" fillId="3" borderId="7" xfId="0" applyNumberFormat="1" applyFont="1" applyFill="1" applyBorder="1" applyAlignment="1" applyProtection="1">
      <alignment horizontal="center" vertical="center"/>
    </xf>
    <xf numFmtId="164" fontId="7" fillId="3" borderId="7" xfId="0" applyNumberFormat="1" applyFont="1" applyFill="1" applyBorder="1" applyAlignment="1" applyProtection="1">
      <alignment horizontal="center" vertical="center"/>
    </xf>
    <xf numFmtId="14" fontId="3" fillId="3" borderId="7" xfId="0" applyNumberFormat="1" applyFont="1" applyFill="1" applyBorder="1" applyAlignment="1" applyProtection="1">
      <alignment horizontal="center" vertical="center"/>
    </xf>
    <xf numFmtId="164" fontId="7" fillId="3" borderId="1" xfId="0" applyNumberFormat="1" applyFont="1" applyFill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quotePrefix="1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left" vertical="center"/>
    </xf>
    <xf numFmtId="14" fontId="7" fillId="3" borderId="6" xfId="0" applyNumberFormat="1" applyFont="1" applyFill="1" applyBorder="1" applyAlignment="1" applyProtection="1">
      <alignment horizontal="center" vertical="center"/>
    </xf>
    <xf numFmtId="164" fontId="7" fillId="3" borderId="6" xfId="0" applyNumberFormat="1" applyFont="1" applyFill="1" applyBorder="1" applyAlignment="1" applyProtection="1">
      <alignment horizontal="center" vertical="center"/>
    </xf>
    <xf numFmtId="0" fontId="3" fillId="3" borderId="6" xfId="0" quotePrefix="1" applyFont="1" applyFill="1" applyBorder="1" applyAlignment="1" applyProtection="1">
      <alignment horizontal="center" vertical="center"/>
    </xf>
    <xf numFmtId="164" fontId="7" fillId="3" borderId="9" xfId="0" applyNumberFormat="1" applyFont="1" applyFill="1" applyBorder="1" applyAlignment="1" applyProtection="1">
      <alignment horizontal="center" vertical="center"/>
    </xf>
    <xf numFmtId="0" fontId="3" fillId="3" borderId="9" xfId="0" quotePrefix="1" applyFont="1" applyFill="1" applyBorder="1" applyAlignment="1" applyProtection="1">
      <alignment horizontal="center" vertical="center"/>
    </xf>
    <xf numFmtId="0" fontId="3" fillId="3" borderId="7" xfId="0" applyFont="1" applyFill="1" applyBorder="1" applyAlignment="1" applyProtection="1">
      <alignment horizontal="center" vertical="center"/>
    </xf>
    <xf numFmtId="0" fontId="13" fillId="3" borderId="1" xfId="0" applyFont="1" applyFill="1" applyBorder="1" applyAlignment="1" applyProtection="1">
      <alignment vertical="center"/>
      <protection locked="0"/>
    </xf>
    <xf numFmtId="0" fontId="7" fillId="3" borderId="1" xfId="0" applyFont="1" applyFill="1" applyBorder="1" applyAlignment="1" applyProtection="1">
      <alignment vertical="center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13" fillId="3" borderId="7" xfId="0" applyFont="1" applyFill="1" applyBorder="1" applyAlignment="1" applyProtection="1">
      <alignment horizontal="left" vertical="center"/>
    </xf>
    <xf numFmtId="0" fontId="13" fillId="3" borderId="1" xfId="0" applyFont="1" applyFill="1" applyBorder="1" applyAlignment="1" applyProtection="1">
      <alignment vertical="center"/>
    </xf>
    <xf numFmtId="0" fontId="13" fillId="3" borderId="6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left" vertical="center"/>
    </xf>
    <xf numFmtId="0" fontId="3" fillId="3" borderId="6" xfId="0" applyFont="1" applyFill="1" applyBorder="1" applyAlignment="1" applyProtection="1">
      <alignment horizontal="center" vertical="center"/>
    </xf>
    <xf numFmtId="9" fontId="7" fillId="3" borderId="6" xfId="0" applyNumberFormat="1" applyFont="1" applyFill="1" applyBorder="1" applyAlignment="1" applyProtection="1">
      <alignment horizontal="center" vertical="center"/>
    </xf>
    <xf numFmtId="0" fontId="13" fillId="3" borderId="1" xfId="0" applyFont="1" applyFill="1" applyBorder="1" applyAlignment="1" applyProtection="1">
      <alignment horizontal="center" vertical="center"/>
      <protection hidden="1"/>
    </xf>
    <xf numFmtId="9" fontId="7" fillId="3" borderId="1" xfId="0" applyNumberFormat="1" applyFont="1" applyFill="1" applyBorder="1" applyAlignment="1" applyProtection="1">
      <alignment horizontal="center" vertical="center"/>
      <protection hidden="1"/>
    </xf>
    <xf numFmtId="14" fontId="7" fillId="3" borderId="1" xfId="0" applyNumberFormat="1" applyFont="1" applyFill="1" applyBorder="1" applyAlignment="1" applyProtection="1">
      <alignment horizontal="center" vertical="center"/>
      <protection hidden="1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vertical="center"/>
      <protection hidden="1"/>
    </xf>
    <xf numFmtId="0" fontId="13" fillId="3" borderId="7" xfId="0" applyFont="1" applyFill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14" fontId="7" fillId="3" borderId="6" xfId="0" applyNumberFormat="1" applyFont="1" applyFill="1" applyBorder="1" applyAlignment="1" applyProtection="1">
      <alignment horizontal="center" vertical="center"/>
      <protection hidden="1"/>
    </xf>
    <xf numFmtId="0" fontId="14" fillId="3" borderId="1" xfId="0" applyFont="1" applyFill="1" applyBorder="1" applyAlignment="1" applyProtection="1">
      <alignment horizontal="center" vertical="center"/>
      <protection locked="0" hidden="1"/>
    </xf>
    <xf numFmtId="0" fontId="15" fillId="3" borderId="1" xfId="0" applyFont="1" applyFill="1" applyBorder="1" applyAlignment="1" applyProtection="1">
      <alignment horizontal="center" vertical="center"/>
      <protection locked="0" hidden="1"/>
    </xf>
    <xf numFmtId="0" fontId="14" fillId="3" borderId="1" xfId="0" applyFont="1" applyFill="1" applyBorder="1" applyAlignment="1" applyProtection="1">
      <alignment vertical="center"/>
      <protection hidden="1"/>
    </xf>
    <xf numFmtId="0" fontId="14" fillId="3" borderId="1" xfId="0" applyFont="1" applyFill="1" applyBorder="1" applyAlignment="1" applyProtection="1">
      <alignment vertical="center"/>
    </xf>
    <xf numFmtId="164" fontId="14" fillId="3" borderId="1" xfId="0" applyNumberFormat="1" applyFont="1" applyFill="1" applyBorder="1" applyAlignment="1" applyProtection="1">
      <alignment vertical="center"/>
    </xf>
    <xf numFmtId="0" fontId="13" fillId="3" borderId="9" xfId="0" applyFont="1" applyFill="1" applyBorder="1" applyAlignment="1" applyProtection="1">
      <alignment horizontal="center" vertical="center"/>
      <protection locked="0" hidden="1"/>
    </xf>
    <xf numFmtId="0" fontId="15" fillId="3" borderId="9" xfId="0" applyFont="1" applyFill="1" applyBorder="1" applyAlignment="1" applyProtection="1">
      <alignment horizontal="center" vertical="center"/>
      <protection locked="0" hidden="1"/>
    </xf>
    <xf numFmtId="9" fontId="7" fillId="3" borderId="9" xfId="0" applyNumberFormat="1" applyFont="1" applyFill="1" applyBorder="1" applyAlignment="1" applyProtection="1">
      <alignment horizontal="center" vertical="center"/>
      <protection hidden="1"/>
    </xf>
    <xf numFmtId="0" fontId="14" fillId="3" borderId="9" xfId="0" applyFont="1" applyFill="1" applyBorder="1" applyAlignment="1" applyProtection="1">
      <alignment vertical="center"/>
      <protection hidden="1"/>
    </xf>
    <xf numFmtId="0" fontId="14" fillId="3" borderId="9" xfId="0" applyFont="1" applyFill="1" applyBorder="1" applyAlignment="1" applyProtection="1">
      <alignment vertical="center"/>
    </xf>
    <xf numFmtId="164" fontId="14" fillId="3" borderId="9" xfId="0" applyNumberFormat="1" applyFont="1" applyFill="1" applyBorder="1" applyAlignment="1" applyProtection="1">
      <alignment vertical="center"/>
    </xf>
    <xf numFmtId="0" fontId="14" fillId="3" borderId="7" xfId="0" applyFont="1" applyFill="1" applyBorder="1" applyAlignment="1" applyProtection="1">
      <alignment horizontal="center" vertical="center"/>
      <protection locked="0" hidden="1"/>
    </xf>
    <xf numFmtId="0" fontId="15" fillId="3" borderId="7" xfId="0" applyFont="1" applyFill="1" applyBorder="1" applyAlignment="1" applyProtection="1">
      <alignment horizontal="center" vertical="center"/>
      <protection locked="0" hidden="1"/>
    </xf>
    <xf numFmtId="0" fontId="7" fillId="3" borderId="7" xfId="0" applyFont="1" applyFill="1" applyBorder="1" applyAlignment="1" applyProtection="1">
      <alignment vertical="center"/>
      <protection hidden="1"/>
    </xf>
    <xf numFmtId="9" fontId="7" fillId="3" borderId="7" xfId="0" applyNumberFormat="1" applyFont="1" applyFill="1" applyBorder="1" applyAlignment="1" applyProtection="1">
      <alignment horizontal="center" vertical="center"/>
      <protection hidden="1"/>
    </xf>
    <xf numFmtId="0" fontId="14" fillId="3" borderId="7" xfId="0" applyFont="1" applyFill="1" applyBorder="1" applyAlignment="1" applyProtection="1">
      <alignment vertical="center"/>
      <protection hidden="1"/>
    </xf>
    <xf numFmtId="0" fontId="14" fillId="3" borderId="7" xfId="0" applyFont="1" applyFill="1" applyBorder="1" applyAlignment="1" applyProtection="1">
      <alignment vertical="center"/>
    </xf>
    <xf numFmtId="164" fontId="14" fillId="3" borderId="7" xfId="0" applyNumberFormat="1" applyFont="1" applyFill="1" applyBorder="1" applyAlignment="1" applyProtection="1">
      <alignment vertical="center"/>
    </xf>
    <xf numFmtId="0" fontId="14" fillId="3" borderId="24" xfId="0" applyFont="1" applyFill="1" applyBorder="1" applyAlignment="1" applyProtection="1">
      <alignment horizontal="center" vertical="center"/>
      <protection hidden="1"/>
    </xf>
    <xf numFmtId="0" fontId="13" fillId="3" borderId="1" xfId="0" applyFont="1" applyFill="1" applyBorder="1" applyAlignment="1" applyProtection="1">
      <alignment horizontal="center" vertical="center"/>
      <protection locked="0" hidden="1"/>
    </xf>
    <xf numFmtId="0" fontId="14" fillId="3" borderId="5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>
      <alignment horizontal="centerContinuous" vertical="center"/>
    </xf>
    <xf numFmtId="0" fontId="3" fillId="3" borderId="3" xfId="0" applyFont="1" applyFill="1" applyBorder="1" applyAlignment="1">
      <alignment horizontal="centerContinuous" vertical="center"/>
    </xf>
    <xf numFmtId="0" fontId="3" fillId="3" borderId="5" xfId="0" applyFont="1" applyFill="1" applyBorder="1" applyAlignment="1">
      <alignment horizontal="centerContinuous" vertical="center"/>
    </xf>
    <xf numFmtId="0" fontId="3" fillId="3" borderId="10" xfId="0" applyFont="1" applyFill="1" applyBorder="1" applyAlignment="1">
      <alignment horizontal="centerContinuous" vertical="center"/>
    </xf>
    <xf numFmtId="0" fontId="4" fillId="3" borderId="6" xfId="0" applyFont="1" applyFill="1" applyBorder="1" applyAlignment="1">
      <alignment horizontal="centerContinuous"/>
    </xf>
    <xf numFmtId="0" fontId="4" fillId="3" borderId="6" xfId="0" applyFont="1" applyFill="1" applyBorder="1" applyAlignment="1">
      <alignment horizontal="centerContinuous" vertical="center"/>
    </xf>
    <xf numFmtId="0" fontId="3" fillId="3" borderId="7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/>
    </xf>
    <xf numFmtId="0" fontId="4" fillId="3" borderId="7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center" vertical="center"/>
    </xf>
    <xf numFmtId="14" fontId="7" fillId="3" borderId="9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9" fontId="7" fillId="3" borderId="7" xfId="0" applyNumberFormat="1" applyFont="1" applyFill="1" applyBorder="1" applyAlignment="1">
      <alignment horizontal="center" vertical="center"/>
    </xf>
    <xf numFmtId="14" fontId="7" fillId="3" borderId="7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/>
    </xf>
    <xf numFmtId="14" fontId="7" fillId="3" borderId="6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164" fontId="2" fillId="3" borderId="1" xfId="0" applyNumberFormat="1" applyFont="1" applyFill="1" applyBorder="1"/>
    <xf numFmtId="0" fontId="15" fillId="3" borderId="9" xfId="0" applyFont="1" applyFill="1" applyBorder="1" applyAlignment="1">
      <alignment horizontal="center" vertical="center"/>
    </xf>
    <xf numFmtId="0" fontId="2" fillId="3" borderId="9" xfId="0" applyFont="1" applyFill="1" applyBorder="1"/>
    <xf numFmtId="164" fontId="2" fillId="3" borderId="9" xfId="0" applyNumberFormat="1" applyFont="1" applyFill="1" applyBorder="1"/>
    <xf numFmtId="0" fontId="2" fillId="3" borderId="7" xfId="0" applyFont="1" applyFill="1" applyBorder="1"/>
    <xf numFmtId="0" fontId="15" fillId="3" borderId="7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/>
    </xf>
    <xf numFmtId="164" fontId="2" fillId="3" borderId="7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/>
    <xf numFmtId="0" fontId="7" fillId="3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2" fillId="3" borderId="0" xfId="0" applyNumberFormat="1" applyFont="1" applyFill="1"/>
    <xf numFmtId="0" fontId="2" fillId="3" borderId="0" xfId="0" applyFont="1" applyFill="1" applyAlignment="1">
      <alignment horizontal="center"/>
    </xf>
    <xf numFmtId="0" fontId="2" fillId="3" borderId="0" xfId="0" applyFont="1" applyFill="1" applyAlignment="1"/>
    <xf numFmtId="0" fontId="10" fillId="6" borderId="1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4" fillId="3" borderId="6" xfId="0" applyNumberFormat="1" applyFont="1" applyFill="1" applyBorder="1" applyAlignment="1">
      <alignment horizontal="center" vertical="center"/>
    </xf>
    <xf numFmtId="0" fontId="4" fillId="3" borderId="7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</cellXfs>
  <cellStyles count="2">
    <cellStyle name="Euro" xfId="1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Georgia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  <color rgb="FFFFFFCC"/>
      <color rgb="FF07D1F9"/>
      <color rgb="FFFF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</xdr:colOff>
      <xdr:row>0</xdr:row>
      <xdr:rowOff>0</xdr:rowOff>
    </xdr:from>
    <xdr:to>
      <xdr:col>17</xdr:col>
      <xdr:colOff>1819275</xdr:colOff>
      <xdr:row>0</xdr:row>
      <xdr:rowOff>1857375</xdr:rowOff>
    </xdr:to>
    <xdr:sp macro="" textlink="">
      <xdr:nvSpPr>
        <xdr:cNvPr id="4" name="ZoneTexte 3"/>
        <xdr:cNvSpPr txBox="1"/>
      </xdr:nvSpPr>
      <xdr:spPr>
        <a:xfrm>
          <a:off x="11906" y="0"/>
          <a:ext cx="22988588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l"/>
          <a:r>
            <a:rPr lang="fr-FR" sz="1600" b="1" u="none" baseline="0">
              <a:latin typeface="Georgia" pitchFamily="18" charset="0"/>
            </a:rPr>
            <a:t>Pôle  Médecine</a:t>
          </a:r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17</xdr:col>
      <xdr:colOff>2009775</xdr:colOff>
      <xdr:row>0</xdr:row>
      <xdr:rowOff>2047875</xdr:rowOff>
    </xdr:to>
    <xdr:sp macro="" textlink="">
      <xdr:nvSpPr>
        <xdr:cNvPr id="2" name="ZoneTexte 1"/>
        <xdr:cNvSpPr txBox="1"/>
      </xdr:nvSpPr>
      <xdr:spPr>
        <a:xfrm>
          <a:off x="28575" y="38100"/>
          <a:ext cx="245745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800" b="1" u="none" baseline="0">
              <a:latin typeface="Georgia" pitchFamily="18" charset="0"/>
            </a:rPr>
            <a:t>Pôle  Médecine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b_absences" displayName="tb_absences" ref="B7:H9" totalsRowShown="0" headerRowDxfId="8" dataDxfId="7">
  <autoFilter ref="B7:H9"/>
  <tableColumns count="7">
    <tableColumn id="1" name="Nom &amp; Prénom" dataDxfId="6"/>
    <tableColumn id="2" name="Service" dataDxfId="5"/>
    <tableColumn id="3" name="Grade" dataDxfId="4"/>
    <tableColumn id="4" name="Absence" dataDxfId="3"/>
    <tableColumn id="5" name="Début d'absence" dataDxfId="2"/>
    <tableColumn id="6" name="Fin d'absence" dataDxfId="1"/>
    <tableColumn id="7" name="Remplacé par " data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9"/>
  <sheetViews>
    <sheetView workbookViewId="0">
      <selection activeCell="E19" sqref="E19"/>
    </sheetView>
  </sheetViews>
  <sheetFormatPr baseColWidth="10" defaultRowHeight="12.75" x14ac:dyDescent="0.2"/>
  <cols>
    <col min="1" max="1" width="3.5703125" style="12" customWidth="1"/>
    <col min="2" max="2" width="45.85546875" style="26" customWidth="1"/>
    <col min="3" max="3" width="21.140625" style="12" customWidth="1"/>
    <col min="4" max="4" width="29.140625" style="12" customWidth="1"/>
    <col min="5" max="5" width="17.85546875" style="12" customWidth="1"/>
    <col min="6" max="6" width="18.140625" style="12" customWidth="1"/>
    <col min="7" max="7" width="15.85546875" style="12" customWidth="1"/>
    <col min="8" max="8" width="33.42578125" style="12" customWidth="1"/>
    <col min="9" max="16384" width="11.42578125" style="12"/>
  </cols>
  <sheetData>
    <row r="1" spans="2:8" x14ac:dyDescent="0.2">
      <c r="B1" s="226" t="s">
        <v>60</v>
      </c>
      <c r="C1" s="226"/>
      <c r="D1" s="226"/>
      <c r="E1" s="226"/>
      <c r="F1" s="226"/>
      <c r="G1" s="226"/>
      <c r="H1" s="226"/>
    </row>
    <row r="2" spans="2:8" ht="12.75" customHeight="1" x14ac:dyDescent="0.2">
      <c r="B2" s="226"/>
      <c r="C2" s="226"/>
      <c r="D2" s="226"/>
      <c r="E2" s="226"/>
      <c r="F2" s="226"/>
      <c r="G2" s="226"/>
      <c r="H2" s="226"/>
    </row>
    <row r="3" spans="2:8" x14ac:dyDescent="0.2">
      <c r="B3" s="226"/>
      <c r="C3" s="226"/>
      <c r="D3" s="226"/>
      <c r="E3" s="226"/>
      <c r="F3" s="226"/>
      <c r="G3" s="226"/>
      <c r="H3" s="226"/>
    </row>
    <row r="4" spans="2:8" x14ac:dyDescent="0.2">
      <c r="B4" s="226"/>
      <c r="C4" s="226"/>
      <c r="D4" s="226"/>
      <c r="E4" s="226"/>
      <c r="F4" s="226"/>
      <c r="G4" s="226"/>
      <c r="H4" s="226"/>
    </row>
    <row r="5" spans="2:8" x14ac:dyDescent="0.2">
      <c r="B5" s="226"/>
      <c r="C5" s="226"/>
      <c r="D5" s="226"/>
      <c r="E5" s="226"/>
      <c r="F5" s="226"/>
      <c r="G5" s="226"/>
      <c r="H5" s="226"/>
    </row>
    <row r="6" spans="2:8" ht="21.75" customHeight="1" x14ac:dyDescent="0.2">
      <c r="B6" s="224" t="s">
        <v>27</v>
      </c>
      <c r="C6" s="225"/>
      <c r="D6" s="225"/>
      <c r="E6" s="225"/>
      <c r="F6" s="225"/>
      <c r="G6" s="225"/>
      <c r="H6" s="225"/>
    </row>
    <row r="7" spans="2:8" s="21" customFormat="1" ht="24.95" customHeight="1" x14ac:dyDescent="0.2">
      <c r="B7" s="25" t="s">
        <v>2</v>
      </c>
      <c r="C7" s="22" t="s">
        <v>26</v>
      </c>
      <c r="D7" s="22" t="s">
        <v>3</v>
      </c>
      <c r="E7" s="22" t="s">
        <v>6</v>
      </c>
      <c r="F7" s="22" t="s">
        <v>7</v>
      </c>
      <c r="G7" s="22" t="s">
        <v>8</v>
      </c>
      <c r="H7" s="22" t="s">
        <v>35</v>
      </c>
    </row>
    <row r="8" spans="2:8" ht="15" customHeight="1" x14ac:dyDescent="0.2">
      <c r="B8" s="256" t="s">
        <v>2</v>
      </c>
      <c r="C8" s="257" t="s">
        <v>62</v>
      </c>
      <c r="D8" s="257" t="s">
        <v>3</v>
      </c>
      <c r="E8" s="257" t="s">
        <v>6</v>
      </c>
      <c r="F8" s="258" t="s">
        <v>7</v>
      </c>
      <c r="G8" s="258" t="s">
        <v>8</v>
      </c>
      <c r="H8" s="256" t="s">
        <v>32</v>
      </c>
    </row>
    <row r="9" spans="2:8" ht="14.25" x14ac:dyDescent="0.2">
      <c r="B9" s="256" t="s">
        <v>2</v>
      </c>
      <c r="C9" s="257" t="s">
        <v>63</v>
      </c>
      <c r="D9" s="257" t="s">
        <v>3</v>
      </c>
      <c r="E9" s="257" t="s">
        <v>6</v>
      </c>
      <c r="F9" s="258" t="s">
        <v>7</v>
      </c>
      <c r="G9" s="258" t="s">
        <v>8</v>
      </c>
      <c r="H9" s="256" t="s">
        <v>32</v>
      </c>
    </row>
  </sheetData>
  <mergeCells count="2">
    <mergeCell ref="B6:H6"/>
    <mergeCell ref="B1:H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54"/>
  <sheetViews>
    <sheetView topLeftCell="A22" workbookViewId="0">
      <selection activeCell="G53" sqref="G53"/>
    </sheetView>
  </sheetViews>
  <sheetFormatPr baseColWidth="10" defaultRowHeight="12.75" x14ac:dyDescent="0.2"/>
  <cols>
    <col min="1" max="1" width="2.85546875" customWidth="1"/>
    <col min="2" max="2" width="38" customWidth="1"/>
    <col min="6" max="6" width="3.85546875" customWidth="1"/>
    <col min="7" max="7" width="29.42578125" customWidth="1"/>
    <col min="8" max="8" width="12.42578125" customWidth="1"/>
    <col min="9" max="9" width="9.5703125" customWidth="1"/>
    <col min="11" max="11" width="10.85546875" customWidth="1"/>
    <col min="12" max="12" width="14" customWidth="1"/>
  </cols>
  <sheetData>
    <row r="2" spans="1:10" ht="18" x14ac:dyDescent="0.2">
      <c r="A2" s="240"/>
      <c r="B2" s="240"/>
      <c r="G2" s="12"/>
    </row>
    <row r="3" spans="1:10" ht="18" x14ac:dyDescent="0.2">
      <c r="A3" s="13"/>
      <c r="B3" s="13"/>
      <c r="C3" s="13"/>
      <c r="D3" s="14"/>
      <c r="G3" s="12"/>
    </row>
    <row r="5" spans="1:10" ht="15" x14ac:dyDescent="0.2">
      <c r="B5" s="230"/>
      <c r="C5" s="2" t="s">
        <v>1</v>
      </c>
      <c r="D5" s="3"/>
      <c r="E5" s="4"/>
      <c r="G5" s="238"/>
      <c r="H5" s="2" t="s">
        <v>1</v>
      </c>
      <c r="I5" s="3"/>
      <c r="J5" s="4"/>
    </row>
    <row r="6" spans="1:10" ht="15" x14ac:dyDescent="0.2">
      <c r="B6" s="231"/>
      <c r="C6" s="11" t="s">
        <v>13</v>
      </c>
      <c r="D6" s="29" t="s">
        <v>15</v>
      </c>
      <c r="E6" s="29" t="s">
        <v>14</v>
      </c>
      <c r="G6" s="239"/>
      <c r="H6" s="11" t="s">
        <v>13</v>
      </c>
      <c r="I6" s="29" t="s">
        <v>15</v>
      </c>
      <c r="J6" s="29" t="s">
        <v>14</v>
      </c>
    </row>
    <row r="7" spans="1:10" ht="15" x14ac:dyDescent="0.2">
      <c r="B7" s="5"/>
      <c r="C7" s="10" t="e">
        <f>INDEX(UNV!$A$7:$D$63,MATCH(Récap!$B7,UNV!$A$7:$A$63,),2)</f>
        <v>#N/A</v>
      </c>
      <c r="D7" s="10" t="e">
        <f>INDEX(UNV!$A$7:$D$63,MATCH(Récap!$B7,UNV!$A$7:$A$63,),3)</f>
        <v>#N/A</v>
      </c>
      <c r="E7" s="10" t="e">
        <f>INDEX(UNV!$A$7:$D$63,MATCH(Récap!$B7,UNV!$A$7:$A$63,),4)</f>
        <v>#N/A</v>
      </c>
      <c r="G7" s="5"/>
      <c r="H7" s="27" t="e">
        <f>INDEX(#REF!,MATCH(Récap!$G7,#REF!,),2)</f>
        <v>#REF!</v>
      </c>
      <c r="I7" s="27" t="e">
        <f>INDEX(#REF!,MATCH(Récap!$G7,#REF!,),3)</f>
        <v>#REF!</v>
      </c>
      <c r="J7" s="27" t="e">
        <f>INDEX(#REF!,MATCH(Récap!$G7,#REF!,),4)</f>
        <v>#REF!</v>
      </c>
    </row>
    <row r="8" spans="1:10" ht="15" x14ac:dyDescent="0.2">
      <c r="B8" s="5"/>
      <c r="C8" s="10" t="e">
        <f>INDEX(UNV!$A$7:$D$63,MATCH(Récap!$B8,UNV!$A$7:$A$63,),2)</f>
        <v>#N/A</v>
      </c>
      <c r="D8" s="10" t="e">
        <f>INDEX(UNV!$A$7:$D$63,MATCH(Récap!$B8,UNV!$A$7:$A$63,),3)</f>
        <v>#N/A</v>
      </c>
      <c r="E8" s="10" t="e">
        <f>INDEX(UNV!$A$7:$D$63,MATCH(Récap!$B8,UNV!$A$7:$A$63,),4)</f>
        <v>#N/A</v>
      </c>
      <c r="G8" s="58"/>
      <c r="H8" s="58"/>
      <c r="I8" s="58"/>
      <c r="J8" s="58"/>
    </row>
    <row r="9" spans="1:10" ht="15" x14ac:dyDescent="0.2">
      <c r="B9" s="5"/>
      <c r="C9" s="10" t="e">
        <f>INDEX(UNV!$A$7:$D$63,MATCH(Récap!$B9,UNV!$A$7:$A$63,),2)</f>
        <v>#N/A</v>
      </c>
      <c r="D9" s="10" t="e">
        <f>INDEX(UNV!$A$7:$D$63,MATCH(Récap!$B9,UNV!$A$7:$A$63,),3)</f>
        <v>#N/A</v>
      </c>
      <c r="E9" s="10" t="e">
        <f>INDEX(UNV!$A$7:$D$63,MATCH(Récap!$B9,UNV!$A$7:$A$63,),4)</f>
        <v>#N/A</v>
      </c>
    </row>
    <row r="10" spans="1:10" ht="15" x14ac:dyDescent="0.2">
      <c r="B10" s="5"/>
      <c r="C10" s="10" t="e">
        <f>INDEX(UNV!$A$7:$D$63,MATCH(Récap!$B10,UNV!$A$7:$A$63,),2)</f>
        <v>#N/A</v>
      </c>
      <c r="D10" s="10" t="e">
        <f>INDEX(UNV!$A$7:$D$63,MATCH(Récap!$B10,UNV!$A$7:$A$63,),3)</f>
        <v>#N/A</v>
      </c>
      <c r="E10" s="10" t="e">
        <f>INDEX(UNV!$A$7:$D$63,MATCH(Récap!$B10,UNV!$A$7:$A$63,),4)</f>
        <v>#N/A</v>
      </c>
      <c r="G10" s="230"/>
      <c r="H10" s="2" t="s">
        <v>1</v>
      </c>
      <c r="I10" s="3"/>
      <c r="J10" s="4"/>
    </row>
    <row r="11" spans="1:10" ht="15" x14ac:dyDescent="0.2">
      <c r="B11" s="5"/>
      <c r="C11" s="10" t="e">
        <f>INDEX(UNV!$A$7:$D$63,MATCH(Récap!$B11,UNV!$A$7:$A$63,),2)</f>
        <v>#N/A</v>
      </c>
      <c r="D11" s="10" t="e">
        <f>INDEX(UNV!$A$7:$D$63,MATCH(Récap!$B11,UNV!$A$7:$A$63,),3)</f>
        <v>#N/A</v>
      </c>
      <c r="E11" s="10" t="e">
        <f>INDEX(UNV!$A$7:$D$63,MATCH(Récap!$B11,UNV!$A$7:$A$63,),4)</f>
        <v>#N/A</v>
      </c>
      <c r="G11" s="231"/>
      <c r="H11" s="11" t="s">
        <v>13</v>
      </c>
      <c r="I11" s="29" t="s">
        <v>15</v>
      </c>
      <c r="J11" s="29" t="s">
        <v>14</v>
      </c>
    </row>
    <row r="12" spans="1:10" ht="15" x14ac:dyDescent="0.2">
      <c r="B12" s="5"/>
      <c r="C12" s="10" t="e">
        <f>INDEX(UNV!$A$7:$D$63,MATCH(Récap!$B12,UNV!$A$7:$A$63,),2)</f>
        <v>#N/A</v>
      </c>
      <c r="D12" s="10" t="e">
        <f>INDEX(UNV!$A$7:$D$63,MATCH(Récap!$B12,UNV!$A$7:$A$63,),3)</f>
        <v>#N/A</v>
      </c>
      <c r="E12" s="10" t="e">
        <f>INDEX(UNV!$A$7:$D$63,MATCH(Récap!$B12,UNV!$A$7:$A$63,),4)</f>
        <v>#N/A</v>
      </c>
      <c r="G12" s="5"/>
      <c r="H12" s="27" t="e">
        <f>INDEX(#REF!,MATCH(Récap!$G12,#REF!,),2)</f>
        <v>#REF!</v>
      </c>
      <c r="I12" s="27" t="e">
        <f>INDEX(#REF!,MATCH(Récap!$G12,#REF!,),3)</f>
        <v>#REF!</v>
      </c>
      <c r="J12" s="27" t="e">
        <f>INDEX(#REF!,MATCH(Récap!$G12,#REF!,),4)</f>
        <v>#REF!</v>
      </c>
    </row>
    <row r="13" spans="1:10" ht="15" x14ac:dyDescent="0.2">
      <c r="B13" s="5"/>
      <c r="C13" s="10">
        <v>0</v>
      </c>
      <c r="D13" s="10">
        <v>1</v>
      </c>
      <c r="E13" s="10">
        <v>1</v>
      </c>
      <c r="G13" s="5"/>
      <c r="H13" s="27" t="e">
        <f>INDEX(#REF!,MATCH(Récap!$G13,#REF!,),2)</f>
        <v>#REF!</v>
      </c>
      <c r="I13" s="27" t="e">
        <f>INDEX(#REF!,MATCH(Récap!$G13,#REF!,),3)</f>
        <v>#REF!</v>
      </c>
      <c r="J13" s="27" t="e">
        <f>INDEX(#REF!,MATCH(Récap!$G13,#REF!,),4)</f>
        <v>#REF!</v>
      </c>
    </row>
    <row r="14" spans="1:10" ht="15" x14ac:dyDescent="0.2">
      <c r="B14" s="5"/>
      <c r="C14" s="10" t="e">
        <f>INDEX(UNV!$A$7:$D$63,MATCH(Récap!$B14,UNV!$A$7:$A$63,),2)</f>
        <v>#N/A</v>
      </c>
      <c r="D14" s="10" t="e">
        <f>INDEX(UNV!$A$7:$D$63,MATCH(Récap!$B14,UNV!$A$7:$A$63,),3)</f>
        <v>#N/A</v>
      </c>
      <c r="E14" s="10" t="e">
        <f>INDEX(UNV!$A$7:$D$63,MATCH(Récap!$B14,UNV!$A$7:$A$63,),4)</f>
        <v>#N/A</v>
      </c>
      <c r="G14" s="5"/>
      <c r="H14" s="27" t="e">
        <f>INDEX(#REF!,MATCH(Récap!$G14,#REF!,),2)</f>
        <v>#REF!</v>
      </c>
      <c r="I14" s="27" t="e">
        <f>INDEX(#REF!,MATCH(Récap!$G14,#REF!,),3)</f>
        <v>#REF!</v>
      </c>
      <c r="J14" s="27" t="e">
        <f>INDEX(#REF!,MATCH(Récap!$G14,#REF!,),4)</f>
        <v>#REF!</v>
      </c>
    </row>
    <row r="15" spans="1:10" ht="15" x14ac:dyDescent="0.2">
      <c r="B15" s="5"/>
      <c r="C15" s="10" t="e">
        <f>INDEX(UNV!$A$7:$D$63,MATCH(Récap!$B15,UNV!$A$7:$A$63,),2)</f>
        <v>#N/A</v>
      </c>
      <c r="D15" s="10" t="e">
        <f>INDEX(UNV!$A$7:$D$63,MATCH(Récap!$B15,UNV!$A$7:$A$63,),3)</f>
        <v>#N/A</v>
      </c>
      <c r="E15" s="10" t="e">
        <f>INDEX(UNV!$A$7:$D$63,MATCH(Récap!$B15,UNV!$A$7:$A$63,),4)</f>
        <v>#N/A</v>
      </c>
      <c r="G15" s="5"/>
      <c r="H15" s="27" t="e">
        <f>INDEX(#REF!,MATCH(Récap!$G15,#REF!,),2)</f>
        <v>#REF!</v>
      </c>
      <c r="I15" s="27" t="e">
        <f>INDEX(#REF!,MATCH(Récap!$G15,#REF!,),3)</f>
        <v>#REF!</v>
      </c>
      <c r="J15" s="27" t="e">
        <f>INDEX(#REF!,MATCH(Récap!$G15,#REF!,),4)</f>
        <v>#REF!</v>
      </c>
    </row>
    <row r="16" spans="1:10" ht="15" x14ac:dyDescent="0.2">
      <c r="B16" s="5"/>
      <c r="C16" s="10" t="e">
        <f>INDEX(UNV!$A$7:$D$63,MATCH(Récap!$B16,UNV!$A$7:$A$63,),2)</f>
        <v>#N/A</v>
      </c>
      <c r="D16" s="10" t="e">
        <f>INDEX(UNV!$A$7:$D$63,MATCH(Récap!$B16,UNV!$A$7:$A$63,),3)</f>
        <v>#N/A</v>
      </c>
      <c r="E16" s="10" t="e">
        <f>INDEX(UNV!$A$7:$D$63,MATCH(Récap!$B16,UNV!$A$7:$A$63,),4)</f>
        <v>#N/A</v>
      </c>
      <c r="G16" s="5"/>
      <c r="H16" s="27" t="e">
        <f>INDEX(#REF!,MATCH(Récap!$G16,#REF!,),2)</f>
        <v>#REF!</v>
      </c>
      <c r="I16" s="27" t="e">
        <f>INDEX(#REF!,MATCH(Récap!$G16,#REF!,),3)</f>
        <v>#REF!</v>
      </c>
      <c r="J16" s="27" t="e">
        <f>INDEX(#REF!,MATCH(Récap!$G16,#REF!,),4)</f>
        <v>#REF!</v>
      </c>
    </row>
    <row r="17" spans="2:13" ht="15" x14ac:dyDescent="0.2">
      <c r="B17" s="5"/>
      <c r="C17" s="43" t="e">
        <f>INDEX(UNV!$A$7:$D$63,MATCH(Récap!$B17,UNV!$A$7:$A$63,),2)</f>
        <v>#N/A</v>
      </c>
      <c r="D17" s="43" t="e">
        <f>INDEX(UNV!$A$7:$D$63,MATCH(Récap!$B17,UNV!$A$7:$A$63,),3)</f>
        <v>#N/A</v>
      </c>
      <c r="E17" s="43" t="e">
        <f>INDEX(UNV!$A$7:$D$63,MATCH(Récap!$B17,UNV!$A$7:$A$63,),4)</f>
        <v>#N/A</v>
      </c>
      <c r="G17" s="5"/>
      <c r="H17" s="27" t="e">
        <f>INDEX(#REF!,MATCH(Récap!$G17,#REF!,),2)</f>
        <v>#REF!</v>
      </c>
      <c r="I17" s="27" t="e">
        <f>INDEX(#REF!,MATCH(Récap!$G17,#REF!,),3)</f>
        <v>#REF!</v>
      </c>
      <c r="J17" s="27" t="e">
        <f>INDEX(#REF!,MATCH(Récap!$G17,#REF!,),4)</f>
        <v>#REF!</v>
      </c>
    </row>
    <row r="18" spans="2:13" ht="15" x14ac:dyDescent="0.2">
      <c r="G18" s="5"/>
      <c r="H18" s="27" t="e">
        <f>INDEX(#REF!,MATCH(Récap!$G18,#REF!,),2)</f>
        <v>#REF!</v>
      </c>
      <c r="I18" s="27" t="e">
        <f>INDEX(#REF!,MATCH(Récap!$G18,#REF!,),3)</f>
        <v>#REF!</v>
      </c>
      <c r="J18" s="27" t="e">
        <f>INDEX(#REF!,MATCH(Récap!$G18,#REF!,),4)</f>
        <v>#REF!</v>
      </c>
    </row>
    <row r="19" spans="2:13" ht="15" x14ac:dyDescent="0.2">
      <c r="B19" s="230"/>
      <c r="C19" s="2" t="s">
        <v>1</v>
      </c>
      <c r="D19" s="3"/>
      <c r="E19" s="4"/>
      <c r="G19" s="5"/>
      <c r="H19" s="27" t="e">
        <f>INDEX(#REF!,MATCH(Récap!$G19,#REF!,),2)</f>
        <v>#REF!</v>
      </c>
      <c r="I19" s="27" t="e">
        <f>INDEX(#REF!,MATCH(Récap!$G19,#REF!,),3)</f>
        <v>#REF!</v>
      </c>
      <c r="J19" s="27" t="e">
        <f>INDEX(#REF!,MATCH(Récap!$G19,#REF!,),4)</f>
        <v>#REF!</v>
      </c>
    </row>
    <row r="20" spans="2:13" ht="15" x14ac:dyDescent="0.2">
      <c r="B20" s="231"/>
      <c r="C20" s="11" t="s">
        <v>13</v>
      </c>
      <c r="D20" s="29" t="s">
        <v>15</v>
      </c>
      <c r="E20" s="29" t="s">
        <v>14</v>
      </c>
      <c r="G20" s="5"/>
      <c r="H20" s="27" t="e">
        <f>INDEX(#REF!,MATCH(Récap!$G20,#REF!,),2)</f>
        <v>#REF!</v>
      </c>
      <c r="I20" s="27" t="e">
        <f>INDEX(#REF!,MATCH(Récap!$G20,#REF!,),3)</f>
        <v>#REF!</v>
      </c>
      <c r="J20" s="27" t="e">
        <f>INDEX(#REF!,MATCH(Récap!$G20,#REF!,),4)</f>
        <v>#REF!</v>
      </c>
    </row>
    <row r="21" spans="2:13" ht="15" x14ac:dyDescent="0.2">
      <c r="B21" s="5"/>
      <c r="C21" s="11" t="e">
        <f>INDEX(MedecineAC!$A$6:$D$60,MATCH(Récap!$B21,MedecineAC!$A$6:$A$60,),2)</f>
        <v>#N/A</v>
      </c>
      <c r="D21" s="11" t="e">
        <f>INDEX(MedecineAC!$A$6:$D$60,MATCH(Récap!$B21,MedecineAC!$A$6:$A$60,),3)</f>
        <v>#N/A</v>
      </c>
      <c r="E21" s="11" t="e">
        <f>INDEX(MedecineAC!$A$6:$D$60,MATCH(Récap!$B21,MedecineAC!$A$6:$A$60,),4)</f>
        <v>#N/A</v>
      </c>
    </row>
    <row r="22" spans="2:13" ht="15" x14ac:dyDescent="0.2">
      <c r="B22" s="5"/>
      <c r="C22" s="11" t="e">
        <f>INDEX(MedecineAC!$A$6:$D$60,MATCH(Récap!$B22,MedecineAC!$A$6:$A$60,),2)</f>
        <v>#N/A</v>
      </c>
      <c r="D22" s="11" t="e">
        <f>INDEX(MedecineAC!$A$6:$D$60,MATCH(Récap!$B22,MedecineAC!$A$6:$A$60,),3)</f>
        <v>#N/A</v>
      </c>
      <c r="E22" s="11" t="e">
        <f>INDEX(MedecineAC!$A$6:$D$60,MATCH(Récap!$B22,MedecineAC!$A$6:$A$60,),4)</f>
        <v>#N/A</v>
      </c>
    </row>
    <row r="23" spans="2:13" ht="15" x14ac:dyDescent="0.2">
      <c r="B23" s="5"/>
      <c r="C23" s="11" t="e">
        <f>INDEX(MedecineAC!$A$6:$D$60,MATCH(Récap!$B23,MedecineAC!$A$6:$A$60,),2)</f>
        <v>#N/A</v>
      </c>
      <c r="D23" s="11" t="e">
        <f>INDEX(MedecineAC!$A$6:$D$60,MATCH(Récap!$B23,MedecineAC!$A$6:$A$60,),3)</f>
        <v>#N/A</v>
      </c>
      <c r="E23" s="11" t="e">
        <f>INDEX(MedecineAC!$A$6:$D$60,MATCH(Récap!$B23,MedecineAC!$A$6:$A$60,),4)</f>
        <v>#N/A</v>
      </c>
    </row>
    <row r="24" spans="2:13" ht="15" x14ac:dyDescent="0.2">
      <c r="B24" s="5"/>
      <c r="C24" s="6" t="e">
        <f>INDEX(MedecineAC!$A$6:$D$60,MATCH(Récap!$B24,MedecineAC!$A$6:$A$60,),2)</f>
        <v>#N/A</v>
      </c>
      <c r="D24" s="6" t="e">
        <f>INDEX(MedecineAC!$A$6:$D$60,MATCH(Récap!$B24,MedecineAC!$A$6:$A$60,),3)</f>
        <v>#N/A</v>
      </c>
      <c r="E24" s="6" t="e">
        <f>INDEX(MedecineAC!$A$6:$D$60,MATCH(Récap!$B24,MedecineAC!$A$6:$A$60,),4)</f>
        <v>#N/A</v>
      </c>
    </row>
    <row r="25" spans="2:13" ht="15" x14ac:dyDescent="0.2">
      <c r="G25" s="33" t="s">
        <v>36</v>
      </c>
      <c r="H25" s="33" t="s">
        <v>13</v>
      </c>
      <c r="I25" s="33"/>
      <c r="J25" s="33" t="s">
        <v>37</v>
      </c>
      <c r="K25" s="33"/>
      <c r="L25" s="33" t="s">
        <v>38</v>
      </c>
      <c r="M25" s="33"/>
    </row>
    <row r="26" spans="2:13" ht="15" x14ac:dyDescent="0.2">
      <c r="B26" s="230"/>
      <c r="C26" s="44" t="s">
        <v>1</v>
      </c>
      <c r="D26" s="45"/>
      <c r="E26" s="46"/>
      <c r="G26" s="32" t="s">
        <v>39</v>
      </c>
      <c r="H26" s="34">
        <v>1</v>
      </c>
      <c r="I26" s="35"/>
      <c r="J26" s="36">
        <v>1</v>
      </c>
      <c r="K26" s="35"/>
      <c r="L26" s="36">
        <v>1</v>
      </c>
      <c r="M26" s="34"/>
    </row>
    <row r="27" spans="2:13" ht="15" x14ac:dyDescent="0.2">
      <c r="B27" s="231"/>
      <c r="C27" s="11" t="s">
        <v>13</v>
      </c>
      <c r="D27" s="47" t="s">
        <v>15</v>
      </c>
      <c r="E27" s="47" t="s">
        <v>14</v>
      </c>
      <c r="G27" s="32" t="s">
        <v>20</v>
      </c>
      <c r="H27" s="37" t="e">
        <f>C7+C21+C28+C36+C43+H12</f>
        <v>#N/A</v>
      </c>
      <c r="J27" s="36" t="e">
        <f>D7+D21+D28+D36+D43+I12</f>
        <v>#N/A</v>
      </c>
      <c r="K27" s="38"/>
      <c r="L27" s="36" t="e">
        <f>E7+E21+J12+E28+E36+E43</f>
        <v>#N/A</v>
      </c>
      <c r="M27" s="34"/>
    </row>
    <row r="28" spans="2:13" ht="15" x14ac:dyDescent="0.2">
      <c r="B28" s="5"/>
      <c r="C28" s="11" t="e">
        <f>INDEX(#REF!,MATCH(Récap!$B28,#REF!,),2)</f>
        <v>#REF!</v>
      </c>
      <c r="D28" s="11" t="e">
        <f>INDEX(#REF!,MATCH(Récap!$B28,#REF!,),3)</f>
        <v>#REF!</v>
      </c>
      <c r="E28" s="11" t="e">
        <f>INDEX(#REF!,MATCH(Récap!$B28,#REF!,),4)</f>
        <v>#REF!</v>
      </c>
      <c r="G28" s="5" t="s">
        <v>19</v>
      </c>
      <c r="H28" s="37" t="e">
        <f>C8+C22+C29+C37+H7+H14</f>
        <v>#N/A</v>
      </c>
      <c r="I28" s="235" t="e">
        <f>H28+H29+H30+H31+H32+H33+H34+H35+H36+H37</f>
        <v>#N/A</v>
      </c>
      <c r="J28" s="36" t="e">
        <f>D8+D22+D29+D37+I7+I14</f>
        <v>#N/A</v>
      </c>
      <c r="K28" s="235" t="e">
        <f>J28+J29+J30+J31+J32+J33+J34+J35+J36+J37</f>
        <v>#N/A</v>
      </c>
      <c r="L28" s="36" t="e">
        <f>J12</f>
        <v>#REF!</v>
      </c>
      <c r="M28" s="227"/>
    </row>
    <row r="29" spans="2:13" ht="15" x14ac:dyDescent="0.2">
      <c r="B29" s="5"/>
      <c r="C29" s="11" t="e">
        <f>INDEX(#REF!,MATCH(Récap!$B29,#REF!,),2)</f>
        <v>#REF!</v>
      </c>
      <c r="D29" s="11" t="e">
        <f>INDEX(#REF!,MATCH(Récap!$B29,#REF!,),3)</f>
        <v>#REF!</v>
      </c>
      <c r="E29" s="11" t="e">
        <f>INDEX(#REF!,MATCH(Récap!$B29,#REF!,),4)</f>
        <v>#REF!</v>
      </c>
      <c r="G29" s="5" t="s">
        <v>40</v>
      </c>
      <c r="H29" s="39" t="e">
        <f>C9</f>
        <v>#N/A</v>
      </c>
      <c r="I29" s="236"/>
      <c r="J29" s="40" t="e">
        <f>D9</f>
        <v>#N/A</v>
      </c>
      <c r="K29" s="236"/>
      <c r="L29" s="40" t="e">
        <f>E9</f>
        <v>#N/A</v>
      </c>
      <c r="M29" s="228"/>
    </row>
    <row r="30" spans="2:13" ht="15" x14ac:dyDescent="0.2">
      <c r="B30" s="5"/>
      <c r="C30" s="11" t="e">
        <f>INDEX(#REF!,MATCH(Récap!$B30,#REF!,),2)</f>
        <v>#REF!</v>
      </c>
      <c r="D30" s="11" t="e">
        <f>INDEX(#REF!,MATCH(Récap!$B30,#REF!,),3)</f>
        <v>#REF!</v>
      </c>
      <c r="E30" s="11" t="e">
        <f>INDEX(#REF!,MATCH(Récap!$B30,#REF!,),4)</f>
        <v>#REF!</v>
      </c>
      <c r="G30" s="5" t="s">
        <v>41</v>
      </c>
      <c r="H30" s="39" t="e">
        <f>C10</f>
        <v>#N/A</v>
      </c>
      <c r="I30" s="236"/>
      <c r="J30" s="40" t="e">
        <f>D10</f>
        <v>#N/A</v>
      </c>
      <c r="K30" s="236"/>
      <c r="L30" s="40" t="e">
        <f>E10</f>
        <v>#N/A</v>
      </c>
      <c r="M30" s="228"/>
    </row>
    <row r="31" spans="2:13" ht="15" x14ac:dyDescent="0.2">
      <c r="B31" s="5"/>
      <c r="C31" s="11" t="e">
        <f>INDEX(#REF!,MATCH(Récap!$B31,#REF!,),2)</f>
        <v>#REF!</v>
      </c>
      <c r="D31" s="11" t="e">
        <f>INDEX(#REF!,MATCH(Récap!$B31,#REF!,),3)</f>
        <v>#REF!</v>
      </c>
      <c r="E31" s="11" t="e">
        <f>INDEX(#REF!,MATCH(Récap!$B31,#REF!,),4)</f>
        <v>#REF!</v>
      </c>
      <c r="G31" s="5" t="s">
        <v>42</v>
      </c>
      <c r="H31" s="39" t="e">
        <f>C11</f>
        <v>#N/A</v>
      </c>
      <c r="I31" s="236"/>
      <c r="J31" s="40" t="e">
        <f>D11</f>
        <v>#N/A</v>
      </c>
      <c r="K31" s="236"/>
      <c r="L31" s="40" t="e">
        <f>E11</f>
        <v>#N/A</v>
      </c>
      <c r="M31" s="228"/>
    </row>
    <row r="32" spans="2:13" ht="15" x14ac:dyDescent="0.2">
      <c r="B32" s="5"/>
      <c r="C32" s="6" t="e">
        <f>INDEX(#REF!,MATCH(Récap!$B32,#REF!,),2)</f>
        <v>#REF!</v>
      </c>
      <c r="D32" s="6" t="e">
        <f>INDEX(#REF!,MATCH(Récap!$B32,#REF!,),3)</f>
        <v>#REF!</v>
      </c>
      <c r="E32" s="6" t="e">
        <f>INDEX(#REF!,MATCH(Récap!$B32,#REF!,),4)</f>
        <v>#REF!</v>
      </c>
      <c r="G32" s="5" t="s">
        <v>43</v>
      </c>
      <c r="H32" s="39" t="e">
        <f>C12</f>
        <v>#N/A</v>
      </c>
      <c r="I32" s="236"/>
      <c r="J32" s="40" t="e">
        <f>D12</f>
        <v>#N/A</v>
      </c>
      <c r="K32" s="236"/>
      <c r="L32" s="40" t="e">
        <f>E12</f>
        <v>#N/A</v>
      </c>
      <c r="M32" s="228"/>
    </row>
    <row r="33" spans="2:13" ht="15" x14ac:dyDescent="0.2">
      <c r="C33" s="57"/>
      <c r="G33" s="5" t="s">
        <v>46</v>
      </c>
      <c r="H33" s="39" t="e">
        <f>C30</f>
        <v>#REF!</v>
      </c>
      <c r="I33" s="236"/>
      <c r="J33" s="40" t="e">
        <f>D30</f>
        <v>#REF!</v>
      </c>
      <c r="K33" s="236"/>
      <c r="L33" s="40" t="e">
        <f>E30</f>
        <v>#REF!</v>
      </c>
      <c r="M33" s="228"/>
    </row>
    <row r="34" spans="2:13" ht="15" x14ac:dyDescent="0.2">
      <c r="B34" s="238"/>
      <c r="C34" s="232" t="s">
        <v>1</v>
      </c>
      <c r="D34" s="233"/>
      <c r="E34" s="234"/>
      <c r="G34" s="5" t="s">
        <v>50</v>
      </c>
      <c r="H34" s="42" t="e">
        <f>C44</f>
        <v>#REF!</v>
      </c>
      <c r="I34" s="236"/>
      <c r="J34" s="40" t="e">
        <f>D44</f>
        <v>#REF!</v>
      </c>
      <c r="K34" s="236"/>
      <c r="L34" s="40" t="e">
        <f>E44</f>
        <v>#REF!</v>
      </c>
      <c r="M34" s="228"/>
    </row>
    <row r="35" spans="2:13" ht="15" x14ac:dyDescent="0.2">
      <c r="B35" s="239"/>
      <c r="C35" s="11" t="s">
        <v>13</v>
      </c>
      <c r="D35" s="47" t="s">
        <v>15</v>
      </c>
      <c r="E35" s="47" t="s">
        <v>14</v>
      </c>
      <c r="G35" s="5" t="s">
        <v>54</v>
      </c>
      <c r="H35" s="42" t="e">
        <f>H13</f>
        <v>#REF!</v>
      </c>
      <c r="I35" s="236"/>
      <c r="J35" s="40" t="e">
        <f>I13</f>
        <v>#REF!</v>
      </c>
      <c r="K35" s="236"/>
      <c r="L35" s="40" t="e">
        <f>J13</f>
        <v>#REF!</v>
      </c>
      <c r="M35" s="228"/>
    </row>
    <row r="36" spans="2:13" ht="15" x14ac:dyDescent="0.2">
      <c r="B36" s="5"/>
      <c r="C36" s="11" t="e">
        <f>INDEX(#REF!,MATCH(Récap!$B36,#REF!,),2)</f>
        <v>#REF!</v>
      </c>
      <c r="D36" s="11" t="e">
        <f>INDEX(#REF!,MATCH(Récap!$B36,#REF!,),3)</f>
        <v>#REF!</v>
      </c>
      <c r="E36" s="11" t="e">
        <f>INDEX(#REF!,MATCH(Récap!$B36,#REF!,),4)</f>
        <v>#REF!</v>
      </c>
      <c r="G36" s="5" t="s">
        <v>55</v>
      </c>
      <c r="H36" s="42" t="e">
        <f>H15</f>
        <v>#REF!</v>
      </c>
      <c r="I36" s="236"/>
      <c r="J36" s="40" t="e">
        <f>I15</f>
        <v>#REF!</v>
      </c>
      <c r="K36" s="236"/>
      <c r="L36" s="40" t="e">
        <f>J15</f>
        <v>#REF!</v>
      </c>
      <c r="M36" s="228"/>
    </row>
    <row r="37" spans="2:13" ht="15" x14ac:dyDescent="0.2">
      <c r="B37" s="5"/>
      <c r="C37" s="11" t="e">
        <f>INDEX(#REF!,MATCH(Récap!$B37,#REF!,),2)</f>
        <v>#REF!</v>
      </c>
      <c r="D37" s="11" t="e">
        <f>INDEX(#REF!,MATCH(Récap!$B37,#REF!,),3)</f>
        <v>#REF!</v>
      </c>
      <c r="E37" s="11" t="e">
        <f>INDEX(#REF!,MATCH(Récap!$B37,#REF!,),4)</f>
        <v>#REF!</v>
      </c>
      <c r="G37" s="5" t="s">
        <v>56</v>
      </c>
      <c r="H37" s="42" t="e">
        <f>H16</f>
        <v>#REF!</v>
      </c>
      <c r="I37" s="237"/>
      <c r="J37" s="40" t="e">
        <f>I16</f>
        <v>#REF!</v>
      </c>
      <c r="K37" s="237"/>
      <c r="L37" s="40" t="e">
        <f>J16</f>
        <v>#REF!</v>
      </c>
      <c r="M37" s="229"/>
    </row>
    <row r="38" spans="2:13" ht="15" x14ac:dyDescent="0.2">
      <c r="B38" s="5"/>
      <c r="C38" s="11" t="e">
        <f>INDEX(#REF!,MATCH(Récap!$B38,#REF!,),2)</f>
        <v>#REF!</v>
      </c>
      <c r="D38" s="11" t="e">
        <f>INDEX(#REF!,MATCH(Récap!$B38,#REF!,),3)</f>
        <v>#REF!</v>
      </c>
      <c r="E38" s="11" t="e">
        <f>INDEX(#REF!,MATCH(Récap!$B38,#REF!,),4)</f>
        <v>#REF!</v>
      </c>
      <c r="G38" s="5" t="s">
        <v>22</v>
      </c>
      <c r="H38" s="42" t="e">
        <f>C14+C23+C31+C38+H17</f>
        <v>#N/A</v>
      </c>
      <c r="I38" s="41"/>
      <c r="J38" s="40" t="e">
        <f>D14+D23+I17+D31+D38</f>
        <v>#N/A</v>
      </c>
      <c r="K38" s="41"/>
      <c r="L38" s="40" t="e">
        <f>E14+J17+E23+E31+E38</f>
        <v>#N/A</v>
      </c>
      <c r="M38" s="42"/>
    </row>
    <row r="39" spans="2:13" ht="15" x14ac:dyDescent="0.2">
      <c r="B39" s="5"/>
      <c r="C39" s="6" t="e">
        <f>INDEX(#REF!,MATCH(Récap!$B39,#REF!,),2)</f>
        <v>#REF!</v>
      </c>
      <c r="D39" s="6" t="e">
        <f>INDEX(#REF!,MATCH(Récap!$B39,#REF!,),3)</f>
        <v>#REF!</v>
      </c>
      <c r="E39" s="6" t="e">
        <f>INDEX(#REF!,MATCH(Récap!$B39,#REF!,),4)</f>
        <v>#REF!</v>
      </c>
      <c r="G39" s="5" t="s">
        <v>23</v>
      </c>
      <c r="H39" s="34" t="e">
        <f>C15+C24+C32+C39+C48+H18</f>
        <v>#N/A</v>
      </c>
      <c r="I39" s="34"/>
      <c r="J39" s="34" t="e">
        <f>D15+I18+D24+D32+D39+D48</f>
        <v>#N/A</v>
      </c>
      <c r="K39" s="34"/>
      <c r="L39" s="42" t="e">
        <f>E15+J18+E24+E32+E39+E48</f>
        <v>#N/A</v>
      </c>
      <c r="M39" s="42"/>
    </row>
    <row r="40" spans="2:13" ht="14.25" x14ac:dyDescent="0.2">
      <c r="G40" s="5" t="s">
        <v>44</v>
      </c>
      <c r="H40" s="42" t="e">
        <f>C16+H20</f>
        <v>#N/A</v>
      </c>
      <c r="I40" s="42"/>
      <c r="J40" s="42" t="e">
        <f>D16+I20</f>
        <v>#N/A</v>
      </c>
      <c r="K40" s="42"/>
      <c r="L40" s="42" t="e">
        <f>E16+J20</f>
        <v>#N/A</v>
      </c>
      <c r="M40" s="42"/>
    </row>
    <row r="41" spans="2:13" ht="15" x14ac:dyDescent="0.2">
      <c r="B41" s="230"/>
      <c r="C41" s="232" t="s">
        <v>1</v>
      </c>
      <c r="D41" s="233"/>
      <c r="E41" s="234"/>
      <c r="G41" s="5" t="s">
        <v>34</v>
      </c>
      <c r="H41" s="42" t="e">
        <f>C17</f>
        <v>#N/A</v>
      </c>
      <c r="I41" s="42"/>
      <c r="J41" s="42" t="e">
        <f>D17</f>
        <v>#N/A</v>
      </c>
      <c r="K41" s="42"/>
      <c r="L41" s="42" t="e">
        <f>E17</f>
        <v>#N/A</v>
      </c>
      <c r="M41" s="42"/>
    </row>
    <row r="42" spans="2:13" ht="15" x14ac:dyDescent="0.2">
      <c r="B42" s="231"/>
      <c r="C42" s="11" t="s">
        <v>13</v>
      </c>
      <c r="D42" s="47" t="s">
        <v>15</v>
      </c>
      <c r="E42" s="47" t="s">
        <v>14</v>
      </c>
      <c r="G42" s="5" t="s">
        <v>51</v>
      </c>
      <c r="H42" s="42" t="e">
        <f>C45</f>
        <v>#REF!</v>
      </c>
      <c r="I42" s="42"/>
      <c r="J42" s="42" t="e">
        <f>D45</f>
        <v>#REF!</v>
      </c>
      <c r="K42" s="42"/>
      <c r="L42" s="42" t="e">
        <f>E45</f>
        <v>#REF!</v>
      </c>
      <c r="M42" s="42"/>
    </row>
    <row r="43" spans="2:13" ht="15" x14ac:dyDescent="0.2">
      <c r="B43" s="5"/>
      <c r="C43" s="11" t="e">
        <f>INDEX(#REF!,MATCH(Récap!$B43,#REF!,),2)</f>
        <v>#REF!</v>
      </c>
      <c r="D43" s="11" t="e">
        <f>INDEX(#REF!,MATCH(Récap!$B43,#REF!,),3)</f>
        <v>#REF!</v>
      </c>
      <c r="E43" s="11" t="e">
        <f>INDEX(#REF!,MATCH(Récap!$B43,#REF!,),4)</f>
        <v>#REF!</v>
      </c>
      <c r="G43" s="5" t="s">
        <v>52</v>
      </c>
      <c r="H43" s="42" t="e">
        <f>C46</f>
        <v>#REF!</v>
      </c>
      <c r="I43" s="42"/>
      <c r="J43" s="42" t="e">
        <f>D46</f>
        <v>#REF!</v>
      </c>
      <c r="K43" s="42"/>
      <c r="L43" s="42" t="e">
        <f>E46</f>
        <v>#REF!</v>
      </c>
      <c r="M43" s="42"/>
    </row>
    <row r="44" spans="2:13" ht="15" x14ac:dyDescent="0.2">
      <c r="B44" s="5"/>
      <c r="C44" s="11" t="e">
        <f>INDEX(#REF!,MATCH(Récap!$B44,#REF!,),2)</f>
        <v>#REF!</v>
      </c>
      <c r="D44" s="11" t="e">
        <f>INDEX(#REF!,MATCH(Récap!$B44,#REF!,),3)</f>
        <v>#REF!</v>
      </c>
      <c r="E44" s="11" t="e">
        <f>INDEX(#REF!,MATCH(Récap!$B44,#REF!,),4)</f>
        <v>#REF!</v>
      </c>
      <c r="G44" s="5" t="s">
        <v>53</v>
      </c>
      <c r="H44" s="42" t="e">
        <f>C47</f>
        <v>#REF!</v>
      </c>
      <c r="I44" s="42"/>
      <c r="J44" s="42" t="e">
        <f>D47</f>
        <v>#REF!</v>
      </c>
      <c r="K44" s="42"/>
      <c r="L44" s="42" t="e">
        <f>E47</f>
        <v>#REF!</v>
      </c>
      <c r="M44" s="42"/>
    </row>
    <row r="45" spans="2:13" ht="15" x14ac:dyDescent="0.2">
      <c r="B45" s="5"/>
      <c r="C45" s="11" t="e">
        <f>INDEX(#REF!,MATCH(Récap!$B45,#REF!,),2)</f>
        <v>#REF!</v>
      </c>
      <c r="D45" s="11" t="e">
        <f>INDEX(#REF!,MATCH(Récap!$B45,#REF!,),3)</f>
        <v>#REF!</v>
      </c>
      <c r="E45" s="11" t="e">
        <f>INDEX(#REF!,MATCH(Récap!$B45,#REF!,),4)</f>
        <v>#REF!</v>
      </c>
      <c r="G45" s="5" t="s">
        <v>57</v>
      </c>
      <c r="H45" s="42" t="e">
        <f>H19</f>
        <v>#REF!</v>
      </c>
      <c r="I45" s="42"/>
      <c r="J45" s="42" t="e">
        <f>I19</f>
        <v>#REF!</v>
      </c>
      <c r="K45" s="42"/>
      <c r="L45" s="42" t="e">
        <f>J19</f>
        <v>#REF!</v>
      </c>
      <c r="M45" s="42"/>
    </row>
    <row r="46" spans="2:13" ht="15" x14ac:dyDescent="0.2">
      <c r="B46" s="5"/>
      <c r="C46" s="11" t="e">
        <f>INDEX(#REF!,MATCH(Récap!$B46,#REF!,),2)</f>
        <v>#REF!</v>
      </c>
      <c r="D46" s="11" t="e">
        <f>INDEX(#REF!,MATCH(Récap!$B46,#REF!,),3)</f>
        <v>#REF!</v>
      </c>
      <c r="E46" s="11" t="e">
        <f>INDEX(#REF!,MATCH(Récap!$B46,#REF!,),4)</f>
        <v>#REF!</v>
      </c>
    </row>
    <row r="47" spans="2:13" ht="15" x14ac:dyDescent="0.2">
      <c r="B47" s="5"/>
      <c r="C47" s="11" t="e">
        <f>INDEX(#REF!,MATCH(Récap!$B47,#REF!,),2)</f>
        <v>#REF!</v>
      </c>
      <c r="D47" s="11" t="e">
        <f>INDEX(#REF!,MATCH(Récap!$B47,#REF!,),3)</f>
        <v>#REF!</v>
      </c>
      <c r="E47" s="11" t="e">
        <f>INDEX(#REF!,MATCH(Récap!$B47,#REF!,),4)</f>
        <v>#REF!</v>
      </c>
    </row>
    <row r="48" spans="2:13" ht="15" x14ac:dyDescent="0.2">
      <c r="B48" s="5"/>
      <c r="C48" s="6" t="e">
        <f>INDEX(#REF!,MATCH(Récap!$B48,#REF!,),2)</f>
        <v>#REF!</v>
      </c>
      <c r="D48" s="6" t="e">
        <f>INDEX(#REF!,MATCH(Récap!$B48,#REF!,),3)</f>
        <v>#REF!</v>
      </c>
      <c r="E48" s="6" t="e">
        <f>INDEX(#REF!,MATCH(Récap!$B48,#REF!,),4)</f>
        <v>#REF!</v>
      </c>
    </row>
    <row r="54" spans="11:14" ht="15" x14ac:dyDescent="0.2">
      <c r="K54" s="15"/>
      <c r="L54" s="16"/>
      <c r="M54" s="16"/>
      <c r="N54" s="16"/>
    </row>
  </sheetData>
  <mergeCells count="13">
    <mergeCell ref="B26:B27"/>
    <mergeCell ref="B34:B35"/>
    <mergeCell ref="B19:B20"/>
    <mergeCell ref="G10:G11"/>
    <mergeCell ref="A2:B2"/>
    <mergeCell ref="B5:B6"/>
    <mergeCell ref="G5:G6"/>
    <mergeCell ref="M28:M37"/>
    <mergeCell ref="B41:B42"/>
    <mergeCell ref="C34:E34"/>
    <mergeCell ref="C41:E41"/>
    <mergeCell ref="I28:I37"/>
    <mergeCell ref="K28:K37"/>
  </mergeCells>
  <dataValidations count="1">
    <dataValidation type="list" allowBlank="1" showInputMessage="1" showErrorMessage="1" sqref="G20">
      <formula1>"Psychologue, Masseur Kine, Cadre de Pôle , Cadre de Santé , I.S.G.S , A.S , A.S.H ,"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AP60"/>
  <sheetViews>
    <sheetView topLeftCell="A28" zoomScale="80" zoomScaleNormal="80" workbookViewId="0">
      <selection activeCell="R2" sqref="R2:R3"/>
    </sheetView>
  </sheetViews>
  <sheetFormatPr baseColWidth="10" defaultColWidth="27.42578125" defaultRowHeight="24.95" customHeight="1" x14ac:dyDescent="0.2"/>
  <cols>
    <col min="1" max="1" width="24" style="1" customWidth="1"/>
    <col min="2" max="2" width="12.140625" style="1" customWidth="1"/>
    <col min="3" max="3" width="11.140625" style="1" customWidth="1"/>
    <col min="4" max="4" width="11.7109375" style="1" customWidth="1"/>
    <col min="5" max="5" width="56" style="1" customWidth="1"/>
    <col min="6" max="6" width="22.5703125" style="1" customWidth="1"/>
    <col min="7" max="7" width="11.140625" style="1" customWidth="1"/>
    <col min="8" max="8" width="9.42578125" style="1" customWidth="1"/>
    <col min="9" max="9" width="16.140625" style="1" customWidth="1"/>
    <col min="10" max="11" width="21.140625" style="1" hidden="1" customWidth="1"/>
    <col min="12" max="12" width="16" style="1" hidden="1" customWidth="1"/>
    <col min="13" max="13" width="16.7109375" style="1" hidden="1" customWidth="1"/>
    <col min="14" max="15" width="16.140625" style="1" hidden="1" customWidth="1"/>
    <col min="16" max="16" width="12.42578125" style="20" hidden="1" customWidth="1"/>
    <col min="17" max="17" width="34.7109375" style="1" customWidth="1"/>
    <col min="18" max="18" width="27.42578125" style="28"/>
    <col min="19" max="16384" width="27.42578125" style="1"/>
  </cols>
  <sheetData>
    <row r="1" spans="1:42" ht="126.75" customHeight="1" x14ac:dyDescent="0.2">
      <c r="A1" s="241"/>
      <c r="B1" s="241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</row>
    <row r="2" spans="1:42" ht="24.95" customHeight="1" x14ac:dyDescent="0.2">
      <c r="A2" s="86" t="s">
        <v>0</v>
      </c>
      <c r="B2" s="87" t="s">
        <v>1</v>
      </c>
      <c r="C2" s="88"/>
      <c r="D2" s="89"/>
      <c r="E2" s="90" t="s">
        <v>2</v>
      </c>
      <c r="F2" s="242" t="s">
        <v>3</v>
      </c>
      <c r="G2" s="242" t="s">
        <v>4</v>
      </c>
      <c r="H2" s="242" t="s">
        <v>5</v>
      </c>
      <c r="I2" s="244" t="s">
        <v>6</v>
      </c>
      <c r="J2" s="242" t="s">
        <v>7</v>
      </c>
      <c r="K2" s="242" t="s">
        <v>8</v>
      </c>
      <c r="L2" s="242" t="s">
        <v>25</v>
      </c>
      <c r="M2" s="242" t="s">
        <v>9</v>
      </c>
      <c r="N2" s="242" t="s">
        <v>10</v>
      </c>
      <c r="O2" s="242" t="s">
        <v>11</v>
      </c>
      <c r="P2" s="245" t="s">
        <v>24</v>
      </c>
      <c r="Q2" s="247" t="s">
        <v>32</v>
      </c>
      <c r="R2" s="249" t="s">
        <v>12</v>
      </c>
    </row>
    <row r="3" spans="1:42" ht="24.95" customHeight="1" x14ac:dyDescent="0.2">
      <c r="A3" s="91"/>
      <c r="B3" s="92" t="s">
        <v>13</v>
      </c>
      <c r="C3" s="93" t="s">
        <v>15</v>
      </c>
      <c r="D3" s="93" t="s">
        <v>14</v>
      </c>
      <c r="E3" s="94"/>
      <c r="F3" s="243"/>
      <c r="G3" s="243"/>
      <c r="H3" s="243"/>
      <c r="I3" s="244"/>
      <c r="J3" s="243"/>
      <c r="K3" s="243"/>
      <c r="L3" s="243"/>
      <c r="M3" s="243"/>
      <c r="N3" s="243"/>
      <c r="O3" s="243"/>
      <c r="P3" s="246"/>
      <c r="Q3" s="248"/>
      <c r="R3" s="250"/>
    </row>
    <row r="4" spans="1:42" s="62" customFormat="1" ht="24.95" customHeight="1" x14ac:dyDescent="0.2">
      <c r="A4" s="116"/>
      <c r="B4" s="69"/>
      <c r="C4" s="69"/>
      <c r="D4" s="69"/>
      <c r="E4" s="117"/>
      <c r="F4" s="118" t="s">
        <v>16</v>
      </c>
      <c r="G4" s="95" t="s">
        <v>28</v>
      </c>
      <c r="H4" s="96">
        <v>1</v>
      </c>
      <c r="I4" s="95"/>
      <c r="J4" s="95"/>
      <c r="K4" s="95"/>
      <c r="L4" s="119"/>
      <c r="M4" s="119"/>
      <c r="N4" s="119"/>
      <c r="O4" s="118"/>
      <c r="P4" s="95"/>
      <c r="Q4" s="118"/>
      <c r="R4" s="61"/>
    </row>
    <row r="5" spans="1:42" s="62" customFormat="1" ht="24.95" customHeight="1" x14ac:dyDescent="0.2">
      <c r="A5" s="61" t="s">
        <v>16</v>
      </c>
      <c r="B5" s="69">
        <v>1</v>
      </c>
      <c r="C5" s="69">
        <v>1</v>
      </c>
      <c r="D5" s="69">
        <v>1</v>
      </c>
      <c r="E5" s="120"/>
      <c r="F5" s="118"/>
      <c r="G5" s="95"/>
      <c r="H5" s="96"/>
      <c r="I5" s="95"/>
      <c r="J5" s="95"/>
      <c r="K5" s="95"/>
      <c r="L5" s="119"/>
      <c r="M5" s="119"/>
      <c r="N5" s="119"/>
      <c r="O5" s="118"/>
      <c r="P5" s="95"/>
      <c r="Q5" s="118"/>
      <c r="R5" s="61"/>
    </row>
    <row r="6" spans="1:42" s="62" customFormat="1" ht="24.95" customHeight="1" x14ac:dyDescent="0.2">
      <c r="A6" s="68"/>
      <c r="B6" s="69"/>
      <c r="C6" s="69"/>
      <c r="D6" s="69"/>
      <c r="E6" s="117"/>
      <c r="F6" s="121" t="s">
        <v>20</v>
      </c>
      <c r="G6" s="95" t="s">
        <v>28</v>
      </c>
      <c r="H6" s="96">
        <v>1</v>
      </c>
      <c r="I6" s="95"/>
      <c r="J6" s="119"/>
      <c r="K6" s="119"/>
      <c r="L6" s="119"/>
      <c r="M6" s="119"/>
      <c r="N6" s="119"/>
      <c r="O6" s="118"/>
      <c r="P6" s="95"/>
      <c r="Q6" s="95"/>
      <c r="R6" s="60"/>
    </row>
    <row r="7" spans="1:42" s="62" customFormat="1" ht="24.95" customHeight="1" thickBot="1" x14ac:dyDescent="0.25">
      <c r="A7" s="122" t="s">
        <v>20</v>
      </c>
      <c r="B7" s="59">
        <v>1</v>
      </c>
      <c r="C7" s="59">
        <v>1</v>
      </c>
      <c r="D7" s="59">
        <v>1</v>
      </c>
      <c r="E7" s="123"/>
      <c r="F7" s="124"/>
      <c r="G7" s="97"/>
      <c r="H7" s="125"/>
      <c r="I7" s="97"/>
      <c r="J7" s="126"/>
      <c r="K7" s="126"/>
      <c r="L7" s="126"/>
      <c r="M7" s="126"/>
      <c r="N7" s="126"/>
      <c r="O7" s="124"/>
      <c r="P7" s="97"/>
      <c r="Q7" s="97"/>
      <c r="R7" s="63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</row>
    <row r="8" spans="1:42" s="62" customFormat="1" ht="24.95" customHeight="1" x14ac:dyDescent="0.2">
      <c r="A8" s="115"/>
      <c r="B8" s="65"/>
      <c r="C8" s="66"/>
      <c r="D8" s="127">
        <f>H8*1</f>
        <v>1</v>
      </c>
      <c r="E8" s="98"/>
      <c r="F8" s="128" t="s">
        <v>21</v>
      </c>
      <c r="G8" s="99" t="s">
        <v>28</v>
      </c>
      <c r="H8" s="129">
        <v>1</v>
      </c>
      <c r="I8" s="99"/>
      <c r="J8" s="130"/>
      <c r="K8" s="130"/>
      <c r="L8" s="130"/>
      <c r="M8" s="130"/>
      <c r="N8" s="131"/>
      <c r="O8" s="132"/>
      <c r="P8" s="99"/>
      <c r="Q8" s="99"/>
      <c r="R8" s="67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</row>
    <row r="9" spans="1:42" s="62" customFormat="1" ht="24.95" customHeight="1" x14ac:dyDescent="0.2">
      <c r="A9" s="68"/>
      <c r="B9" s="69"/>
      <c r="C9" s="70"/>
      <c r="D9" s="69">
        <f t="shared" ref="D9:D19" si="0">H9*1</f>
        <v>0.5</v>
      </c>
      <c r="E9" s="100"/>
      <c r="F9" s="121" t="s">
        <v>21</v>
      </c>
      <c r="G9" s="95" t="s">
        <v>28</v>
      </c>
      <c r="H9" s="96">
        <v>0.5</v>
      </c>
      <c r="I9" s="95"/>
      <c r="J9" s="119"/>
      <c r="K9" s="119"/>
      <c r="L9" s="119"/>
      <c r="M9" s="119"/>
      <c r="N9" s="133"/>
      <c r="O9" s="134"/>
      <c r="P9" s="95"/>
      <c r="Q9" s="95"/>
      <c r="R9" s="60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</row>
    <row r="10" spans="1:42" s="62" customFormat="1" ht="24.95" customHeight="1" x14ac:dyDescent="0.2">
      <c r="A10" s="68" t="s">
        <v>58</v>
      </c>
      <c r="B10" s="69"/>
      <c r="C10" s="70"/>
      <c r="D10" s="69">
        <f t="shared" si="0"/>
        <v>1</v>
      </c>
      <c r="E10" s="100"/>
      <c r="F10" s="121" t="s">
        <v>21</v>
      </c>
      <c r="G10" s="95" t="s">
        <v>30</v>
      </c>
      <c r="H10" s="96">
        <v>1</v>
      </c>
      <c r="I10" s="95"/>
      <c r="J10" s="119"/>
      <c r="K10" s="119"/>
      <c r="L10" s="119"/>
      <c r="M10" s="119"/>
      <c r="N10" s="133"/>
      <c r="O10" s="134"/>
      <c r="P10" s="95"/>
      <c r="Q10" s="95"/>
      <c r="R10" s="60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</row>
    <row r="11" spans="1:42" s="62" customFormat="1" ht="24.95" customHeight="1" x14ac:dyDescent="0.2">
      <c r="A11" s="68"/>
      <c r="B11" s="69"/>
      <c r="C11" s="70"/>
      <c r="D11" s="69">
        <f t="shared" si="0"/>
        <v>1</v>
      </c>
      <c r="E11" s="100"/>
      <c r="F11" s="121" t="s">
        <v>21</v>
      </c>
      <c r="G11" s="95" t="s">
        <v>28</v>
      </c>
      <c r="H11" s="96">
        <v>1</v>
      </c>
      <c r="I11" s="95"/>
      <c r="J11" s="119"/>
      <c r="K11" s="119"/>
      <c r="L11" s="119"/>
      <c r="M11" s="119"/>
      <c r="N11" s="119"/>
      <c r="O11" s="118"/>
      <c r="P11" s="95"/>
      <c r="Q11" s="95"/>
      <c r="R11" s="60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</row>
    <row r="12" spans="1:42" s="62" customFormat="1" ht="24.95" customHeight="1" x14ac:dyDescent="0.2">
      <c r="A12" s="68"/>
      <c r="B12" s="69"/>
      <c r="C12" s="70"/>
      <c r="D12" s="69">
        <f t="shared" si="0"/>
        <v>1</v>
      </c>
      <c r="E12" s="100"/>
      <c r="F12" s="121" t="s">
        <v>21</v>
      </c>
      <c r="G12" s="95" t="s">
        <v>28</v>
      </c>
      <c r="H12" s="96">
        <v>1</v>
      </c>
      <c r="I12" s="95"/>
      <c r="J12" s="119"/>
      <c r="K12" s="119"/>
      <c r="L12" s="119"/>
      <c r="M12" s="119"/>
      <c r="N12" s="119"/>
      <c r="O12" s="118"/>
      <c r="P12" s="95"/>
      <c r="Q12" s="95"/>
      <c r="R12" s="60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</row>
    <row r="13" spans="1:42" s="62" customFormat="1" ht="24.95" customHeight="1" x14ac:dyDescent="0.2">
      <c r="A13" s="68"/>
      <c r="B13" s="69"/>
      <c r="C13" s="70"/>
      <c r="D13" s="69">
        <f t="shared" si="0"/>
        <v>1</v>
      </c>
      <c r="E13" s="100"/>
      <c r="F13" s="121" t="s">
        <v>21</v>
      </c>
      <c r="G13" s="95" t="s">
        <v>28</v>
      </c>
      <c r="H13" s="96">
        <v>1</v>
      </c>
      <c r="I13" s="95"/>
      <c r="J13" s="119"/>
      <c r="K13" s="119"/>
      <c r="L13" s="119"/>
      <c r="M13" s="119"/>
      <c r="N13" s="133"/>
      <c r="O13" s="134"/>
      <c r="P13" s="95"/>
      <c r="Q13" s="95"/>
      <c r="R13" s="60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</row>
    <row r="14" spans="1:42" s="62" customFormat="1" ht="24.95" customHeight="1" x14ac:dyDescent="0.2">
      <c r="A14" s="68"/>
      <c r="B14" s="69"/>
      <c r="C14" s="70"/>
      <c r="D14" s="69">
        <f t="shared" si="0"/>
        <v>1</v>
      </c>
      <c r="E14" s="100"/>
      <c r="F14" s="121" t="s">
        <v>21</v>
      </c>
      <c r="G14" s="95" t="s">
        <v>28</v>
      </c>
      <c r="H14" s="96">
        <v>1</v>
      </c>
      <c r="I14" s="95"/>
      <c r="J14" s="119"/>
      <c r="K14" s="119"/>
      <c r="L14" s="119"/>
      <c r="M14" s="119"/>
      <c r="N14" s="133"/>
      <c r="O14" s="135"/>
      <c r="P14" s="95"/>
      <c r="Q14" s="95"/>
      <c r="R14" s="60"/>
    </row>
    <row r="15" spans="1:42" s="62" customFormat="1" ht="24.95" customHeight="1" x14ac:dyDescent="0.2">
      <c r="A15" s="68"/>
      <c r="B15" s="69"/>
      <c r="C15" s="70"/>
      <c r="D15" s="69">
        <f t="shared" si="0"/>
        <v>0.5</v>
      </c>
      <c r="E15" s="100"/>
      <c r="F15" s="121" t="s">
        <v>21</v>
      </c>
      <c r="G15" s="95" t="s">
        <v>28</v>
      </c>
      <c r="H15" s="96">
        <v>0.5</v>
      </c>
      <c r="I15" s="95"/>
      <c r="J15" s="119"/>
      <c r="K15" s="119"/>
      <c r="L15" s="119"/>
      <c r="M15" s="119"/>
      <c r="N15" s="133"/>
      <c r="O15" s="135"/>
      <c r="P15" s="95"/>
      <c r="Q15" s="95"/>
      <c r="R15" s="60"/>
    </row>
    <row r="16" spans="1:42" s="62" customFormat="1" ht="24.95" customHeight="1" x14ac:dyDescent="0.2">
      <c r="A16" s="68"/>
      <c r="B16" s="69"/>
      <c r="C16" s="70"/>
      <c r="D16" s="69">
        <f t="shared" si="0"/>
        <v>1</v>
      </c>
      <c r="E16" s="100"/>
      <c r="F16" s="121" t="s">
        <v>21</v>
      </c>
      <c r="G16" s="95" t="s">
        <v>28</v>
      </c>
      <c r="H16" s="96">
        <v>1</v>
      </c>
      <c r="I16" s="95"/>
      <c r="J16" s="119"/>
      <c r="K16" s="119"/>
      <c r="L16" s="119"/>
      <c r="M16" s="119"/>
      <c r="N16" s="133"/>
      <c r="O16" s="135"/>
      <c r="P16" s="95"/>
      <c r="Q16" s="95"/>
      <c r="R16" s="60"/>
    </row>
    <row r="17" spans="1:18" s="62" customFormat="1" ht="24.95" customHeight="1" x14ac:dyDescent="0.2">
      <c r="A17" s="68"/>
      <c r="B17" s="69"/>
      <c r="C17" s="70"/>
      <c r="D17" s="69">
        <f t="shared" si="0"/>
        <v>1</v>
      </c>
      <c r="E17" s="100"/>
      <c r="F17" s="121" t="s">
        <v>21</v>
      </c>
      <c r="G17" s="95" t="s">
        <v>28</v>
      </c>
      <c r="H17" s="96">
        <v>1</v>
      </c>
      <c r="I17" s="95"/>
      <c r="J17" s="119"/>
      <c r="K17" s="119"/>
      <c r="L17" s="119"/>
      <c r="M17" s="119"/>
      <c r="N17" s="133"/>
      <c r="O17" s="135"/>
      <c r="P17" s="95"/>
      <c r="Q17" s="95"/>
      <c r="R17" s="60"/>
    </row>
    <row r="18" spans="1:18" s="62" customFormat="1" ht="24.95" customHeight="1" x14ac:dyDescent="0.2">
      <c r="A18" s="68"/>
      <c r="B18" s="69"/>
      <c r="C18" s="70"/>
      <c r="D18" s="69">
        <f t="shared" si="0"/>
        <v>1</v>
      </c>
      <c r="E18" s="100"/>
      <c r="F18" s="121" t="s">
        <v>21</v>
      </c>
      <c r="G18" s="95" t="s">
        <v>28</v>
      </c>
      <c r="H18" s="96">
        <v>1</v>
      </c>
      <c r="I18" s="95"/>
      <c r="J18" s="119"/>
      <c r="K18" s="119"/>
      <c r="L18" s="119"/>
      <c r="M18" s="119"/>
      <c r="N18" s="133"/>
      <c r="O18" s="135"/>
      <c r="P18" s="95"/>
      <c r="Q18" s="95"/>
      <c r="R18" s="71"/>
    </row>
    <row r="19" spans="1:18" s="62" customFormat="1" ht="24.95" customHeight="1" x14ac:dyDescent="0.2">
      <c r="A19" s="114"/>
      <c r="B19" s="72"/>
      <c r="C19" s="73"/>
      <c r="D19" s="69">
        <f t="shared" si="0"/>
        <v>1</v>
      </c>
      <c r="E19" s="136"/>
      <c r="F19" s="121" t="s">
        <v>21</v>
      </c>
      <c r="G19" s="95" t="s">
        <v>28</v>
      </c>
      <c r="H19" s="96">
        <v>1</v>
      </c>
      <c r="I19" s="101"/>
      <c r="J19" s="137"/>
      <c r="K19" s="137"/>
      <c r="L19" s="137"/>
      <c r="M19" s="137"/>
      <c r="N19" s="138"/>
      <c r="O19" s="139"/>
      <c r="P19" s="101"/>
      <c r="Q19" s="139"/>
      <c r="R19" s="76"/>
    </row>
    <row r="20" spans="1:18" s="62" customFormat="1" ht="24.95" customHeight="1" thickBot="1" x14ac:dyDescent="0.25">
      <c r="A20" s="116" t="s">
        <v>21</v>
      </c>
      <c r="B20" s="59">
        <v>10</v>
      </c>
      <c r="C20" s="59">
        <f>SUMPRODUCT(($F$8:$F$19=$A20)*($I$8:$I$19="")*(H8:H19))</f>
        <v>11</v>
      </c>
      <c r="D20" s="74">
        <f>SUM(D8:D19)</f>
        <v>11</v>
      </c>
      <c r="E20" s="123"/>
      <c r="F20" s="124"/>
      <c r="G20" s="97"/>
      <c r="H20" s="125"/>
      <c r="I20" s="97"/>
      <c r="J20" s="126"/>
      <c r="K20" s="126"/>
      <c r="L20" s="126"/>
      <c r="M20" s="126"/>
      <c r="N20" s="140"/>
      <c r="O20" s="141"/>
      <c r="P20" s="97"/>
      <c r="Q20" s="97"/>
      <c r="R20" s="67"/>
    </row>
    <row r="21" spans="1:18" s="62" customFormat="1" ht="24.95" customHeight="1" thickBot="1" x14ac:dyDescent="0.25">
      <c r="A21" s="122"/>
      <c r="B21" s="65"/>
      <c r="C21" s="65"/>
      <c r="D21" s="65"/>
      <c r="E21" s="128"/>
      <c r="F21" s="142"/>
      <c r="G21" s="99"/>
      <c r="H21" s="129"/>
      <c r="I21" s="99"/>
      <c r="J21" s="130"/>
      <c r="K21" s="130"/>
      <c r="L21" s="130"/>
      <c r="M21" s="130"/>
      <c r="N21" s="130"/>
      <c r="O21" s="142"/>
      <c r="P21" s="99"/>
      <c r="Q21" s="99"/>
      <c r="R21" s="60"/>
    </row>
    <row r="22" spans="1:18" s="62" customFormat="1" ht="24.95" customHeight="1" x14ac:dyDescent="0.2">
      <c r="A22" s="61"/>
      <c r="B22" s="69"/>
      <c r="C22" s="69"/>
      <c r="D22" s="69">
        <v>1</v>
      </c>
      <c r="E22" s="117"/>
      <c r="F22" s="121" t="s">
        <v>40</v>
      </c>
      <c r="G22" s="95" t="s">
        <v>28</v>
      </c>
      <c r="H22" s="96">
        <v>1</v>
      </c>
      <c r="I22" s="95"/>
      <c r="J22" s="119"/>
      <c r="K22" s="119"/>
      <c r="L22" s="95"/>
      <c r="M22" s="95"/>
      <c r="N22" s="95"/>
      <c r="O22" s="118"/>
      <c r="P22" s="95"/>
      <c r="Q22" s="95"/>
      <c r="R22" s="60"/>
    </row>
    <row r="23" spans="1:18" s="62" customFormat="1" ht="24.95" customHeight="1" thickBot="1" x14ac:dyDescent="0.25">
      <c r="A23" s="122" t="s">
        <v>40</v>
      </c>
      <c r="B23" s="59">
        <v>1</v>
      </c>
      <c r="C23" s="59">
        <f>SUMPRODUCT(($F$22:$F$22=$A23)*($I$22:$I$22="")*(H22:H22))</f>
        <v>1</v>
      </c>
      <c r="D23" s="59">
        <v>1</v>
      </c>
      <c r="E23" s="123"/>
      <c r="F23" s="124"/>
      <c r="G23" s="97"/>
      <c r="H23" s="125"/>
      <c r="I23" s="97"/>
      <c r="J23" s="126"/>
      <c r="K23" s="126"/>
      <c r="L23" s="97"/>
      <c r="M23" s="97"/>
      <c r="N23" s="97"/>
      <c r="O23" s="124"/>
      <c r="P23" s="97"/>
      <c r="Q23" s="97"/>
      <c r="R23" s="71"/>
    </row>
    <row r="24" spans="1:18" s="62" customFormat="1" ht="24.95" customHeight="1" x14ac:dyDescent="0.2">
      <c r="A24" s="115"/>
      <c r="B24" s="65"/>
      <c r="C24" s="65"/>
      <c r="D24" s="65"/>
      <c r="E24" s="128"/>
      <c r="F24" s="128"/>
      <c r="G24" s="99"/>
      <c r="H24" s="129"/>
      <c r="I24" s="99"/>
      <c r="J24" s="130"/>
      <c r="K24" s="130"/>
      <c r="L24" s="130"/>
      <c r="M24" s="130"/>
      <c r="N24" s="130"/>
      <c r="O24" s="142"/>
      <c r="P24" s="99"/>
      <c r="Q24" s="99"/>
      <c r="R24" s="60"/>
    </row>
    <row r="25" spans="1:18" s="62" customFormat="1" ht="24.95" customHeight="1" x14ac:dyDescent="0.2">
      <c r="A25" s="143"/>
      <c r="B25" s="69"/>
      <c r="C25" s="69"/>
      <c r="D25" s="69">
        <v>1</v>
      </c>
      <c r="E25" s="117"/>
      <c r="F25" s="121" t="s">
        <v>41</v>
      </c>
      <c r="G25" s="95" t="s">
        <v>28</v>
      </c>
      <c r="H25" s="96">
        <v>1</v>
      </c>
      <c r="I25" s="95"/>
      <c r="J25" s="119"/>
      <c r="K25" s="119"/>
      <c r="L25" s="119"/>
      <c r="M25" s="119"/>
      <c r="N25" s="119"/>
      <c r="O25" s="118"/>
      <c r="P25" s="95"/>
      <c r="Q25" s="95"/>
      <c r="R25" s="60"/>
    </row>
    <row r="26" spans="1:18" s="62" customFormat="1" ht="24.95" customHeight="1" thickBot="1" x14ac:dyDescent="0.25">
      <c r="A26" s="122" t="s">
        <v>41</v>
      </c>
      <c r="B26" s="59">
        <v>1</v>
      </c>
      <c r="C26" s="59">
        <f>SUMPRODUCT(($F$25:$F$25=$A26)*($I$25:$I$25="")*(H25:H25))</f>
        <v>1</v>
      </c>
      <c r="D26" s="59">
        <v>1</v>
      </c>
      <c r="E26" s="123"/>
      <c r="F26" s="124"/>
      <c r="G26" s="97"/>
      <c r="H26" s="125"/>
      <c r="I26" s="97"/>
      <c r="J26" s="126"/>
      <c r="K26" s="126"/>
      <c r="L26" s="126"/>
      <c r="M26" s="126"/>
      <c r="N26" s="126"/>
      <c r="O26" s="124"/>
      <c r="P26" s="97"/>
      <c r="Q26" s="97"/>
      <c r="R26" s="60"/>
    </row>
    <row r="27" spans="1:18" s="62" customFormat="1" ht="24.95" customHeight="1" x14ac:dyDescent="0.2">
      <c r="A27" s="115"/>
      <c r="B27" s="65"/>
      <c r="C27" s="65"/>
      <c r="D27" s="65"/>
      <c r="E27" s="128"/>
      <c r="F27" s="142"/>
      <c r="G27" s="99"/>
      <c r="H27" s="129"/>
      <c r="I27" s="99"/>
      <c r="J27" s="99"/>
      <c r="K27" s="99"/>
      <c r="L27" s="130"/>
      <c r="M27" s="130"/>
      <c r="N27" s="130"/>
      <c r="O27" s="142"/>
      <c r="P27" s="99"/>
      <c r="Q27" s="99"/>
      <c r="R27" s="60"/>
    </row>
    <row r="28" spans="1:18" s="62" customFormat="1" ht="24.95" customHeight="1" x14ac:dyDescent="0.2">
      <c r="A28" s="68"/>
      <c r="B28" s="69"/>
      <c r="C28" s="69"/>
      <c r="D28" s="69">
        <f>H28*1</f>
        <v>1</v>
      </c>
      <c r="E28" s="117"/>
      <c r="F28" s="121" t="s">
        <v>42</v>
      </c>
      <c r="G28" s="95" t="s">
        <v>28</v>
      </c>
      <c r="H28" s="96">
        <v>1</v>
      </c>
      <c r="I28" s="95" t="s">
        <v>18</v>
      </c>
      <c r="J28" s="95"/>
      <c r="K28" s="95"/>
      <c r="L28" s="119"/>
      <c r="M28" s="119"/>
      <c r="N28" s="119"/>
      <c r="O28" s="118"/>
      <c r="P28" s="95"/>
      <c r="Q28" s="95"/>
      <c r="R28" s="71"/>
    </row>
    <row r="29" spans="1:18" s="62" customFormat="1" ht="24.95" customHeight="1" x14ac:dyDescent="0.2">
      <c r="A29" s="68"/>
      <c r="B29" s="69"/>
      <c r="C29" s="69"/>
      <c r="D29" s="69">
        <f t="shared" ref="D29:D31" si="1">H29*1</f>
        <v>1</v>
      </c>
      <c r="E29" s="144"/>
      <c r="F29" s="121" t="s">
        <v>42</v>
      </c>
      <c r="G29" s="95" t="s">
        <v>28</v>
      </c>
      <c r="H29" s="96">
        <v>1</v>
      </c>
      <c r="I29" s="95"/>
      <c r="J29" s="96"/>
      <c r="K29" s="96"/>
      <c r="L29" s="119"/>
      <c r="M29" s="119"/>
      <c r="N29" s="119"/>
      <c r="O29" s="118"/>
      <c r="P29" s="95"/>
      <c r="Q29" s="118"/>
      <c r="R29" s="75"/>
    </row>
    <row r="30" spans="1:18" s="62" customFormat="1" ht="24.95" customHeight="1" x14ac:dyDescent="0.2">
      <c r="A30" s="61"/>
      <c r="B30" s="69"/>
      <c r="C30" s="69"/>
      <c r="D30" s="69">
        <f t="shared" si="1"/>
        <v>0.5</v>
      </c>
      <c r="E30" s="117"/>
      <c r="F30" s="121" t="s">
        <v>42</v>
      </c>
      <c r="G30" s="95" t="s">
        <v>28</v>
      </c>
      <c r="H30" s="96">
        <v>0.5</v>
      </c>
      <c r="I30" s="95"/>
      <c r="J30" s="119"/>
      <c r="K30" s="119"/>
      <c r="L30" s="119"/>
      <c r="M30" s="119"/>
      <c r="N30" s="119"/>
      <c r="O30" s="118"/>
      <c r="P30" s="95"/>
      <c r="Q30" s="95"/>
      <c r="R30" s="76"/>
    </row>
    <row r="31" spans="1:18" s="62" customFormat="1" ht="24.95" customHeight="1" x14ac:dyDescent="0.2">
      <c r="A31" s="61"/>
      <c r="B31" s="69"/>
      <c r="C31" s="69"/>
      <c r="D31" s="69">
        <f t="shared" si="1"/>
        <v>1</v>
      </c>
      <c r="E31" s="117"/>
      <c r="F31" s="121" t="s">
        <v>42</v>
      </c>
      <c r="G31" s="95" t="s">
        <v>28</v>
      </c>
      <c r="H31" s="96">
        <v>1</v>
      </c>
      <c r="I31" s="95"/>
      <c r="J31" s="119"/>
      <c r="K31" s="119"/>
      <c r="L31" s="119"/>
      <c r="M31" s="119"/>
      <c r="N31" s="119"/>
      <c r="O31" s="118"/>
      <c r="P31" s="95"/>
      <c r="Q31" s="95"/>
      <c r="R31" s="60" t="s">
        <v>31</v>
      </c>
    </row>
    <row r="32" spans="1:18" s="62" customFormat="1" ht="24.95" customHeight="1" thickBot="1" x14ac:dyDescent="0.25">
      <c r="A32" s="122" t="s">
        <v>42</v>
      </c>
      <c r="B32" s="59">
        <v>1.3</v>
      </c>
      <c r="C32" s="59">
        <f>SUMPRODUCT(($F$28:$F$31=$A32)*($I$28:$I$31="")*(H28:H31))</f>
        <v>2.5</v>
      </c>
      <c r="D32" s="59">
        <f>SUM(D28:D31)</f>
        <v>3.5</v>
      </c>
      <c r="E32" s="123"/>
      <c r="F32" s="124"/>
      <c r="G32" s="97"/>
      <c r="H32" s="125"/>
      <c r="I32" s="97"/>
      <c r="J32" s="126"/>
      <c r="K32" s="126"/>
      <c r="L32" s="126"/>
      <c r="M32" s="126"/>
      <c r="N32" s="126"/>
      <c r="O32" s="124"/>
      <c r="P32" s="97"/>
      <c r="Q32" s="97"/>
      <c r="R32" s="67"/>
    </row>
    <row r="33" spans="1:18" s="62" customFormat="1" ht="24.95" customHeight="1" x14ac:dyDescent="0.2">
      <c r="A33" s="145"/>
      <c r="B33" s="65"/>
      <c r="C33" s="65"/>
      <c r="D33" s="65"/>
      <c r="E33" s="128"/>
      <c r="F33" s="142"/>
      <c r="G33" s="99"/>
      <c r="H33" s="129"/>
      <c r="I33" s="99"/>
      <c r="J33" s="99"/>
      <c r="K33" s="99"/>
      <c r="L33" s="130"/>
      <c r="M33" s="130"/>
      <c r="N33" s="130"/>
      <c r="O33" s="142"/>
      <c r="P33" s="99"/>
      <c r="Q33" s="99"/>
      <c r="R33" s="60"/>
    </row>
    <row r="34" spans="1:18" s="62" customFormat="1" ht="24.95" customHeight="1" x14ac:dyDescent="0.2">
      <c r="A34" s="145"/>
      <c r="B34" s="65"/>
      <c r="C34" s="65"/>
      <c r="D34" s="65"/>
      <c r="E34" s="146"/>
      <c r="F34" s="142" t="s">
        <v>59</v>
      </c>
      <c r="G34" s="99" t="s">
        <v>29</v>
      </c>
      <c r="H34" s="129"/>
      <c r="I34" s="99"/>
      <c r="J34" s="99"/>
      <c r="K34" s="99"/>
      <c r="L34" s="130"/>
      <c r="M34" s="130"/>
      <c r="N34" s="130"/>
      <c r="O34" s="142"/>
      <c r="P34" s="99"/>
      <c r="Q34" s="99"/>
      <c r="R34" s="60"/>
    </row>
    <row r="35" spans="1:18" s="62" customFormat="1" ht="24.95" customHeight="1" x14ac:dyDescent="0.2">
      <c r="A35" s="145"/>
      <c r="B35" s="65"/>
      <c r="C35" s="65"/>
      <c r="D35" s="65"/>
      <c r="E35" s="146"/>
      <c r="F35" s="147" t="s">
        <v>43</v>
      </c>
      <c r="G35" s="99" t="s">
        <v>29</v>
      </c>
      <c r="H35" s="129"/>
      <c r="I35" s="99"/>
      <c r="J35" s="99"/>
      <c r="K35" s="99"/>
      <c r="L35" s="130">
        <v>44436</v>
      </c>
      <c r="M35" s="130">
        <v>44683</v>
      </c>
      <c r="N35" s="130"/>
      <c r="O35" s="142"/>
      <c r="P35" s="99"/>
      <c r="Q35" s="99"/>
      <c r="R35" s="60"/>
    </row>
    <row r="36" spans="1:18" s="62" customFormat="1" ht="24.95" customHeight="1" x14ac:dyDescent="0.2">
      <c r="A36" s="143"/>
      <c r="B36" s="69"/>
      <c r="C36" s="69"/>
      <c r="D36" s="69">
        <v>1</v>
      </c>
      <c r="E36" s="117"/>
      <c r="F36" s="147" t="s">
        <v>43</v>
      </c>
      <c r="G36" s="95" t="s">
        <v>28</v>
      </c>
      <c r="H36" s="96">
        <v>1</v>
      </c>
      <c r="I36" s="95"/>
      <c r="J36" s="95"/>
      <c r="K36" s="95"/>
      <c r="L36" s="119"/>
      <c r="M36" s="119"/>
      <c r="N36" s="119"/>
      <c r="O36" s="118"/>
      <c r="P36" s="95"/>
      <c r="Q36" s="95"/>
      <c r="R36" s="60"/>
    </row>
    <row r="37" spans="1:18" s="62" customFormat="1" ht="24.95" customHeight="1" x14ac:dyDescent="0.2">
      <c r="A37" s="148" t="s">
        <v>43</v>
      </c>
      <c r="B37" s="72">
        <v>1</v>
      </c>
      <c r="C37" s="72">
        <f>SUMPRODUCT(($F$34:$F$36=$A37)*($I$34:$I$36="")*(H34:H36))</f>
        <v>1</v>
      </c>
      <c r="D37" s="72">
        <f>SUM(D36)</f>
        <v>1</v>
      </c>
      <c r="E37" s="149"/>
      <c r="F37" s="150"/>
      <c r="G37" s="101"/>
      <c r="H37" s="151"/>
      <c r="I37" s="101"/>
      <c r="J37" s="137"/>
      <c r="K37" s="137"/>
      <c r="L37" s="137"/>
      <c r="M37" s="137"/>
      <c r="N37" s="137"/>
      <c r="O37" s="150"/>
      <c r="P37" s="101"/>
      <c r="Q37" s="101"/>
      <c r="R37" s="71"/>
    </row>
    <row r="38" spans="1:18" s="62" customFormat="1" ht="24.95" customHeight="1" x14ac:dyDescent="0.2">
      <c r="A38" s="79"/>
      <c r="B38" s="80"/>
      <c r="C38" s="80"/>
      <c r="D38" s="80">
        <v>1</v>
      </c>
      <c r="E38" s="104"/>
      <c r="F38" s="152" t="s">
        <v>22</v>
      </c>
      <c r="G38" s="103" t="s">
        <v>28</v>
      </c>
      <c r="H38" s="153">
        <v>1</v>
      </c>
      <c r="I38" s="103"/>
      <c r="J38" s="154"/>
      <c r="K38" s="154"/>
      <c r="L38" s="119"/>
      <c r="M38" s="119"/>
      <c r="N38" s="119"/>
      <c r="O38" s="118"/>
      <c r="P38" s="95"/>
      <c r="Q38" s="95"/>
      <c r="R38" s="71"/>
    </row>
    <row r="39" spans="1:18" s="62" customFormat="1" ht="24.95" customHeight="1" x14ac:dyDescent="0.2">
      <c r="A39" s="79"/>
      <c r="B39" s="80"/>
      <c r="C39" s="80"/>
      <c r="D39" s="80">
        <v>1</v>
      </c>
      <c r="E39" s="104"/>
      <c r="F39" s="152" t="s">
        <v>22</v>
      </c>
      <c r="G39" s="103" t="s">
        <v>28</v>
      </c>
      <c r="H39" s="153">
        <v>1</v>
      </c>
      <c r="I39" s="103"/>
      <c r="J39" s="154"/>
      <c r="K39" s="154"/>
      <c r="L39" s="119"/>
      <c r="M39" s="119"/>
      <c r="N39" s="119"/>
      <c r="O39" s="134"/>
      <c r="P39" s="95"/>
      <c r="Q39" s="95"/>
      <c r="R39" s="155"/>
    </row>
    <row r="40" spans="1:18" s="62" customFormat="1" ht="24.95" customHeight="1" x14ac:dyDescent="0.2">
      <c r="A40" s="79"/>
      <c r="B40" s="80"/>
      <c r="C40" s="80"/>
      <c r="D40" s="80">
        <v>1</v>
      </c>
      <c r="E40" s="156"/>
      <c r="F40" s="157" t="s">
        <v>22</v>
      </c>
      <c r="G40" s="103" t="s">
        <v>28</v>
      </c>
      <c r="H40" s="153">
        <v>1</v>
      </c>
      <c r="I40" s="103"/>
      <c r="J40" s="154"/>
      <c r="K40" s="154"/>
      <c r="L40" s="119"/>
      <c r="M40" s="119"/>
      <c r="N40" s="119"/>
      <c r="O40" s="118"/>
      <c r="P40" s="95"/>
      <c r="Q40" s="95"/>
      <c r="R40" s="60"/>
    </row>
    <row r="41" spans="1:18" s="62" customFormat="1" ht="24.95" customHeight="1" x14ac:dyDescent="0.2">
      <c r="A41" s="79"/>
      <c r="B41" s="80"/>
      <c r="C41" s="80"/>
      <c r="D41" s="80">
        <v>1</v>
      </c>
      <c r="E41" s="104"/>
      <c r="F41" s="157" t="s">
        <v>22</v>
      </c>
      <c r="G41" s="103" t="s">
        <v>28</v>
      </c>
      <c r="H41" s="153">
        <v>1</v>
      </c>
      <c r="I41" s="103"/>
      <c r="J41" s="154"/>
      <c r="K41" s="154"/>
      <c r="L41" s="119"/>
      <c r="M41" s="119"/>
      <c r="N41" s="119"/>
      <c r="O41" s="134"/>
      <c r="P41" s="95"/>
      <c r="Q41" s="95"/>
      <c r="R41" s="60"/>
    </row>
    <row r="42" spans="1:18" s="62" customFormat="1" ht="24.95" customHeight="1" x14ac:dyDescent="0.2">
      <c r="A42" s="79"/>
      <c r="B42" s="80"/>
      <c r="C42" s="80"/>
      <c r="D42" s="80">
        <v>1</v>
      </c>
      <c r="E42" s="156"/>
      <c r="F42" s="157" t="s">
        <v>22</v>
      </c>
      <c r="G42" s="103" t="s">
        <v>28</v>
      </c>
      <c r="H42" s="153">
        <v>1</v>
      </c>
      <c r="I42" s="103"/>
      <c r="J42" s="154"/>
      <c r="K42" s="154"/>
      <c r="L42" s="119"/>
      <c r="M42" s="119"/>
      <c r="N42" s="95"/>
      <c r="O42" s="118"/>
      <c r="P42" s="95"/>
      <c r="Q42" s="95"/>
      <c r="R42" s="60"/>
    </row>
    <row r="43" spans="1:18" s="62" customFormat="1" ht="24.95" customHeight="1" x14ac:dyDescent="0.2">
      <c r="A43" s="79"/>
      <c r="B43" s="80"/>
      <c r="C43" s="80"/>
      <c r="D43" s="80">
        <v>1</v>
      </c>
      <c r="E43" s="104"/>
      <c r="F43" s="157" t="s">
        <v>22</v>
      </c>
      <c r="G43" s="103" t="s">
        <v>28</v>
      </c>
      <c r="H43" s="153">
        <v>1</v>
      </c>
      <c r="I43" s="103"/>
      <c r="J43" s="154"/>
      <c r="K43" s="154"/>
      <c r="L43" s="119"/>
      <c r="M43" s="119"/>
      <c r="N43" s="119"/>
      <c r="O43" s="118"/>
      <c r="P43" s="95"/>
      <c r="Q43" s="95"/>
      <c r="R43" s="60"/>
    </row>
    <row r="44" spans="1:18" s="62" customFormat="1" ht="24.95" customHeight="1" x14ac:dyDescent="0.2">
      <c r="A44" s="79"/>
      <c r="B44" s="80"/>
      <c r="C44" s="80"/>
      <c r="D44" s="80">
        <v>1</v>
      </c>
      <c r="E44" s="104"/>
      <c r="F44" s="157" t="s">
        <v>22</v>
      </c>
      <c r="G44" s="103" t="s">
        <v>28</v>
      </c>
      <c r="H44" s="153">
        <v>1</v>
      </c>
      <c r="I44" s="103"/>
      <c r="J44" s="154"/>
      <c r="K44" s="154"/>
      <c r="L44" s="119"/>
      <c r="M44" s="119"/>
      <c r="N44" s="95"/>
      <c r="O44" s="118"/>
      <c r="P44" s="95"/>
      <c r="Q44" s="95"/>
      <c r="R44" s="60"/>
    </row>
    <row r="45" spans="1:18" s="62" customFormat="1" ht="24.95" customHeight="1" x14ac:dyDescent="0.2">
      <c r="A45" s="81"/>
      <c r="B45" s="82"/>
      <c r="C45" s="82"/>
      <c r="D45" s="80"/>
      <c r="E45" s="158"/>
      <c r="F45" s="157"/>
      <c r="G45" s="103"/>
      <c r="H45" s="153"/>
      <c r="I45" s="103"/>
      <c r="J45" s="159"/>
      <c r="K45" s="159"/>
      <c r="L45" s="137"/>
      <c r="M45" s="137"/>
      <c r="N45" s="137"/>
      <c r="O45" s="150"/>
      <c r="P45" s="101"/>
      <c r="Q45" s="101"/>
      <c r="R45" s="60"/>
    </row>
    <row r="46" spans="1:18" s="62" customFormat="1" ht="24.95" customHeight="1" x14ac:dyDescent="0.2">
      <c r="A46" s="160"/>
      <c r="B46" s="161"/>
      <c r="C46" s="161"/>
      <c r="D46" s="80">
        <v>1</v>
      </c>
      <c r="E46" s="104"/>
      <c r="F46" s="157" t="s">
        <v>22</v>
      </c>
      <c r="G46" s="103" t="s">
        <v>28</v>
      </c>
      <c r="H46" s="153">
        <v>1</v>
      </c>
      <c r="I46" s="103"/>
      <c r="J46" s="162"/>
      <c r="K46" s="162"/>
      <c r="L46" s="163"/>
      <c r="M46" s="163"/>
      <c r="N46" s="164"/>
      <c r="O46" s="163"/>
      <c r="P46" s="163"/>
      <c r="Q46" s="163"/>
      <c r="R46" s="60"/>
    </row>
    <row r="47" spans="1:18" s="62" customFormat="1" ht="24.95" customHeight="1" x14ac:dyDescent="0.2">
      <c r="A47" s="160"/>
      <c r="B47" s="161"/>
      <c r="C47" s="161"/>
      <c r="D47" s="80">
        <v>1</v>
      </c>
      <c r="E47" s="104"/>
      <c r="F47" s="157" t="s">
        <v>22</v>
      </c>
      <c r="G47" s="103" t="s">
        <v>28</v>
      </c>
      <c r="H47" s="153">
        <v>1</v>
      </c>
      <c r="I47" s="103"/>
      <c r="J47" s="162"/>
      <c r="K47" s="162"/>
      <c r="L47" s="163"/>
      <c r="M47" s="163"/>
      <c r="N47" s="164"/>
      <c r="O47" s="163"/>
      <c r="P47" s="163"/>
      <c r="Q47" s="163"/>
      <c r="R47" s="60"/>
    </row>
    <row r="48" spans="1:18" s="62" customFormat="1" ht="24.95" customHeight="1" x14ac:dyDescent="0.2">
      <c r="A48" s="160"/>
      <c r="B48" s="161"/>
      <c r="C48" s="161"/>
      <c r="D48" s="80">
        <v>1</v>
      </c>
      <c r="E48" s="104"/>
      <c r="F48" s="157" t="s">
        <v>22</v>
      </c>
      <c r="G48" s="103" t="s">
        <v>28</v>
      </c>
      <c r="H48" s="153">
        <v>1</v>
      </c>
      <c r="I48" s="103"/>
      <c r="J48" s="162"/>
      <c r="K48" s="162"/>
      <c r="L48" s="163"/>
      <c r="M48" s="163"/>
      <c r="N48" s="164"/>
      <c r="O48" s="163"/>
      <c r="P48" s="163"/>
      <c r="Q48" s="163"/>
      <c r="R48" s="60"/>
    </row>
    <row r="49" spans="1:18" s="62" customFormat="1" ht="24.95" customHeight="1" thickBot="1" x14ac:dyDescent="0.25">
      <c r="A49" s="165" t="s">
        <v>22</v>
      </c>
      <c r="B49" s="166">
        <v>10</v>
      </c>
      <c r="C49" s="166">
        <f>SUMPRODUCT(($F$38:$F$48=$A49)*($I$38:$I$48="")*(H38:H48))</f>
        <v>10</v>
      </c>
      <c r="D49" s="166">
        <f>SUM(D38:D48)</f>
        <v>10</v>
      </c>
      <c r="E49" s="105"/>
      <c r="F49" s="157"/>
      <c r="G49" s="106"/>
      <c r="H49" s="167"/>
      <c r="I49" s="106"/>
      <c r="J49" s="168"/>
      <c r="K49" s="168"/>
      <c r="L49" s="169"/>
      <c r="M49" s="169"/>
      <c r="N49" s="170"/>
      <c r="O49" s="169"/>
      <c r="P49" s="169"/>
      <c r="Q49" s="169"/>
      <c r="R49" s="60"/>
    </row>
    <row r="50" spans="1:18" s="62" customFormat="1" ht="24.95" customHeight="1" x14ac:dyDescent="0.2">
      <c r="A50" s="171"/>
      <c r="B50" s="172"/>
      <c r="C50" s="172"/>
      <c r="D50" s="172">
        <v>1</v>
      </c>
      <c r="E50" s="173"/>
      <c r="F50" s="157" t="s">
        <v>23</v>
      </c>
      <c r="G50" s="102" t="s">
        <v>28</v>
      </c>
      <c r="H50" s="174">
        <v>1</v>
      </c>
      <c r="I50" s="102"/>
      <c r="J50" s="175"/>
      <c r="K50" s="175"/>
      <c r="L50" s="176"/>
      <c r="M50" s="176"/>
      <c r="N50" s="177"/>
      <c r="O50" s="176"/>
      <c r="P50" s="176"/>
      <c r="Q50" s="176"/>
      <c r="R50" s="60"/>
    </row>
    <row r="51" spans="1:18" s="62" customFormat="1" ht="24.95" customHeight="1" x14ac:dyDescent="0.2">
      <c r="A51" s="160"/>
      <c r="B51" s="161"/>
      <c r="C51" s="161"/>
      <c r="D51" s="161">
        <v>1</v>
      </c>
      <c r="E51" s="104"/>
      <c r="F51" s="152" t="s">
        <v>23</v>
      </c>
      <c r="G51" s="103" t="s">
        <v>28</v>
      </c>
      <c r="H51" s="153">
        <v>1</v>
      </c>
      <c r="I51" s="103"/>
      <c r="J51" s="162"/>
      <c r="K51" s="162"/>
      <c r="L51" s="163"/>
      <c r="M51" s="163"/>
      <c r="N51" s="164"/>
      <c r="O51" s="163"/>
      <c r="P51" s="163"/>
      <c r="Q51" s="163"/>
      <c r="R51" s="60"/>
    </row>
    <row r="52" spans="1:18" s="62" customFormat="1" ht="24.95" customHeight="1" x14ac:dyDescent="0.2">
      <c r="A52" s="160"/>
      <c r="B52" s="161"/>
      <c r="C52" s="161"/>
      <c r="D52" s="161">
        <v>1</v>
      </c>
      <c r="E52" s="104"/>
      <c r="F52" s="152" t="s">
        <v>23</v>
      </c>
      <c r="G52" s="103" t="s">
        <v>28</v>
      </c>
      <c r="H52" s="153">
        <v>1</v>
      </c>
      <c r="I52" s="103"/>
      <c r="J52" s="162"/>
      <c r="K52" s="162"/>
      <c r="L52" s="163"/>
      <c r="M52" s="163"/>
      <c r="N52" s="164"/>
      <c r="O52" s="163"/>
      <c r="P52" s="163"/>
      <c r="Q52" s="163"/>
      <c r="R52" s="60"/>
    </row>
    <row r="53" spans="1:18" s="62" customFormat="1" ht="24.95" customHeight="1" x14ac:dyDescent="0.2">
      <c r="A53" s="160"/>
      <c r="B53" s="161"/>
      <c r="C53" s="161"/>
      <c r="D53" s="161">
        <v>1</v>
      </c>
      <c r="E53" s="104"/>
      <c r="F53" s="152" t="s">
        <v>23</v>
      </c>
      <c r="G53" s="103" t="s">
        <v>28</v>
      </c>
      <c r="H53" s="153">
        <v>1</v>
      </c>
      <c r="I53" s="103"/>
      <c r="J53" s="162"/>
      <c r="K53" s="162"/>
      <c r="L53" s="163"/>
      <c r="M53" s="163"/>
      <c r="N53" s="164"/>
      <c r="O53" s="163"/>
      <c r="P53" s="163"/>
      <c r="Q53" s="163"/>
      <c r="R53" s="60"/>
    </row>
    <row r="54" spans="1:18" s="62" customFormat="1" ht="24.95" customHeight="1" thickBot="1" x14ac:dyDescent="0.25">
      <c r="A54" s="165" t="s">
        <v>23</v>
      </c>
      <c r="B54" s="166">
        <v>4</v>
      </c>
      <c r="C54" s="166">
        <f>SUMPRODUCT(($F$50:$F$53=$A54)*($I$50:$I$53="")*(H50:H53))</f>
        <v>4</v>
      </c>
      <c r="D54" s="166">
        <f>SUM(D50:D53)</f>
        <v>4</v>
      </c>
      <c r="E54" s="105"/>
      <c r="F54" s="178"/>
      <c r="G54" s="106"/>
      <c r="H54" s="167"/>
      <c r="I54" s="106"/>
      <c r="J54" s="168"/>
      <c r="K54" s="168"/>
      <c r="L54" s="169"/>
      <c r="M54" s="169"/>
      <c r="N54" s="170"/>
      <c r="O54" s="169"/>
      <c r="P54" s="169"/>
      <c r="Q54" s="169"/>
      <c r="R54" s="60"/>
    </row>
    <row r="55" spans="1:18" s="62" customFormat="1" ht="24.95" customHeight="1" x14ac:dyDescent="0.2">
      <c r="A55" s="171"/>
      <c r="B55" s="172"/>
      <c r="C55" s="172"/>
      <c r="D55" s="172">
        <v>1</v>
      </c>
      <c r="E55" s="107"/>
      <c r="F55" s="157" t="s">
        <v>44</v>
      </c>
      <c r="G55" s="102" t="s">
        <v>28</v>
      </c>
      <c r="H55" s="174">
        <v>1</v>
      </c>
      <c r="I55" s="102"/>
      <c r="J55" s="175"/>
      <c r="K55" s="175"/>
      <c r="L55" s="176"/>
      <c r="M55" s="176"/>
      <c r="N55" s="177"/>
      <c r="O55" s="176"/>
      <c r="P55" s="176"/>
      <c r="Q55" s="176"/>
      <c r="R55" s="60"/>
    </row>
    <row r="56" spans="1:18" s="62" customFormat="1" ht="24.95" customHeight="1" thickBot="1" x14ac:dyDescent="0.25">
      <c r="A56" s="165" t="s">
        <v>44</v>
      </c>
      <c r="B56" s="166">
        <v>1</v>
      </c>
      <c r="C56" s="166">
        <f>SUMPRODUCT(($F$55:$F$55=$A56)*($I$55:$I$55="")*(H55:H55))</f>
        <v>1</v>
      </c>
      <c r="D56" s="166">
        <f>SUM(D55)</f>
        <v>1</v>
      </c>
      <c r="E56" s="105"/>
      <c r="F56" s="178"/>
      <c r="G56" s="106"/>
      <c r="H56" s="168"/>
      <c r="I56" s="106"/>
      <c r="J56" s="168"/>
      <c r="K56" s="168"/>
      <c r="L56" s="169"/>
      <c r="M56" s="169"/>
      <c r="N56" s="170"/>
      <c r="O56" s="169"/>
      <c r="P56" s="169"/>
      <c r="Q56" s="169"/>
      <c r="R56" s="60"/>
    </row>
    <row r="57" spans="1:18" s="62" customFormat="1" ht="24.95" customHeight="1" x14ac:dyDescent="0.2">
      <c r="A57" s="171"/>
      <c r="B57" s="172"/>
      <c r="C57" s="172"/>
      <c r="D57" s="172"/>
      <c r="E57" s="107"/>
      <c r="F57" s="157" t="s">
        <v>34</v>
      </c>
      <c r="G57" s="102" t="s">
        <v>33</v>
      </c>
      <c r="H57" s="174"/>
      <c r="I57" s="102" t="s">
        <v>45</v>
      </c>
      <c r="J57" s="175"/>
      <c r="K57" s="175"/>
      <c r="L57" s="176"/>
      <c r="M57" s="176"/>
      <c r="N57" s="177"/>
      <c r="O57" s="176"/>
      <c r="P57" s="176"/>
      <c r="Q57" s="95" t="s">
        <v>61</v>
      </c>
      <c r="R57" s="60"/>
    </row>
    <row r="58" spans="1:18" s="62" customFormat="1" ht="24.95" customHeight="1" x14ac:dyDescent="0.2">
      <c r="A58" s="179" t="s">
        <v>34</v>
      </c>
      <c r="B58" s="161">
        <v>0.5</v>
      </c>
      <c r="C58" s="161">
        <f>SUMPRODUCT(($F$57:$F$57=$A58)*($I$57:$I$57="")*(H57:H57))</f>
        <v>0</v>
      </c>
      <c r="D58" s="161">
        <f>SUM(D57)</f>
        <v>0</v>
      </c>
      <c r="E58" s="162"/>
      <c r="F58" s="180"/>
      <c r="G58" s="103"/>
      <c r="H58" s="162"/>
      <c r="I58" s="103"/>
      <c r="J58" s="162"/>
      <c r="K58" s="162"/>
      <c r="L58" s="163"/>
      <c r="M58" s="163"/>
      <c r="N58" s="164"/>
      <c r="O58" s="163"/>
      <c r="P58" s="163"/>
      <c r="Q58" s="163"/>
      <c r="R58" s="60"/>
    </row>
    <row r="59" spans="1:18" s="62" customFormat="1" ht="24.95" customHeight="1" x14ac:dyDescent="0.2">
      <c r="A59" s="83"/>
      <c r="B59" s="84"/>
      <c r="C59" s="84"/>
      <c r="D59" s="84"/>
      <c r="E59" s="108"/>
      <c r="F59" s="109"/>
      <c r="G59" s="108"/>
      <c r="H59" s="108"/>
      <c r="I59" s="108"/>
      <c r="J59" s="108"/>
      <c r="K59" s="108"/>
      <c r="L59" s="110"/>
      <c r="M59" s="110"/>
      <c r="N59" s="111"/>
      <c r="O59" s="110"/>
      <c r="P59" s="110"/>
      <c r="Q59" s="110"/>
      <c r="R59" s="77"/>
    </row>
    <row r="60" spans="1:18" s="62" customFormat="1" ht="24.95" customHeight="1" x14ac:dyDescent="0.2">
      <c r="A60" s="85"/>
      <c r="B60" s="85"/>
      <c r="C60" s="85"/>
      <c r="D60" s="85"/>
      <c r="E60" s="85"/>
      <c r="F60" s="85"/>
      <c r="G60" s="85"/>
      <c r="H60" s="85"/>
      <c r="I60" s="85"/>
      <c r="J60" s="85"/>
      <c r="K60" s="85"/>
      <c r="P60" s="78"/>
      <c r="R60" s="77"/>
    </row>
  </sheetData>
  <mergeCells count="14">
    <mergeCell ref="A1:R1"/>
    <mergeCell ref="H2:H3"/>
    <mergeCell ref="G2:G3"/>
    <mergeCell ref="I2:I3"/>
    <mergeCell ref="F2:F3"/>
    <mergeCell ref="J2:J3"/>
    <mergeCell ref="K2:K3"/>
    <mergeCell ref="M2:M3"/>
    <mergeCell ref="N2:N3"/>
    <mergeCell ref="P2:P3"/>
    <mergeCell ref="Q2:Q3"/>
    <mergeCell ref="R2:R3"/>
    <mergeCell ref="L2:L3"/>
    <mergeCell ref="O2:O3"/>
  </mergeCells>
  <dataValidations count="3">
    <dataValidation type="list" allowBlank="1" showInputMessage="1" showErrorMessage="1" sqref="F10">
      <formula1>$B$7:$B$14</formula1>
    </dataValidation>
    <dataValidation type="list" allowBlank="1" showInputMessage="1" showErrorMessage="1" sqref="G4:G58">
      <formula1>"CDD , CDI , Stagiaire , Titulaire , "</formula1>
    </dataValidation>
    <dataValidation type="list" allowBlank="1" showInputMessage="1" showErrorMessage="1" sqref="I4:I58">
      <formula1>"AT , CLD , CM - COVID , CM - Maternité , CPE , Disponibilité , Maladie , Maternité ,"</formula1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R53"/>
  <sheetViews>
    <sheetView tabSelected="1" zoomScale="90" zoomScaleNormal="90" workbookViewId="0">
      <pane ySplit="3" topLeftCell="A22" activePane="bottomLeft" state="frozen"/>
      <selection pane="bottomLeft" activeCell="C40" sqref="C40"/>
    </sheetView>
  </sheetViews>
  <sheetFormatPr baseColWidth="10" defaultRowHeight="12" x14ac:dyDescent="0.2"/>
  <cols>
    <col min="1" max="1" width="22.85546875" style="28" customWidth="1"/>
    <col min="2" max="2" width="11.42578125" style="28"/>
    <col min="3" max="4" width="11.85546875" style="28" customWidth="1"/>
    <col min="5" max="5" width="43.7109375" style="223" customWidth="1"/>
    <col min="6" max="6" width="23.85546875" style="28" customWidth="1"/>
    <col min="7" max="7" width="14.7109375" style="28" customWidth="1"/>
    <col min="8" max="8" width="9.85546875" style="28" customWidth="1"/>
    <col min="9" max="9" width="20.140625" style="28" customWidth="1"/>
    <col min="10" max="10" width="22" style="28" hidden="1" customWidth="1"/>
    <col min="11" max="12" width="19.140625" style="28" hidden="1" customWidth="1"/>
    <col min="13" max="15" width="17.7109375" style="28" hidden="1" customWidth="1"/>
    <col min="16" max="16" width="17.28515625" style="221" hidden="1" customWidth="1"/>
    <col min="17" max="17" width="38" style="222" customWidth="1"/>
    <col min="18" max="18" width="30.7109375" style="28" customWidth="1"/>
    <col min="19" max="16384" width="11.42578125" style="28"/>
  </cols>
  <sheetData>
    <row r="1" spans="1:18" ht="164.25" customHeight="1" x14ac:dyDescent="0.2">
      <c r="A1" s="253"/>
      <c r="B1" s="253"/>
      <c r="C1" s="253"/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3"/>
      <c r="P1" s="253"/>
      <c r="Q1" s="253"/>
      <c r="R1" s="253"/>
    </row>
    <row r="2" spans="1:18" ht="18" customHeight="1" x14ac:dyDescent="0.2">
      <c r="A2" s="181" t="s">
        <v>0</v>
      </c>
      <c r="B2" s="182" t="s">
        <v>1</v>
      </c>
      <c r="C2" s="183"/>
      <c r="D2" s="184"/>
      <c r="E2" s="185" t="s">
        <v>2</v>
      </c>
      <c r="F2" s="186" t="s">
        <v>3</v>
      </c>
      <c r="G2" s="186" t="s">
        <v>4</v>
      </c>
      <c r="H2" s="186" t="s">
        <v>5</v>
      </c>
      <c r="I2" s="251" t="s">
        <v>6</v>
      </c>
      <c r="J2" s="251" t="s">
        <v>7</v>
      </c>
      <c r="K2" s="251" t="s">
        <v>8</v>
      </c>
      <c r="L2" s="251" t="s">
        <v>25</v>
      </c>
      <c r="M2" s="251" t="s">
        <v>9</v>
      </c>
      <c r="N2" s="251" t="s">
        <v>10</v>
      </c>
      <c r="O2" s="251" t="s">
        <v>11</v>
      </c>
      <c r="P2" s="254" t="s">
        <v>24</v>
      </c>
      <c r="Q2" s="251" t="s">
        <v>32</v>
      </c>
      <c r="R2" s="251" t="s">
        <v>12</v>
      </c>
    </row>
    <row r="3" spans="1:18" ht="18" customHeight="1" x14ac:dyDescent="0.2">
      <c r="A3" s="187"/>
      <c r="B3" s="112" t="s">
        <v>13</v>
      </c>
      <c r="C3" s="48" t="s">
        <v>15</v>
      </c>
      <c r="D3" s="48" t="s">
        <v>14</v>
      </c>
      <c r="E3" s="188"/>
      <c r="F3" s="189"/>
      <c r="G3" s="189"/>
      <c r="H3" s="189"/>
      <c r="I3" s="252"/>
      <c r="J3" s="252"/>
      <c r="K3" s="252"/>
      <c r="L3" s="252"/>
      <c r="M3" s="252"/>
      <c r="N3" s="252"/>
      <c r="O3" s="252"/>
      <c r="P3" s="255"/>
      <c r="Q3" s="252"/>
      <c r="R3" s="252"/>
    </row>
    <row r="4" spans="1:18" ht="20.100000000000001" customHeight="1" x14ac:dyDescent="0.2">
      <c r="A4" s="27" t="s">
        <v>16</v>
      </c>
      <c r="B4" s="50">
        <v>1</v>
      </c>
      <c r="C4" s="50">
        <v>1</v>
      </c>
      <c r="D4" s="50">
        <v>1</v>
      </c>
      <c r="E4" s="190"/>
      <c r="F4" s="27" t="s">
        <v>39</v>
      </c>
      <c r="G4" s="7" t="s">
        <v>28</v>
      </c>
      <c r="H4" s="8">
        <v>1</v>
      </c>
      <c r="I4" s="7"/>
      <c r="J4" s="7"/>
      <c r="K4" s="7"/>
      <c r="L4" s="191"/>
      <c r="M4" s="191"/>
      <c r="N4" s="191"/>
      <c r="O4" s="27"/>
      <c r="P4" s="7"/>
      <c r="Q4" s="27"/>
      <c r="R4" s="7"/>
    </row>
    <row r="5" spans="1:18" ht="20.100000000000001" customHeight="1" x14ac:dyDescent="0.2">
      <c r="A5" s="55"/>
      <c r="B5" s="50"/>
      <c r="C5" s="50"/>
      <c r="D5" s="50"/>
      <c r="E5" s="31"/>
      <c r="F5" s="192" t="s">
        <v>20</v>
      </c>
      <c r="G5" s="7" t="s">
        <v>28</v>
      </c>
      <c r="H5" s="8">
        <v>1</v>
      </c>
      <c r="I5" s="7"/>
      <c r="J5" s="191"/>
      <c r="K5" s="191"/>
      <c r="L5" s="191"/>
      <c r="M5" s="191"/>
      <c r="N5" s="191"/>
      <c r="O5" s="27"/>
      <c r="P5" s="7"/>
      <c r="Q5" s="7"/>
      <c r="R5" s="7"/>
    </row>
    <row r="6" spans="1:18" ht="18" customHeight="1" thickBot="1" x14ac:dyDescent="0.25">
      <c r="A6" s="193" t="s">
        <v>20</v>
      </c>
      <c r="B6" s="51">
        <v>1</v>
      </c>
      <c r="C6" s="51">
        <v>1</v>
      </c>
      <c r="D6" s="51">
        <v>1</v>
      </c>
      <c r="E6" s="194"/>
      <c r="F6" s="195"/>
      <c r="G6" s="18"/>
      <c r="H6" s="19"/>
      <c r="I6" s="18"/>
      <c r="J6" s="196"/>
      <c r="K6" s="196"/>
      <c r="L6" s="196"/>
      <c r="M6" s="196"/>
      <c r="N6" s="196"/>
      <c r="O6" s="195"/>
      <c r="P6" s="18"/>
      <c r="Q6" s="18"/>
      <c r="R6" s="7"/>
    </row>
    <row r="7" spans="1:18" ht="18" customHeight="1" x14ac:dyDescent="0.2">
      <c r="A7" s="53"/>
      <c r="B7" s="49"/>
      <c r="C7" s="49"/>
      <c r="D7" s="49">
        <v>1</v>
      </c>
      <c r="E7" s="23"/>
      <c r="F7" s="197" t="s">
        <v>21</v>
      </c>
      <c r="G7" s="17" t="s">
        <v>28</v>
      </c>
      <c r="H7" s="198">
        <v>1</v>
      </c>
      <c r="I7" s="17" t="s">
        <v>17</v>
      </c>
      <c r="J7" s="199"/>
      <c r="K7" s="199"/>
      <c r="L7" s="199"/>
      <c r="M7" s="199"/>
      <c r="N7" s="199"/>
      <c r="O7" s="113"/>
      <c r="P7" s="17"/>
      <c r="Q7" s="113"/>
      <c r="R7" s="200"/>
    </row>
    <row r="8" spans="1:18" ht="18" customHeight="1" x14ac:dyDescent="0.2">
      <c r="A8" s="54" t="s">
        <v>58</v>
      </c>
      <c r="B8" s="50"/>
      <c r="C8" s="50"/>
      <c r="D8" s="50">
        <v>1</v>
      </c>
      <c r="E8" s="9"/>
      <c r="F8" s="197" t="s">
        <v>21</v>
      </c>
      <c r="G8" s="7" t="s">
        <v>30</v>
      </c>
      <c r="H8" s="8">
        <v>1</v>
      </c>
      <c r="I8" s="7"/>
      <c r="J8" s="191"/>
      <c r="K8" s="191"/>
      <c r="L8" s="191"/>
      <c r="M8" s="191"/>
      <c r="N8" s="191"/>
      <c r="O8" s="27"/>
      <c r="P8" s="7"/>
      <c r="Q8" s="27"/>
      <c r="R8" s="7"/>
    </row>
    <row r="9" spans="1:18" ht="18" customHeight="1" x14ac:dyDescent="0.2">
      <c r="A9" s="54" t="s">
        <v>58</v>
      </c>
      <c r="B9" s="50"/>
      <c r="C9" s="50"/>
      <c r="D9" s="50">
        <v>1</v>
      </c>
      <c r="E9" s="30"/>
      <c r="F9" s="197" t="s">
        <v>21</v>
      </c>
      <c r="G9" s="7" t="s">
        <v>30</v>
      </c>
      <c r="H9" s="8">
        <v>1</v>
      </c>
      <c r="I9" s="7"/>
      <c r="J9" s="191"/>
      <c r="K9" s="191"/>
      <c r="L9" s="191"/>
      <c r="M9" s="191"/>
      <c r="N9" s="201"/>
      <c r="O9" s="202"/>
      <c r="P9" s="7"/>
      <c r="Q9" s="202"/>
      <c r="R9" s="17"/>
    </row>
    <row r="10" spans="1:18" ht="18" customHeight="1" x14ac:dyDescent="0.2">
      <c r="A10" s="54"/>
      <c r="B10" s="50"/>
      <c r="C10" s="50"/>
      <c r="D10" s="50">
        <v>1</v>
      </c>
      <c r="E10" s="9"/>
      <c r="F10" s="197" t="s">
        <v>21</v>
      </c>
      <c r="G10" s="7" t="s">
        <v>28</v>
      </c>
      <c r="H10" s="8">
        <v>1</v>
      </c>
      <c r="I10" s="7"/>
      <c r="J10" s="191"/>
      <c r="K10" s="191"/>
      <c r="L10" s="7"/>
      <c r="M10" s="7"/>
      <c r="N10" s="201"/>
      <c r="O10" s="27"/>
      <c r="P10" s="7"/>
      <c r="Q10" s="27"/>
      <c r="R10" s="7"/>
    </row>
    <row r="11" spans="1:18" ht="18" customHeight="1" x14ac:dyDescent="0.2">
      <c r="A11" s="54"/>
      <c r="B11" s="50"/>
      <c r="C11" s="50"/>
      <c r="D11" s="50">
        <v>1</v>
      </c>
      <c r="E11" s="9"/>
      <c r="F11" s="197" t="s">
        <v>21</v>
      </c>
      <c r="G11" s="7" t="s">
        <v>28</v>
      </c>
      <c r="H11" s="8">
        <v>1</v>
      </c>
      <c r="I11" s="7"/>
      <c r="J11" s="191"/>
      <c r="K11" s="191"/>
      <c r="L11" s="7"/>
      <c r="M11" s="7"/>
      <c r="N11" s="201"/>
      <c r="O11" s="27"/>
      <c r="P11" s="7"/>
      <c r="Q11" s="27"/>
      <c r="R11" s="7"/>
    </row>
    <row r="12" spans="1:18" ht="18" customHeight="1" x14ac:dyDescent="0.2">
      <c r="A12" s="54"/>
      <c r="B12" s="50"/>
      <c r="C12" s="50"/>
      <c r="D12" s="50">
        <v>1</v>
      </c>
      <c r="E12" s="9"/>
      <c r="F12" s="197" t="s">
        <v>21</v>
      </c>
      <c r="G12" s="7" t="s">
        <v>28</v>
      </c>
      <c r="H12" s="8">
        <v>1</v>
      </c>
      <c r="I12" s="7"/>
      <c r="J12" s="191"/>
      <c r="K12" s="191"/>
      <c r="L12" s="191"/>
      <c r="M12" s="191"/>
      <c r="N12" s="201"/>
      <c r="O12" s="203"/>
      <c r="P12" s="7"/>
      <c r="Q12" s="203"/>
      <c r="R12" s="7"/>
    </row>
    <row r="13" spans="1:18" ht="18" customHeight="1" x14ac:dyDescent="0.2">
      <c r="A13" s="54"/>
      <c r="B13" s="50"/>
      <c r="C13" s="50"/>
      <c r="D13" s="50">
        <v>1</v>
      </c>
      <c r="E13" s="9"/>
      <c r="F13" s="197" t="s">
        <v>21</v>
      </c>
      <c r="G13" s="7" t="s">
        <v>28</v>
      </c>
      <c r="H13" s="8">
        <v>1</v>
      </c>
      <c r="I13" s="7"/>
      <c r="J13" s="191"/>
      <c r="K13" s="191"/>
      <c r="L13" s="7"/>
      <c r="M13" s="7"/>
      <c r="N13" s="7"/>
      <c r="O13" s="27"/>
      <c r="P13" s="7"/>
      <c r="Q13" s="27"/>
      <c r="R13" s="7"/>
    </row>
    <row r="14" spans="1:18" ht="15" x14ac:dyDescent="0.2">
      <c r="A14" s="54"/>
      <c r="B14" s="50"/>
      <c r="C14" s="50"/>
      <c r="D14" s="50">
        <v>1</v>
      </c>
      <c r="E14" s="30"/>
      <c r="F14" s="197" t="s">
        <v>21</v>
      </c>
      <c r="G14" s="7" t="s">
        <v>28</v>
      </c>
      <c r="H14" s="8">
        <v>1</v>
      </c>
      <c r="I14" s="7"/>
      <c r="J14" s="191"/>
      <c r="K14" s="191"/>
      <c r="L14" s="191"/>
      <c r="M14" s="191"/>
      <c r="N14" s="191"/>
      <c r="O14" s="27"/>
      <c r="P14" s="7"/>
      <c r="Q14" s="27"/>
      <c r="R14" s="7"/>
    </row>
    <row r="15" spans="1:18" ht="15" x14ac:dyDescent="0.2">
      <c r="A15" s="54"/>
      <c r="B15" s="50"/>
      <c r="C15" s="50"/>
      <c r="D15" s="50">
        <v>1</v>
      </c>
      <c r="E15" s="30"/>
      <c r="F15" s="197" t="s">
        <v>21</v>
      </c>
      <c r="G15" s="7" t="s">
        <v>28</v>
      </c>
      <c r="H15" s="8">
        <v>1</v>
      </c>
      <c r="I15" s="7"/>
      <c r="J15" s="191"/>
      <c r="K15" s="191"/>
      <c r="L15" s="191"/>
      <c r="M15" s="191"/>
      <c r="N15" s="191"/>
      <c r="O15" s="27"/>
      <c r="P15" s="7"/>
      <c r="Q15" s="27"/>
      <c r="R15" s="7"/>
    </row>
    <row r="16" spans="1:18" ht="15" x14ac:dyDescent="0.2">
      <c r="A16" s="54"/>
      <c r="B16" s="50"/>
      <c r="C16" s="50"/>
      <c r="D16" s="50">
        <v>1</v>
      </c>
      <c r="E16" s="9"/>
      <c r="F16" s="197" t="s">
        <v>21</v>
      </c>
      <c r="G16" s="7" t="s">
        <v>28</v>
      </c>
      <c r="H16" s="8">
        <v>1</v>
      </c>
      <c r="I16" s="7"/>
      <c r="J16" s="7"/>
      <c r="K16" s="7"/>
      <c r="L16" s="191"/>
      <c r="M16" s="191"/>
      <c r="N16" s="191"/>
      <c r="O16" s="27"/>
      <c r="P16" s="7"/>
      <c r="Q16" s="27"/>
      <c r="R16" s="7"/>
    </row>
    <row r="17" spans="1:18" ht="15" x14ac:dyDescent="0.2">
      <c r="A17" s="54"/>
      <c r="B17" s="50"/>
      <c r="C17" s="50"/>
      <c r="D17" s="50">
        <v>1</v>
      </c>
      <c r="E17" s="9"/>
      <c r="F17" s="197" t="s">
        <v>21</v>
      </c>
      <c r="G17" s="7" t="s">
        <v>28</v>
      </c>
      <c r="H17" s="8">
        <v>1</v>
      </c>
      <c r="I17" s="7"/>
      <c r="J17" s="7"/>
      <c r="K17" s="7"/>
      <c r="L17" s="191"/>
      <c r="M17" s="191"/>
      <c r="N17" s="191"/>
      <c r="O17" s="27"/>
      <c r="P17" s="7"/>
      <c r="Q17" s="27"/>
      <c r="R17" s="7"/>
    </row>
    <row r="18" spans="1:18" ht="15" x14ac:dyDescent="0.2">
      <c r="A18" s="54"/>
      <c r="B18" s="50"/>
      <c r="C18" s="50"/>
      <c r="D18" s="50">
        <v>1</v>
      </c>
      <c r="E18" s="9"/>
      <c r="F18" s="197" t="s">
        <v>21</v>
      </c>
      <c r="G18" s="7" t="s">
        <v>28</v>
      </c>
      <c r="H18" s="8">
        <v>1</v>
      </c>
      <c r="I18" s="7"/>
      <c r="J18" s="7"/>
      <c r="K18" s="7"/>
      <c r="L18" s="191"/>
      <c r="M18" s="191"/>
      <c r="N18" s="191"/>
      <c r="O18" s="27"/>
      <c r="P18" s="7"/>
      <c r="Q18" s="27"/>
      <c r="R18" s="7"/>
    </row>
    <row r="19" spans="1:18" ht="15" x14ac:dyDescent="0.2">
      <c r="A19" s="54"/>
      <c r="B19" s="50"/>
      <c r="C19" s="50"/>
      <c r="D19" s="50">
        <v>1</v>
      </c>
      <c r="E19" s="9"/>
      <c r="F19" s="197" t="s">
        <v>21</v>
      </c>
      <c r="G19" s="7" t="s">
        <v>28</v>
      </c>
      <c r="H19" s="8">
        <v>1</v>
      </c>
      <c r="I19" s="7"/>
      <c r="J19" s="7"/>
      <c r="K19" s="7"/>
      <c r="L19" s="191"/>
      <c r="M19" s="191"/>
      <c r="N19" s="191"/>
      <c r="O19" s="27"/>
      <c r="P19" s="7"/>
      <c r="Q19" s="27"/>
      <c r="R19" s="7"/>
    </row>
    <row r="20" spans="1:18" ht="15.75" thickBot="1" x14ac:dyDescent="0.25">
      <c r="A20" s="204" t="s">
        <v>21</v>
      </c>
      <c r="B20" s="51">
        <v>13</v>
      </c>
      <c r="C20" s="51">
        <f>SUMPRODUCT((F7:F19=$A20)*(I7:I19="")*(H7:H19))</f>
        <v>12</v>
      </c>
      <c r="D20" s="51">
        <f>SUM(D7:D19)</f>
        <v>13</v>
      </c>
      <c r="E20" s="24"/>
      <c r="F20" s="204" t="s">
        <v>21</v>
      </c>
      <c r="G20" s="18"/>
      <c r="H20" s="19"/>
      <c r="I20" s="18"/>
      <c r="J20" s="196"/>
      <c r="K20" s="196"/>
      <c r="L20" s="196"/>
      <c r="M20" s="196"/>
      <c r="N20" s="196"/>
      <c r="O20" s="195"/>
      <c r="P20" s="18"/>
      <c r="Q20" s="195"/>
      <c r="R20" s="7"/>
    </row>
    <row r="21" spans="1:18" ht="15" x14ac:dyDescent="0.2">
      <c r="A21" s="54"/>
      <c r="B21" s="50"/>
      <c r="C21" s="50"/>
      <c r="D21" s="50"/>
      <c r="E21" s="197"/>
      <c r="F21" s="27"/>
      <c r="G21" s="7"/>
      <c r="H21" s="8"/>
      <c r="I21" s="7"/>
      <c r="J21" s="191"/>
      <c r="K21" s="191"/>
      <c r="L21" s="191"/>
      <c r="M21" s="191"/>
      <c r="N21" s="191"/>
      <c r="O21" s="27"/>
      <c r="P21" s="7"/>
      <c r="Q21" s="27"/>
      <c r="R21" s="200"/>
    </row>
    <row r="22" spans="1:18" ht="15" x14ac:dyDescent="0.2">
      <c r="A22" s="54"/>
      <c r="B22" s="50"/>
      <c r="C22" s="50"/>
      <c r="D22" s="50">
        <v>1</v>
      </c>
      <c r="E22" s="9"/>
      <c r="F22" s="197" t="s">
        <v>46</v>
      </c>
      <c r="G22" s="7" t="s">
        <v>28</v>
      </c>
      <c r="H22" s="8">
        <v>1</v>
      </c>
      <c r="I22" s="7"/>
      <c r="J22" s="191"/>
      <c r="K22" s="191"/>
      <c r="L22" s="191"/>
      <c r="M22" s="191"/>
      <c r="N22" s="191"/>
      <c r="O22" s="27"/>
      <c r="P22" s="7"/>
      <c r="Q22" s="27"/>
      <c r="R22" s="7"/>
    </row>
    <row r="23" spans="1:18" ht="15.75" thickBot="1" x14ac:dyDescent="0.25">
      <c r="A23" s="197" t="s">
        <v>46</v>
      </c>
      <c r="B23" s="51">
        <v>1</v>
      </c>
      <c r="C23" s="51">
        <v>1</v>
      </c>
      <c r="D23" s="51">
        <f>SUM(D22)</f>
        <v>1</v>
      </c>
      <c r="E23" s="52"/>
      <c r="F23" s="195"/>
      <c r="G23" s="18"/>
      <c r="H23" s="19"/>
      <c r="I23" s="18"/>
      <c r="J23" s="196"/>
      <c r="K23" s="196"/>
      <c r="L23" s="196"/>
      <c r="M23" s="196"/>
      <c r="N23" s="196"/>
      <c r="O23" s="195"/>
      <c r="P23" s="18"/>
      <c r="Q23" s="195"/>
      <c r="R23" s="7"/>
    </row>
    <row r="24" spans="1:18" ht="15" x14ac:dyDescent="0.2">
      <c r="A24" s="54"/>
      <c r="B24" s="50"/>
      <c r="C24" s="50"/>
      <c r="D24" s="50">
        <v>1</v>
      </c>
      <c r="E24" s="30"/>
      <c r="F24" s="197" t="s">
        <v>22</v>
      </c>
      <c r="G24" s="7" t="s">
        <v>28</v>
      </c>
      <c r="H24" s="8">
        <v>1</v>
      </c>
      <c r="I24" s="7"/>
      <c r="J24" s="191"/>
      <c r="K24" s="191"/>
      <c r="L24" s="191"/>
      <c r="M24" s="191"/>
      <c r="N24" s="191"/>
      <c r="O24" s="27"/>
      <c r="P24" s="7"/>
      <c r="Q24" s="27"/>
      <c r="R24" s="7"/>
    </row>
    <row r="25" spans="1:18" ht="15" x14ac:dyDescent="0.2">
      <c r="A25" s="54"/>
      <c r="B25" s="50"/>
      <c r="C25" s="50"/>
      <c r="D25" s="50">
        <v>1</v>
      </c>
      <c r="E25" s="30"/>
      <c r="F25" s="197" t="s">
        <v>22</v>
      </c>
      <c r="G25" s="7" t="s">
        <v>28</v>
      </c>
      <c r="H25" s="8">
        <v>1</v>
      </c>
      <c r="I25" s="7"/>
      <c r="J25" s="191"/>
      <c r="K25" s="191"/>
      <c r="L25" s="191"/>
      <c r="M25" s="191"/>
      <c r="N25" s="191"/>
      <c r="O25" s="202"/>
      <c r="P25" s="7"/>
      <c r="Q25" s="202"/>
      <c r="R25" s="7"/>
    </row>
    <row r="26" spans="1:18" ht="15" x14ac:dyDescent="0.2">
      <c r="A26" s="54"/>
      <c r="B26" s="50"/>
      <c r="C26" s="50"/>
      <c r="D26" s="50">
        <v>1</v>
      </c>
      <c r="E26" s="30"/>
      <c r="F26" s="197" t="s">
        <v>22</v>
      </c>
      <c r="G26" s="7" t="s">
        <v>29</v>
      </c>
      <c r="H26" s="8">
        <v>1</v>
      </c>
      <c r="I26" s="7"/>
      <c r="J26" s="191"/>
      <c r="K26" s="191"/>
      <c r="L26" s="191"/>
      <c r="M26" s="191"/>
      <c r="N26" s="191"/>
      <c r="O26" s="202"/>
      <c r="P26" s="7"/>
      <c r="Q26" s="202"/>
      <c r="R26" s="7"/>
    </row>
    <row r="27" spans="1:18" ht="15" x14ac:dyDescent="0.2">
      <c r="A27" s="54" t="s">
        <v>58</v>
      </c>
      <c r="B27" s="50"/>
      <c r="C27" s="50"/>
      <c r="D27" s="50">
        <v>1</v>
      </c>
      <c r="E27" s="30"/>
      <c r="F27" s="197" t="s">
        <v>22</v>
      </c>
      <c r="G27" s="7" t="s">
        <v>30</v>
      </c>
      <c r="H27" s="8">
        <v>1</v>
      </c>
      <c r="I27" s="7"/>
      <c r="J27" s="191"/>
      <c r="K27" s="191"/>
      <c r="L27" s="191"/>
      <c r="M27" s="191"/>
      <c r="N27" s="191"/>
      <c r="O27" s="202"/>
      <c r="P27" s="7"/>
      <c r="Q27" s="27"/>
      <c r="R27" s="7"/>
    </row>
    <row r="28" spans="1:18" ht="15" x14ac:dyDescent="0.2">
      <c r="A28" s="54" t="s">
        <v>58</v>
      </c>
      <c r="B28" s="50"/>
      <c r="C28" s="50"/>
      <c r="D28" s="50">
        <v>1</v>
      </c>
      <c r="E28" s="30"/>
      <c r="F28" s="197" t="s">
        <v>22</v>
      </c>
      <c r="G28" s="7" t="s">
        <v>30</v>
      </c>
      <c r="H28" s="8">
        <v>1</v>
      </c>
      <c r="I28" s="7"/>
      <c r="J28" s="191"/>
      <c r="K28" s="191"/>
      <c r="L28" s="191"/>
      <c r="M28" s="191"/>
      <c r="N28" s="191"/>
      <c r="O28" s="202"/>
      <c r="P28" s="7"/>
      <c r="Q28" s="202"/>
      <c r="R28" s="7"/>
    </row>
    <row r="29" spans="1:18" ht="15" x14ac:dyDescent="0.2">
      <c r="A29" s="54"/>
      <c r="B29" s="50"/>
      <c r="C29" s="50"/>
      <c r="D29" s="50">
        <v>1</v>
      </c>
      <c r="E29" s="30"/>
      <c r="F29" s="197" t="s">
        <v>22</v>
      </c>
      <c r="G29" s="7" t="s">
        <v>28</v>
      </c>
      <c r="H29" s="8">
        <v>1</v>
      </c>
      <c r="I29" s="7"/>
      <c r="J29" s="191"/>
      <c r="K29" s="191"/>
      <c r="L29" s="191"/>
      <c r="M29" s="191"/>
      <c r="N29" s="191"/>
      <c r="O29" s="202"/>
      <c r="P29" s="7"/>
      <c r="Q29" s="202"/>
      <c r="R29" s="7"/>
    </row>
    <row r="30" spans="1:18" ht="15" x14ac:dyDescent="0.2">
      <c r="A30" s="55"/>
      <c r="B30" s="50"/>
      <c r="C30" s="50"/>
      <c r="D30" s="50">
        <v>1</v>
      </c>
      <c r="E30" s="30"/>
      <c r="F30" s="197" t="s">
        <v>22</v>
      </c>
      <c r="G30" s="7" t="s">
        <v>28</v>
      </c>
      <c r="H30" s="8">
        <v>1</v>
      </c>
      <c r="I30" s="7"/>
      <c r="J30" s="191"/>
      <c r="K30" s="191"/>
      <c r="L30" s="191"/>
      <c r="M30" s="191"/>
      <c r="N30" s="191"/>
      <c r="O30" s="27"/>
      <c r="P30" s="7"/>
      <c r="Q30" s="27"/>
      <c r="R30" s="27" t="s">
        <v>47</v>
      </c>
    </row>
    <row r="31" spans="1:18" ht="15" x14ac:dyDescent="0.2">
      <c r="A31" s="54"/>
      <c r="B31" s="50"/>
      <c r="C31" s="50"/>
      <c r="D31" s="50">
        <v>1</v>
      </c>
      <c r="E31" s="9"/>
      <c r="F31" s="197" t="s">
        <v>22</v>
      </c>
      <c r="G31" s="7" t="s">
        <v>28</v>
      </c>
      <c r="H31" s="8">
        <v>1</v>
      </c>
      <c r="I31" s="7"/>
      <c r="J31" s="191"/>
      <c r="K31" s="191"/>
      <c r="L31" s="191"/>
      <c r="M31" s="191"/>
      <c r="N31" s="191"/>
      <c r="O31" s="202"/>
      <c r="P31" s="7"/>
      <c r="Q31" s="202"/>
      <c r="R31" s="7"/>
    </row>
    <row r="32" spans="1:18" ht="15" x14ac:dyDescent="0.2">
      <c r="A32" s="54"/>
      <c r="B32" s="50"/>
      <c r="C32" s="50"/>
      <c r="D32" s="50">
        <v>1</v>
      </c>
      <c r="E32" s="9"/>
      <c r="F32" s="197" t="s">
        <v>22</v>
      </c>
      <c r="G32" s="7" t="s">
        <v>28</v>
      </c>
      <c r="H32" s="8">
        <v>1</v>
      </c>
      <c r="I32" s="7" t="s">
        <v>18</v>
      </c>
      <c r="J32" s="191"/>
      <c r="K32" s="191"/>
      <c r="L32" s="191"/>
      <c r="M32" s="191"/>
      <c r="N32" s="191"/>
      <c r="O32" s="27"/>
      <c r="P32" s="7"/>
      <c r="Q32" s="27"/>
      <c r="R32" s="7"/>
    </row>
    <row r="33" spans="1:18" ht="15" x14ac:dyDescent="0.2">
      <c r="A33" s="54" t="s">
        <v>58</v>
      </c>
      <c r="B33" s="50"/>
      <c r="C33" s="50"/>
      <c r="D33" s="50">
        <v>1</v>
      </c>
      <c r="E33" s="9"/>
      <c r="F33" s="197" t="s">
        <v>22</v>
      </c>
      <c r="G33" s="7" t="s">
        <v>30</v>
      </c>
      <c r="H33" s="8">
        <v>1</v>
      </c>
      <c r="I33" s="7"/>
      <c r="J33" s="191"/>
      <c r="K33" s="191"/>
      <c r="L33" s="191"/>
      <c r="M33" s="191"/>
      <c r="N33" s="191"/>
      <c r="O33" s="27"/>
      <c r="P33" s="7"/>
      <c r="Q33" s="27"/>
      <c r="R33" s="7"/>
    </row>
    <row r="34" spans="1:18" ht="15" x14ac:dyDescent="0.2">
      <c r="A34" s="54" t="s">
        <v>58</v>
      </c>
      <c r="B34" s="50"/>
      <c r="C34" s="50"/>
      <c r="D34" s="50">
        <v>1</v>
      </c>
      <c r="E34" s="30"/>
      <c r="F34" s="197" t="s">
        <v>22</v>
      </c>
      <c r="G34" s="7" t="s">
        <v>30</v>
      </c>
      <c r="H34" s="8">
        <v>1</v>
      </c>
      <c r="I34" s="7"/>
      <c r="J34" s="191"/>
      <c r="K34" s="191"/>
      <c r="L34" s="191"/>
      <c r="M34" s="191"/>
      <c r="N34" s="191"/>
      <c r="O34" s="202"/>
      <c r="P34" s="7"/>
      <c r="Q34" s="202"/>
      <c r="R34" s="7"/>
    </row>
    <row r="35" spans="1:18" ht="15" x14ac:dyDescent="0.2">
      <c r="A35" s="54"/>
      <c r="B35" s="50"/>
      <c r="C35" s="50"/>
      <c r="D35" s="50">
        <v>1</v>
      </c>
      <c r="E35" s="30"/>
      <c r="F35" s="197" t="s">
        <v>22</v>
      </c>
      <c r="G35" s="7" t="s">
        <v>28</v>
      </c>
      <c r="H35" s="8">
        <v>1</v>
      </c>
      <c r="I35" s="7"/>
      <c r="J35" s="191"/>
      <c r="K35" s="191"/>
      <c r="L35" s="191"/>
      <c r="M35" s="191"/>
      <c r="N35" s="191"/>
      <c r="O35" s="27"/>
      <c r="P35" s="7"/>
      <c r="Q35" s="27"/>
      <c r="R35" s="27" t="s">
        <v>48</v>
      </c>
    </row>
    <row r="36" spans="1:18" ht="15" x14ac:dyDescent="0.2">
      <c r="A36" s="54"/>
      <c r="B36" s="50"/>
      <c r="C36" s="50"/>
      <c r="D36" s="50">
        <v>1</v>
      </c>
      <c r="E36" s="30"/>
      <c r="F36" s="197" t="s">
        <v>22</v>
      </c>
      <c r="G36" s="7" t="s">
        <v>28</v>
      </c>
      <c r="H36" s="8">
        <v>1</v>
      </c>
      <c r="I36" s="7"/>
      <c r="J36" s="191"/>
      <c r="K36" s="191"/>
      <c r="L36" s="191"/>
      <c r="M36" s="191"/>
      <c r="N36" s="7"/>
      <c r="O36" s="27"/>
      <c r="P36" s="7"/>
      <c r="Q36" s="27"/>
      <c r="R36" s="7"/>
    </row>
    <row r="37" spans="1:18" ht="15" x14ac:dyDescent="0.2">
      <c r="A37" s="56"/>
      <c r="B37" s="50"/>
      <c r="C37" s="50"/>
      <c r="D37" s="50">
        <v>1</v>
      </c>
      <c r="E37" s="30"/>
      <c r="F37" s="197" t="s">
        <v>22</v>
      </c>
      <c r="G37" s="7" t="s">
        <v>28</v>
      </c>
      <c r="H37" s="8">
        <v>1</v>
      </c>
      <c r="I37" s="7"/>
      <c r="J37" s="205"/>
      <c r="K37" s="205"/>
      <c r="L37" s="205"/>
      <c r="M37" s="205"/>
      <c r="N37" s="205"/>
      <c r="O37" s="112"/>
      <c r="P37" s="200"/>
      <c r="Q37" s="112"/>
      <c r="R37" s="7"/>
    </row>
    <row r="38" spans="1:18" ht="15" x14ac:dyDescent="0.2">
      <c r="A38" s="206"/>
      <c r="B38" s="50"/>
      <c r="C38" s="50"/>
      <c r="D38" s="50">
        <v>1</v>
      </c>
      <c r="E38" s="30"/>
      <c r="F38" s="197" t="s">
        <v>22</v>
      </c>
      <c r="G38" s="7" t="s">
        <v>28</v>
      </c>
      <c r="H38" s="8">
        <v>1</v>
      </c>
      <c r="I38" s="7" t="s">
        <v>18</v>
      </c>
      <c r="J38" s="206"/>
      <c r="K38" s="206"/>
      <c r="L38" s="206"/>
      <c r="M38" s="206"/>
      <c r="N38" s="207"/>
      <c r="O38" s="206"/>
      <c r="P38" s="206"/>
      <c r="Q38" s="27"/>
      <c r="R38" s="7"/>
    </row>
    <row r="39" spans="1:18" ht="15" x14ac:dyDescent="0.2">
      <c r="A39" s="206"/>
      <c r="B39" s="50"/>
      <c r="C39" s="50"/>
      <c r="D39" s="50">
        <v>1</v>
      </c>
      <c r="E39" s="30"/>
      <c r="F39" s="197" t="s">
        <v>22</v>
      </c>
      <c r="G39" s="7" t="s">
        <v>33</v>
      </c>
      <c r="H39" s="8">
        <v>1</v>
      </c>
      <c r="I39" s="7"/>
      <c r="J39" s="206"/>
      <c r="K39" s="206"/>
      <c r="L39" s="206"/>
      <c r="M39" s="206"/>
      <c r="N39" s="207"/>
      <c r="O39" s="27"/>
      <c r="P39" s="206"/>
      <c r="Q39" s="27"/>
      <c r="R39" s="27" t="s">
        <v>48</v>
      </c>
    </row>
    <row r="40" spans="1:18" ht="15.75" thickBot="1" x14ac:dyDescent="0.25">
      <c r="A40" s="204" t="s">
        <v>22</v>
      </c>
      <c r="B40" s="51">
        <v>14</v>
      </c>
      <c r="C40" s="51">
        <f>SUMPRODUCT((F24:F39=$A40)*(I24:I39="")*(H24:H39))</f>
        <v>14</v>
      </c>
      <c r="D40" s="208">
        <f>SUM(D24:D39)</f>
        <v>16</v>
      </c>
      <c r="E40" s="52"/>
      <c r="F40" s="195"/>
      <c r="G40" s="18"/>
      <c r="H40" s="19"/>
      <c r="I40" s="18"/>
      <c r="J40" s="209"/>
      <c r="K40" s="209"/>
      <c r="L40" s="209"/>
      <c r="M40" s="209"/>
      <c r="N40" s="210"/>
      <c r="O40" s="209"/>
      <c r="P40" s="209"/>
      <c r="Q40" s="209"/>
      <c r="R40" s="7"/>
    </row>
    <row r="41" spans="1:18" ht="15" x14ac:dyDescent="0.2">
      <c r="A41" s="211"/>
      <c r="B41" s="212"/>
      <c r="C41" s="49"/>
      <c r="D41" s="212"/>
      <c r="E41" s="213"/>
      <c r="F41" s="214" t="s">
        <v>49</v>
      </c>
      <c r="G41" s="17"/>
      <c r="H41" s="198">
        <v>1</v>
      </c>
      <c r="I41" s="17"/>
      <c r="J41" s="211"/>
      <c r="K41" s="211"/>
      <c r="L41" s="211"/>
      <c r="M41" s="211"/>
      <c r="N41" s="215"/>
      <c r="O41" s="211"/>
      <c r="P41" s="211"/>
      <c r="Q41" s="211"/>
      <c r="R41" s="7"/>
    </row>
    <row r="42" spans="1:18" ht="15" x14ac:dyDescent="0.2">
      <c r="A42" s="216" t="s">
        <v>49</v>
      </c>
      <c r="B42" s="217">
        <v>1</v>
      </c>
      <c r="C42" s="50">
        <f>SUMPRODUCT((F26:F41=$A42)*(I26:I41="")*(H26:H41))</f>
        <v>1</v>
      </c>
      <c r="D42" s="217">
        <v>1</v>
      </c>
      <c r="E42" s="27"/>
      <c r="F42" s="27"/>
      <c r="G42" s="7"/>
      <c r="H42" s="8"/>
      <c r="I42" s="7"/>
      <c r="J42" s="206"/>
      <c r="K42" s="206"/>
      <c r="L42" s="206"/>
      <c r="M42" s="206"/>
      <c r="N42" s="207"/>
      <c r="O42" s="206"/>
      <c r="P42" s="206"/>
      <c r="Q42" s="206"/>
      <c r="R42" s="200"/>
    </row>
    <row r="43" spans="1:18" ht="15" x14ac:dyDescent="0.2">
      <c r="A43" s="206"/>
      <c r="B43" s="217"/>
      <c r="C43" s="50"/>
      <c r="D43" s="217">
        <v>1</v>
      </c>
      <c r="E43" s="30"/>
      <c r="F43" s="192" t="s">
        <v>23</v>
      </c>
      <c r="G43" s="7" t="s">
        <v>28</v>
      </c>
      <c r="H43" s="8">
        <v>1</v>
      </c>
      <c r="I43" s="7"/>
      <c r="J43" s="206"/>
      <c r="K43" s="206"/>
      <c r="L43" s="206"/>
      <c r="M43" s="206"/>
      <c r="N43" s="207"/>
      <c r="O43" s="206"/>
      <c r="P43" s="206"/>
      <c r="Q43" s="206"/>
      <c r="R43" s="7"/>
    </row>
    <row r="44" spans="1:18" ht="15" x14ac:dyDescent="0.2">
      <c r="A44" s="206"/>
      <c r="B44" s="217"/>
      <c r="C44" s="50"/>
      <c r="D44" s="217">
        <v>1</v>
      </c>
      <c r="E44" s="9"/>
      <c r="F44" s="192" t="s">
        <v>23</v>
      </c>
      <c r="G44" s="7" t="s">
        <v>28</v>
      </c>
      <c r="H44" s="8">
        <v>1</v>
      </c>
      <c r="I44" s="7"/>
      <c r="J44" s="206"/>
      <c r="K44" s="206"/>
      <c r="L44" s="206"/>
      <c r="M44" s="206"/>
      <c r="N44" s="207"/>
      <c r="O44" s="206"/>
      <c r="P44" s="206"/>
      <c r="Q44" s="206"/>
      <c r="R44" s="17"/>
    </row>
    <row r="45" spans="1:18" ht="15" x14ac:dyDescent="0.2">
      <c r="A45" s="206"/>
      <c r="B45" s="217"/>
      <c r="C45" s="50"/>
      <c r="D45" s="217">
        <v>1</v>
      </c>
      <c r="E45" s="9"/>
      <c r="F45" s="192" t="s">
        <v>23</v>
      </c>
      <c r="G45" s="7" t="s">
        <v>28</v>
      </c>
      <c r="H45" s="8">
        <v>1</v>
      </c>
      <c r="I45" s="7"/>
      <c r="J45" s="206"/>
      <c r="K45" s="206"/>
      <c r="L45" s="206"/>
      <c r="M45" s="206"/>
      <c r="N45" s="207"/>
      <c r="O45" s="206"/>
      <c r="P45" s="206"/>
      <c r="Q45" s="206"/>
      <c r="R45" s="7"/>
    </row>
    <row r="46" spans="1:18" ht="15" x14ac:dyDescent="0.2">
      <c r="A46" s="206"/>
      <c r="B46" s="217"/>
      <c r="C46" s="50"/>
      <c r="D46" s="217">
        <v>1</v>
      </c>
      <c r="E46" s="9"/>
      <c r="F46" s="192" t="s">
        <v>23</v>
      </c>
      <c r="G46" s="7" t="s">
        <v>28</v>
      </c>
      <c r="H46" s="8">
        <v>1</v>
      </c>
      <c r="I46" s="7"/>
      <c r="J46" s="206"/>
      <c r="K46" s="206"/>
      <c r="L46" s="206"/>
      <c r="M46" s="206"/>
      <c r="N46" s="207"/>
      <c r="O46" s="206"/>
      <c r="P46" s="206"/>
      <c r="Q46" s="206"/>
      <c r="R46" s="7"/>
    </row>
    <row r="47" spans="1:18" ht="15" x14ac:dyDescent="0.2">
      <c r="A47" s="197" t="s">
        <v>23</v>
      </c>
      <c r="B47" s="217">
        <v>4</v>
      </c>
      <c r="C47" s="50">
        <f>SUMPRODUCT((F32:F46=$A47)*(I32:I46="")*(H32:H46))</f>
        <v>4</v>
      </c>
      <c r="D47" s="217">
        <f>SUM(D43:D46)</f>
        <v>4</v>
      </c>
      <c r="E47" s="30"/>
      <c r="F47" s="27"/>
      <c r="G47" s="7"/>
      <c r="H47" s="206"/>
      <c r="I47" s="7"/>
      <c r="J47" s="206"/>
      <c r="K47" s="206"/>
      <c r="L47" s="206"/>
      <c r="M47" s="206"/>
      <c r="N47" s="207"/>
      <c r="O47" s="206"/>
      <c r="P47" s="206"/>
      <c r="Q47" s="206"/>
      <c r="R47" s="7"/>
    </row>
    <row r="48" spans="1:18" ht="15" x14ac:dyDescent="0.2">
      <c r="A48" s="218"/>
      <c r="B48" s="50"/>
      <c r="C48" s="50"/>
      <c r="D48" s="50"/>
      <c r="E48" s="190"/>
      <c r="F48" s="27"/>
      <c r="G48" s="7"/>
      <c r="H48" s="8"/>
      <c r="I48" s="7"/>
      <c r="J48" s="191"/>
      <c r="K48" s="191"/>
      <c r="L48" s="191"/>
      <c r="M48" s="191"/>
      <c r="N48" s="191"/>
      <c r="O48" s="191"/>
      <c r="P48" s="219"/>
      <c r="Q48" s="27"/>
      <c r="R48" s="7"/>
    </row>
    <row r="49" spans="5:5" x14ac:dyDescent="0.2">
      <c r="E49" s="220"/>
    </row>
    <row r="50" spans="5:5" x14ac:dyDescent="0.2">
      <c r="E50" s="220"/>
    </row>
    <row r="51" spans="5:5" x14ac:dyDescent="0.2">
      <c r="E51" s="220"/>
    </row>
    <row r="52" spans="5:5" x14ac:dyDescent="0.2">
      <c r="E52" s="220"/>
    </row>
    <row r="53" spans="5:5" x14ac:dyDescent="0.2">
      <c r="E53" s="220"/>
    </row>
  </sheetData>
  <mergeCells count="11">
    <mergeCell ref="R2:R3"/>
    <mergeCell ref="A1:R1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dataValidations count="6">
    <dataValidation type="list" allowBlank="1" showInputMessage="1" showErrorMessage="1" sqref="H48">
      <formula1>"100 % , 80 % , 50 %, "</formula1>
    </dataValidation>
    <dataValidation type="list" allowBlank="1" showInputMessage="1" showErrorMessage="1" sqref="I48">
      <formula1>"Formation pro, AT , CLD , CM - COVID , CM - Maternité , CPE , Disponibilité , Maladie , Maternité ,"</formula1>
    </dataValidation>
    <dataValidation type="list" allowBlank="1" showInputMessage="1" showErrorMessage="1" sqref="F48">
      <formula1>"Cadre de Pôle , Cadre de Santé , I.S.G.S , A.S , A.P , A.S.H ,"</formula1>
    </dataValidation>
    <dataValidation type="list" allowBlank="1" showInputMessage="1" showErrorMessage="1" sqref="A47 F43:F46 F7:F20 A20">
      <formula1>$B$7:$B$14</formula1>
    </dataValidation>
    <dataValidation type="list" allowBlank="1" showInputMessage="1" showErrorMessage="1" sqref="G4:G48">
      <formula1>"CDD , CDI , Stagiaire , Titulaire , "</formula1>
    </dataValidation>
    <dataValidation type="list" allowBlank="1" showInputMessage="1" showErrorMessage="1" sqref="I4:I47">
      <formula1>"Mutation interne, AT , CLD , CM - COVID , CM - Maternité , CPE , Disponibilité , Maladie , Maternité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Absences</vt:lpstr>
      <vt:lpstr>Récap</vt:lpstr>
      <vt:lpstr>UNV</vt:lpstr>
      <vt:lpstr>MedecineAC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Fernandez Andree</cp:lastModifiedBy>
  <cp:lastPrinted>2022-05-16T13:20:12Z</cp:lastPrinted>
  <dcterms:created xsi:type="dcterms:W3CDTF">2002-03-22T13:51:55Z</dcterms:created>
  <dcterms:modified xsi:type="dcterms:W3CDTF">2022-05-18T07:42:51Z</dcterms:modified>
</cp:coreProperties>
</file>