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6465E1F-AC6C-46E6-BD26-5ADC5F0A431F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9" i="1" l="1"/>
  <c r="K18" i="1"/>
  <c r="K15" i="1"/>
  <c r="K14" i="1"/>
  <c r="K7" i="1"/>
  <c r="K6" i="1"/>
  <c r="K10" i="1"/>
  <c r="K11" i="1"/>
  <c r="K17" i="1"/>
  <c r="K13" i="1"/>
  <c r="K9" i="1"/>
  <c r="B6" i="1"/>
  <c r="B7" i="1"/>
  <c r="B8" i="1"/>
  <c r="B9" i="1"/>
  <c r="B10" i="1"/>
  <c r="B5" i="1"/>
  <c r="H5" i="1" l="1"/>
  <c r="H6" i="1"/>
  <c r="H7" i="1"/>
</calcChain>
</file>

<file path=xl/sharedStrings.xml><?xml version="1.0" encoding="utf-8"?>
<sst xmlns="http://schemas.openxmlformats.org/spreadsheetml/2006/main" count="35" uniqueCount="15">
  <si>
    <t>Date</t>
  </si>
  <si>
    <t>Nom</t>
  </si>
  <si>
    <t>Type</t>
  </si>
  <si>
    <t>Dupont</t>
  </si>
  <si>
    <t>Titulaire</t>
  </si>
  <si>
    <t>Durant</t>
  </si>
  <si>
    <t>Remplaçant</t>
  </si>
  <si>
    <t>Arthur</t>
  </si>
  <si>
    <t>Total</t>
  </si>
  <si>
    <t>titulaire</t>
  </si>
  <si>
    <t>Dimanche</t>
  </si>
  <si>
    <t>Tab 1</t>
  </si>
  <si>
    <t>Tab 2</t>
  </si>
  <si>
    <t>Tab3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</si>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</sst>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" fontId="0" fillId="0" borderId="3" xfId="0" applyNumberFormat="1" applyBorder="1" applyAlignment="1">
      <alignment horizont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E10" totalsRowShown="0" headerRowDxfId="5" dataDxfId="4">
  <autoFilter ref="B4:E10" xr:uid="{00000000-0009-0000-0100-000001000000}"/>
  <tableColumns count="4">
    <tableColumn id="5" xr3:uid="{354C40D4-4A42-42C6-BEBB-E436D9F8B72A}" name="cumul" dataDxfId="0">
      <calculatedColumnFormula>+Tableau1[[#This Row],[Type]]&amp;Tableau1[[#This Row],[Date]]</calculatedColumnFormula>
    </tableColumn>
    <tableColumn id="1" xr3:uid="{00000000-0010-0000-0000-000001000000}" name="Nom" dataDxfId="3"/>
    <tableColumn id="2" xr3:uid="{00000000-0010-0000-0000-000002000000}" name="Type" dataDxfId="2"/>
    <tableColumn id="3" xr3:uid="{00000000-0010-0000-0000-000003000000}" name="Dat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19"/>
  <sheetViews>
    <sheetView tabSelected="1" workbookViewId="0">
      <selection activeCell="G16" sqref="G16"/>
    </sheetView>
  </sheetViews>
  <sheetFormatPr baseColWidth="10" defaultRowHeight="15" x14ac:dyDescent="0.25"/>
  <cols>
    <col min="3" max="3" width="11.5703125" style="1" customWidth="1"/>
    <col min="4" max="5" width="11.42578125" style="1"/>
  </cols>
  <sheetData>
    <row r="3" spans="2:12" x14ac:dyDescent="0.25">
      <c r="C3" s="9" t="s">
        <v>11</v>
      </c>
      <c r="D3" s="9"/>
      <c r="E3" s="2"/>
      <c r="G3" t="s">
        <v>12</v>
      </c>
    </row>
    <row r="4" spans="2:12" x14ac:dyDescent="0.25">
      <c r="B4" s="3" t="s">
        <v>14</v>
      </c>
      <c r="C4" s="3" t="s">
        <v>1</v>
      </c>
      <c r="D4" s="3" t="s">
        <v>2</v>
      </c>
      <c r="E4" s="3" t="s">
        <v>0</v>
      </c>
      <c r="F4" s="3"/>
      <c r="G4" s="10" t="s">
        <v>8</v>
      </c>
      <c r="H4" s="11"/>
      <c r="K4" t="s">
        <v>13</v>
      </c>
    </row>
    <row r="5" spans="2:12" x14ac:dyDescent="0.25">
      <c r="B5" s="6" t="str">
        <f>+Tableau1[[#This Row],[Type]]&amp;Tableau1[[#This Row],[Date]]</f>
        <v>Titulaire44724</v>
      </c>
      <c r="C5" s="1" t="s">
        <v>3</v>
      </c>
      <c r="D5" s="1" t="s">
        <v>4</v>
      </c>
      <c r="E5" s="2">
        <v>44724</v>
      </c>
      <c r="F5" s="6"/>
      <c r="G5" s="4" t="s">
        <v>3</v>
      </c>
      <c r="H5" s="4">
        <f>COUNTIFS(C:C,G5,D:D,"titulaire")</f>
        <v>2</v>
      </c>
      <c r="J5" t="s">
        <v>10</v>
      </c>
      <c r="K5" s="12">
        <v>44724</v>
      </c>
      <c r="L5" s="8"/>
    </row>
    <row r="6" spans="2:12" x14ac:dyDescent="0.25">
      <c r="B6" s="6" t="str">
        <f>+Tableau1[[#This Row],[Type]]&amp;Tableau1[[#This Row],[Date]]</f>
        <v>Remplaçant44724</v>
      </c>
      <c r="C6" s="1" t="s">
        <v>5</v>
      </c>
      <c r="D6" s="1" t="s">
        <v>6</v>
      </c>
      <c r="E6" s="2">
        <v>44724</v>
      </c>
      <c r="F6" s="6"/>
      <c r="G6" s="5" t="s">
        <v>5</v>
      </c>
      <c r="H6" s="4">
        <f>COUNTIFS(C:C,G6,D:D,"titulaire")</f>
        <v>0</v>
      </c>
      <c r="J6" t="s">
        <v>4</v>
      </c>
      <c r="K6" s="7" t="str">
        <f>IFERROR(VLOOKUP(J6&amp;K5,B:E,2,FALSE),"")</f>
        <v>Dupont</v>
      </c>
      <c r="L6" s="8"/>
    </row>
    <row r="7" spans="2:12" x14ac:dyDescent="0.25">
      <c r="B7" s="6" t="str">
        <f>+Tableau1[[#This Row],[Type]]&amp;Tableau1[[#This Row],[Date]]</f>
        <v>Titulaire44731</v>
      </c>
      <c r="C7" s="1" t="s">
        <v>7</v>
      </c>
      <c r="D7" s="1" t="s">
        <v>4</v>
      </c>
      <c r="E7" s="2">
        <v>44731</v>
      </c>
      <c r="F7" s="6"/>
      <c r="G7" s="4" t="s">
        <v>7</v>
      </c>
      <c r="H7" s="4">
        <f>COUNTIFS(C:C,G7,D:D,"titulaire")</f>
        <v>1</v>
      </c>
      <c r="J7" t="s">
        <v>6</v>
      </c>
      <c r="K7" s="7" t="str">
        <f>IFERROR(VLOOKUP(J7&amp;K5,B:E,2,FALSE),"")</f>
        <v>Durant</v>
      </c>
      <c r="L7" s="8"/>
    </row>
    <row r="8" spans="2:12" x14ac:dyDescent="0.25">
      <c r="B8" s="6" t="str">
        <f>+Tableau1[[#This Row],[Type]]&amp;Tableau1[[#This Row],[Date]]</f>
        <v>titulaire44731</v>
      </c>
      <c r="C8" s="1" t="s">
        <v>3</v>
      </c>
      <c r="D8" s="1" t="s">
        <v>9</v>
      </c>
      <c r="E8" s="2">
        <v>44731</v>
      </c>
      <c r="F8" s="6"/>
    </row>
    <row r="9" spans="2:12" x14ac:dyDescent="0.25">
      <c r="B9" s="6" t="str">
        <f>+Tableau1[[#This Row],[Type]]&amp;Tableau1[[#This Row],[Date]]</f>
        <v>Remplaçant44738</v>
      </c>
      <c r="C9" s="1" t="s">
        <v>3</v>
      </c>
      <c r="D9" s="1" t="s">
        <v>6</v>
      </c>
      <c r="E9" s="2">
        <v>44738</v>
      </c>
      <c r="F9" s="6"/>
      <c r="J9" t="s">
        <v>10</v>
      </c>
      <c r="K9" s="12">
        <f>+K5+7</f>
        <v>44731</v>
      </c>
      <c r="L9" s="8"/>
    </row>
    <row r="10" spans="2:12" x14ac:dyDescent="0.25">
      <c r="B10" s="6" t="str">
        <f>+Tableau1[[#This Row],[Type]]&amp;Tableau1[[#This Row],[Date]]</f>
        <v>Remplaçant44739</v>
      </c>
      <c r="C10" s="1" t="s">
        <v>7</v>
      </c>
      <c r="D10" s="1" t="s">
        <v>6</v>
      </c>
      <c r="E10" s="2">
        <v>44739</v>
      </c>
      <c r="F10" s="6"/>
      <c r="J10" t="s">
        <v>4</v>
      </c>
      <c r="K10" s="7" t="str">
        <f>IFERROR(VLOOKUP(J10&amp;K9,B:E,2,FALSE),"")</f>
        <v>Arthur</v>
      </c>
      <c r="L10" s="8"/>
    </row>
    <row r="11" spans="2:12" x14ac:dyDescent="0.25">
      <c r="J11" t="s">
        <v>6</v>
      </c>
      <c r="K11" s="7" t="str">
        <f>IFERROR(VLOOKUP(J11&amp;K9,B:E,2,FALSE),"")</f>
        <v/>
      </c>
      <c r="L11" s="8"/>
    </row>
    <row r="13" spans="2:12" x14ac:dyDescent="0.25">
      <c r="J13" t="s">
        <v>10</v>
      </c>
      <c r="K13" s="12">
        <f>+K9+7</f>
        <v>44738</v>
      </c>
      <c r="L13" s="8"/>
    </row>
    <row r="14" spans="2:12" x14ac:dyDescent="0.25">
      <c r="J14" t="s">
        <v>4</v>
      </c>
      <c r="K14" s="7" t="str">
        <f>IFERROR(VLOOKUP(J14&amp;K13,B:E,2,FALSE),"")</f>
        <v/>
      </c>
      <c r="L14" s="8"/>
    </row>
    <row r="15" spans="2:12" x14ac:dyDescent="0.25">
      <c r="J15" t="s">
        <v>6</v>
      </c>
      <c r="K15" s="7" t="str">
        <f>IFERROR(VLOOKUP(J15&amp;K13,B:E,2,FALSE),"")</f>
        <v>Dupont</v>
      </c>
      <c r="L15" s="8"/>
    </row>
    <row r="17" spans="10:12" x14ac:dyDescent="0.25">
      <c r="J17" t="s">
        <v>10</v>
      </c>
      <c r="K17" s="12">
        <f>+K13+7</f>
        <v>44745</v>
      </c>
      <c r="L17" s="8"/>
    </row>
    <row r="18" spans="10:12" x14ac:dyDescent="0.25">
      <c r="J18" t="s">
        <v>4</v>
      </c>
      <c r="K18" s="7" t="str">
        <f>IFERROR(VLOOKUP(J18&amp;K17,B:E,2,FALSE),"")</f>
        <v/>
      </c>
      <c r="L18" s="8"/>
    </row>
    <row r="19" spans="10:12" x14ac:dyDescent="0.25">
      <c r="J19" t="s">
        <v>6</v>
      </c>
      <c r="K19" s="7" t="str">
        <f>IFERROR(VLOOKUP(J19&amp;K17,B:E,2,FALSE),"")</f>
        <v/>
      </c>
      <c r="L19" s="8"/>
    </row>
  </sheetData>
  <mergeCells count="14">
    <mergeCell ref="K17:L17"/>
    <mergeCell ref="K18:L18"/>
    <mergeCell ref="K19:L19"/>
    <mergeCell ref="C3:D3"/>
    <mergeCell ref="K9:L9"/>
    <mergeCell ref="K10:L10"/>
    <mergeCell ref="K11:L11"/>
    <mergeCell ref="K13:L13"/>
    <mergeCell ref="K14:L14"/>
    <mergeCell ref="K15:L15"/>
    <mergeCell ref="G4:H4"/>
    <mergeCell ref="K5:L5"/>
    <mergeCell ref="K6:L6"/>
    <mergeCell ref="K7:L7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Kenza</cp:lastModifiedBy>
  <dcterms:created xsi:type="dcterms:W3CDTF">2022-06-10T11:04:29Z</dcterms:created>
  <dcterms:modified xsi:type="dcterms:W3CDTF">2022-06-10T12:53:12Z</dcterms:modified>
</cp:coreProperties>
</file>