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89D06604-D821-46AE-9708-2FCAC96058AE}" xr6:coauthVersionLast="46" xr6:coauthVersionMax="46" xr10:uidLastSave="{00000000-0000-0000-0000-000000000000}"/>
  <bookViews>
    <workbookView xWindow="-120" yWindow="-120" windowWidth="25440" windowHeight="15390" activeTab="2" xr2:uid="{00000000-000D-0000-FFFF-FFFF00000000}"/>
  </bookViews>
  <sheets>
    <sheet name="Formulaire" sheetId="1" r:id="rId1"/>
    <sheet name="Listes" sheetId="2" r:id="rId2"/>
    <sheet name="Données" sheetId="3" r:id="rId3"/>
  </sheets>
  <definedNames>
    <definedName name="c_année">Formulaire!$C$4</definedName>
    <definedName name="c_c">Formulaire!$C$14</definedName>
    <definedName name="c_compte">Formulaire!$C$10</definedName>
    <definedName name="c_crédit">Formulaire!$C$23</definedName>
    <definedName name="c_débit">Formulaire!$C$21</definedName>
    <definedName name="c_jour">Formulaire!$C$8</definedName>
    <definedName name="c_modes">Formulaire!$C$12</definedName>
    <definedName name="c_mois">Formulaire!$C$6</definedName>
    <definedName name="c_montant">Formulaire!$K$19</definedName>
    <definedName name="c_sc">Formulaire!$C$16</definedName>
    <definedName name="Détails">Formulaire!$C$18</definedName>
    <definedName name="Formulaire">Formulaire!$C$4:$D$23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T_Sous_Catégories[S/Catégorie]</definedName>
    <definedName name="T_Comptes">Listes!$M$2:$M$4</definedName>
    <definedName name="T_Modes">T_Sous_Catégories3[Modes]</definedName>
  </definedNames>
  <calcPr calcId="191029"/>
</workbook>
</file>

<file path=xl/calcChain.xml><?xml version="1.0" encoding="utf-8"?>
<calcChain xmlns="http://schemas.openxmlformats.org/spreadsheetml/2006/main">
  <c r="M4" i="3" l="1"/>
  <c r="M5" i="3" s="1"/>
  <c r="M6" i="3" s="1"/>
  <c r="M7" i="3" s="1"/>
  <c r="M8" i="3" s="1"/>
  <c r="M9" i="3" s="1"/>
  <c r="M10" i="3" s="1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3" i="3"/>
  <c r="L4" i="3"/>
  <c r="L5" i="3" s="1"/>
  <c r="L6" i="3" s="1"/>
  <c r="L7" i="3" s="1"/>
  <c r="L8" i="3" s="1"/>
  <c r="L9" i="3" s="1"/>
  <c r="L10" i="3" s="1"/>
  <c r="L11" i="3" s="1"/>
  <c r="L12" i="3" s="1"/>
  <c r="L13" i="3" s="1"/>
  <c r="L14" i="3" s="1"/>
  <c r="L15" i="3" s="1"/>
  <c r="L16" i="3" s="1"/>
  <c r="L17" i="3" s="1"/>
  <c r="L18" i="3" s="1"/>
  <c r="L19" i="3" s="1"/>
  <c r="L20" i="3" s="1"/>
  <c r="L21" i="3" s="1"/>
  <c r="L22" i="3" s="1"/>
  <c r="L23" i="3" s="1"/>
  <c r="L24" i="3" s="1"/>
  <c r="L25" i="3" s="1"/>
  <c r="L3" i="3"/>
  <c r="K3" i="3"/>
  <c r="K4" i="3" s="1"/>
  <c r="K5" i="3" s="1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</calcChain>
</file>

<file path=xl/sharedStrings.xml><?xml version="1.0" encoding="utf-8"?>
<sst xmlns="http://schemas.openxmlformats.org/spreadsheetml/2006/main" count="190" uniqueCount="62">
  <si>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</si>
  <si>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</si>
  <si>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</si>
  <si>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</si>
  <si>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</si>
  <si>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</si>
  <si>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</si>
  <si>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</si>
  <si>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</si>
  <si>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</si>
  <si>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</si>
  <si>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</si>
  <si>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</si>
  <si>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</si>
  <si>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</si>
  <si>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</si>
  <si>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</si>
  <si>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</si>
  <si>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</si>
  <si>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</si>
  <si>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</si>
  <si>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</si>
  <si>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</si>
  <si>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</si>
  <si>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</si>
  <si>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</si>
  <si>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</si>
  <si>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</si>
  <si>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Autres</t>
  </si>
  <si>
    <t>Commentaires</t>
  </si>
  <si>
    <t>Facultatif</t>
  </si>
  <si>
    <t>Comptes</t>
  </si>
  <si>
    <t>LivretA </t>
  </si>
  <si>
    <t>Compte</t>
  </si>
  <si>
    <t>Solde(€)
Compte joint</t>
  </si>
  <si>
    <t>Solde(€)
Livret A</t>
  </si>
  <si>
    <t>CP Crédit Agricole</t>
  </si>
  <si>
    <t>CJ La banque postale</t>
  </si>
  <si>
    <t>Alimentation</t>
  </si>
  <si>
    <t>Coiffeur</t>
  </si>
  <si>
    <t>Dépôt argent</t>
  </si>
  <si>
    <t>Informatique</t>
  </si>
  <si>
    <t>Remboursement</t>
  </si>
  <si>
    <t>Salaire</t>
  </si>
  <si>
    <t>Beauté</t>
  </si>
  <si>
    <t>Divers</t>
  </si>
  <si>
    <t>Finance</t>
  </si>
  <si>
    <t>Habillement</t>
  </si>
  <si>
    <t>HighTech</t>
  </si>
  <si>
    <t>Loisirs</t>
  </si>
  <si>
    <t>Santé</t>
  </si>
  <si>
    <t>Report</t>
  </si>
  <si>
    <t>Frais</t>
  </si>
  <si>
    <t>Paypal</t>
  </si>
  <si>
    <t>AutoMoto</t>
  </si>
  <si>
    <t>Automobile</t>
  </si>
  <si>
    <t>Scooter</t>
  </si>
  <si>
    <t>Entretien</t>
  </si>
  <si>
    <t>Carburant</t>
  </si>
  <si>
    <t>Médecin</t>
  </si>
  <si>
    <t>Spécialiste</t>
  </si>
  <si>
    <t>Solde(€) 
Compte perso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</si>
</sst>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b/>
      <u/>
      <sz val="11"/>
      <color theme="1"/>
      <name val="Consolas"/>
      <family val="3"/>
    </font>
    <font>
      <sz val="10"/>
      <color rgb="FF000000"/>
      <name val="Consolas"/>
      <family val="3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i/>
      <sz val="10"/>
      <color theme="1"/>
      <name val="Consolas"/>
      <family val="3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2" fillId="0" borderId="0" xfId="0" applyFon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3" borderId="0" xfId="0" applyNumberFormat="1" applyFont="1" applyFill="1" applyBorder="1" applyAlignment="1">
      <alignment horizontal="center" vertical="center"/>
    </xf>
    <xf numFmtId="0" fontId="0" fillId="0" borderId="0" xfId="0" applyBorder="1"/>
    <xf numFmtId="164" fontId="0" fillId="4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/>
    </xf>
    <xf numFmtId="0" fontId="6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4" borderId="0" xfId="0" applyNumberFormat="1" applyFill="1" applyAlignment="1">
      <alignment horizontal="center" vertical="center" wrapText="1"/>
    </xf>
    <xf numFmtId="0" fontId="0" fillId="4" borderId="0" xfId="0" applyFill="1" applyAlignment="1">
      <alignment vertical="center"/>
    </xf>
    <xf numFmtId="0" fontId="0" fillId="0" borderId="0" xfId="0" applyFill="1" applyBorder="1"/>
    <xf numFmtId="0" fontId="0" fillId="0" borderId="0" xfId="0" applyFill="1"/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/>
    <xf numFmtId="164" fontId="4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16" fontId="4" fillId="3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4" fontId="4" fillId="6" borderId="1" xfId="0" applyNumberFormat="1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8" borderId="0" xfId="0" applyFill="1"/>
    <xf numFmtId="0" fontId="0" fillId="8" borderId="0" xfId="0" applyFill="1" applyBorder="1"/>
    <xf numFmtId="0" fontId="0" fillId="5" borderId="0" xfId="0" applyFill="1" applyBorder="1"/>
    <xf numFmtId="0" fontId="0" fillId="2" borderId="0" xfId="0" applyFill="1" applyAlignment="1">
      <alignment horizontal="left" vertical="center"/>
    </xf>
    <xf numFmtId="0" fontId="7" fillId="0" borderId="0" xfId="0" applyFont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70C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FFFCC"/>
      <color rgb="FF99FFCC"/>
      <color rgb="FFCCEC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23</xdr:row>
          <xdr:rowOff>114300</xdr:rowOff>
        </xdr:from>
        <xdr:to>
          <xdr:col>3</xdr:col>
          <xdr:colOff>1114425</xdr:colOff>
          <xdr:row>25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A0F2FE75-DCF2-4FF0-98B4-5A91004568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Années" displayName="T_Années" ref="A1:A6" totalsRowShown="0">
  <autoFilter ref="A1:A6" xr:uid="{00000000-0009-0000-0100-000001000000}">
    <filterColumn colId="0" hiddenButton="1"/>
  </autoFilter>
  <tableColumns count="1">
    <tableColumn id="1" xr3:uid="{00000000-0010-0000-0000-000001000000}" name="Anné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Jours" displayName="T_Jours" ref="E1:E32" totalsRowShown="0">
  <autoFilter ref="E1:E32" xr:uid="{00000000-0009-0000-0100-000003000000}">
    <filterColumn colId="0" hiddenButton="1"/>
  </autoFilter>
  <tableColumns count="1">
    <tableColumn id="1" xr3:uid="{00000000-0010-0000-0100-000001000000}" name="Jour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Catégories" displayName="T_Catégories" ref="G1:G11" totalsRowShown="0" dataDxfId="17">
  <autoFilter ref="G1:G11" xr:uid="{00000000-0009-0000-0100-000004000000}">
    <filterColumn colId="0" hiddenButton="1"/>
  </autoFilter>
  <tableColumns count="1">
    <tableColumn id="1" xr3:uid="{00000000-0010-0000-0200-000001000000}" name="Catégorie" dataDxfId="1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_Sous_Catégories" displayName="T_Sous_Catégories" ref="I1:I12" totalsRowShown="0" dataDxfId="15">
  <autoFilter ref="I1:I12" xr:uid="{00000000-0009-0000-0100-000006000000}"/>
  <tableColumns count="1">
    <tableColumn id="1" xr3:uid="{00000000-0010-0000-0300-000001000000}" name="S/Catégorie" dataDxfId="1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T_Mois" displayName="T_Mois" ref="C1:C13" totalsRowShown="0">
  <autoFilter ref="C1:C13" xr:uid="{00000000-0009-0000-0100-000008000000}"/>
  <tableColumns count="1">
    <tableColumn id="1" xr3:uid="{00000000-0010-0000-0400-000001000000}" name="Moi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T_Sous_Catégories3" displayName="T_Sous_Catégories3" ref="K1:K7" totalsRowShown="0">
  <autoFilter ref="K1:K7" xr:uid="{00000000-0009-0000-0100-000002000000}"/>
  <tableColumns count="1">
    <tableColumn id="1" xr3:uid="{00000000-0010-0000-0500-000001000000}" name="Modes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_Sous_Catégories38" displayName="T_Sous_Catégories38" ref="M1:M4" totalsRowShown="0">
  <autoFilter ref="M1:M4" xr:uid="{00000000-0009-0000-0100-000007000000}"/>
  <tableColumns count="1">
    <tableColumn id="1" xr3:uid="{00000000-0010-0000-0600-000001000000}" name="Comptes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7000000}" name="T_Données" displayName="T_Données" ref="A1:M25" totalsRowShown="0" headerRowDxfId="13">
  <autoFilter ref="A1:M25" xr:uid="{00000000-0009-0000-0100-000005000000}"/>
  <tableColumns count="13">
    <tableColumn id="1" xr3:uid="{00000000-0010-0000-0700-000001000000}" name="Année" dataDxfId="12"/>
    <tableColumn id="2" xr3:uid="{00000000-0010-0000-0700-000002000000}" name="Mois" dataDxfId="11"/>
    <tableColumn id="3" xr3:uid="{00000000-0010-0000-0700-000003000000}" name="Jour" dataDxfId="10"/>
    <tableColumn id="9" xr3:uid="{00000000-0010-0000-0700-000009000000}" name="Compte" dataDxfId="9"/>
    <tableColumn id="8" xr3:uid="{00000000-0010-0000-0700-000008000000}" name="Mode" dataDxfId="8"/>
    <tableColumn id="4" xr3:uid="{00000000-0010-0000-0700-000004000000}" name="Catégorie" dataDxfId="7"/>
    <tableColumn id="5" xr3:uid="{00000000-0010-0000-0700-000005000000}" name="S/Catégorie " dataDxfId="6"/>
    <tableColumn id="6" xr3:uid="{00000000-0010-0000-0700-000006000000}" name="Débit(€)" dataDxfId="5"/>
    <tableColumn id="7" xr3:uid="{00000000-0010-0000-0700-000007000000}" name="Crédit(€)" dataDxfId="4"/>
    <tableColumn id="10" xr3:uid="{00000000-0010-0000-0700-00000A000000}" name="Commentaires" dataDxfId="3"/>
    <tableColumn id="13" xr3:uid="{00000000-0010-0000-0700-00000D000000}" name="Solde(€) _x000a_Compte perso" dataDxfId="2"/>
    <tableColumn id="12" xr3:uid="{00000000-0010-0000-0700-00000C000000}" name="Solde(€)_x000a_Compte joint" dataDxfId="1"/>
    <tableColumn id="11" xr3:uid="{00000000-0010-0000-0700-00000B000000}" name="Solde(€)_x000a_Livret A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K23"/>
  <sheetViews>
    <sheetView showGridLines="0" workbookViewId="0">
      <selection activeCell="I27" sqref="I27"/>
    </sheetView>
  </sheetViews>
  <sheetFormatPr baseColWidth="10" defaultColWidth="9.140625" defaultRowHeight="12.75" x14ac:dyDescent="0.2"/>
  <cols>
    <col min="2" max="2" width="16.85546875" customWidth="1"/>
    <col min="3" max="3" width="23" style="13" customWidth="1"/>
    <col min="4" max="4" width="16.85546875" customWidth="1"/>
    <col min="5" max="5" width="12.42578125" customWidth="1"/>
  </cols>
  <sheetData>
    <row r="2" spans="1:3" ht="15" x14ac:dyDescent="0.25">
      <c r="B2" s="1" t="s">
        <v>15</v>
      </c>
    </row>
    <row r="4" spans="1:3" x14ac:dyDescent="0.2">
      <c r="B4" t="s">
        <v>0</v>
      </c>
      <c r="C4" s="10"/>
    </row>
    <row r="5" spans="1:3" ht="6.4" customHeight="1" x14ac:dyDescent="0.2"/>
    <row r="6" spans="1:3" x14ac:dyDescent="0.2">
      <c r="B6" t="s">
        <v>14</v>
      </c>
      <c r="C6" s="10"/>
    </row>
    <row r="7" spans="1:3" ht="6.4" customHeight="1" x14ac:dyDescent="0.2"/>
    <row r="8" spans="1:3" x14ac:dyDescent="0.2">
      <c r="B8" t="s">
        <v>16</v>
      </c>
      <c r="C8" s="10"/>
    </row>
    <row r="9" spans="1:3" ht="6.4" customHeight="1" x14ac:dyDescent="0.2"/>
    <row r="10" spans="1:3" x14ac:dyDescent="0.2">
      <c r="B10" t="s">
        <v>33</v>
      </c>
      <c r="C10" s="10"/>
    </row>
    <row r="11" spans="1:3" ht="6.4" customHeight="1" x14ac:dyDescent="0.2"/>
    <row r="12" spans="1:3" ht="12.75" customHeight="1" x14ac:dyDescent="0.2">
      <c r="A12" s="12"/>
      <c r="B12" t="s">
        <v>21</v>
      </c>
      <c r="C12" s="10"/>
    </row>
    <row r="13" spans="1:3" ht="6.4" customHeight="1" x14ac:dyDescent="0.2"/>
    <row r="14" spans="1:3" x14ac:dyDescent="0.2">
      <c r="A14" s="11"/>
      <c r="B14" t="s">
        <v>1</v>
      </c>
      <c r="C14" s="10"/>
    </row>
    <row r="15" spans="1:3" ht="6" customHeight="1" x14ac:dyDescent="0.2"/>
    <row r="16" spans="1:3" x14ac:dyDescent="0.2">
      <c r="B16" t="s">
        <v>17</v>
      </c>
      <c r="C16" s="10"/>
    </row>
    <row r="17" spans="1:11" ht="6" customHeight="1" x14ac:dyDescent="0.2"/>
    <row r="18" spans="1:11" x14ac:dyDescent="0.2">
      <c r="A18" s="12"/>
      <c r="B18" t="s">
        <v>22</v>
      </c>
      <c r="C18" s="37"/>
      <c r="D18" s="37"/>
      <c r="E18" s="38" t="s">
        <v>30</v>
      </c>
    </row>
    <row r="19" spans="1:11" x14ac:dyDescent="0.2">
      <c r="C19" s="37"/>
      <c r="D19" s="37"/>
      <c r="E19" s="38"/>
      <c r="K19" s="7"/>
    </row>
    <row r="20" spans="1:11" ht="6" customHeight="1" x14ac:dyDescent="0.2"/>
    <row r="21" spans="1:11" x14ac:dyDescent="0.2">
      <c r="B21" s="3" t="s">
        <v>19</v>
      </c>
      <c r="C21" s="14"/>
    </row>
    <row r="23" spans="1:11" x14ac:dyDescent="0.2">
      <c r="B23" s="3" t="s">
        <v>18</v>
      </c>
      <c r="C23" s="14"/>
    </row>
  </sheetData>
  <mergeCells count="2">
    <mergeCell ref="C18:D19"/>
    <mergeCell ref="E18:E19"/>
  </mergeCells>
  <dataValidations count="7">
    <dataValidation type="list" allowBlank="1" showInputMessage="1" showErrorMessage="1" sqref="C16" xr:uid="{00000000-0002-0000-0000-000000000000}">
      <formula1>s_SousCatégories</formula1>
    </dataValidation>
    <dataValidation type="list" allowBlank="1" showInputMessage="1" showErrorMessage="1" sqref="C4" xr:uid="{00000000-0002-0000-0000-000001000000}">
      <formula1>s_Années</formula1>
    </dataValidation>
    <dataValidation type="list" allowBlank="1" showInputMessage="1" showErrorMessage="1" sqref="C6" xr:uid="{00000000-0002-0000-0000-000002000000}">
      <formula1>s_Mois</formula1>
    </dataValidation>
    <dataValidation type="list" allowBlank="1" showInputMessage="1" showErrorMessage="1" sqref="C8" xr:uid="{00000000-0002-0000-0000-000003000000}">
      <formula1>s_Jours</formula1>
    </dataValidation>
    <dataValidation type="list" allowBlank="1" showInputMessage="1" showErrorMessage="1" sqref="C14" xr:uid="{00000000-0002-0000-0000-000004000000}">
      <formula1>s_Catégories</formula1>
    </dataValidation>
    <dataValidation type="list" allowBlank="1" showInputMessage="1" showErrorMessage="1" sqref="C12" xr:uid="{00000000-0002-0000-0000-000005000000}">
      <formula1>T_Modes</formula1>
    </dataValidation>
    <dataValidation type="list" allowBlank="1" showInputMessage="1" showErrorMessage="1" sqref="C10" xr:uid="{00000000-0002-0000-0000-000006000000}">
      <formula1>T_Comptes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opyData">
                <anchor moveWithCells="1" sizeWithCells="1">
                  <from>
                    <xdr:col>3</xdr:col>
                    <xdr:colOff>171450</xdr:colOff>
                    <xdr:row>23</xdr:row>
                    <xdr:rowOff>114300</xdr:rowOff>
                  </from>
                  <to>
                    <xdr:col>3</xdr:col>
                    <xdr:colOff>1114425</xdr:colOff>
                    <xdr:row>25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M32"/>
  <sheetViews>
    <sheetView showGridLines="0" workbookViewId="0">
      <selection activeCell="M15" sqref="M15"/>
    </sheetView>
  </sheetViews>
  <sheetFormatPr baseColWidth="10" defaultColWidth="9.140625" defaultRowHeight="12.75" x14ac:dyDescent="0.2"/>
  <cols>
    <col min="1" max="1" width="10" bestFit="1" customWidth="1"/>
    <col min="2" max="2" width="1.7109375" customWidth="1"/>
    <col min="3" max="3" width="10" bestFit="1" customWidth="1"/>
    <col min="4" max="4" width="1.7109375" customWidth="1"/>
    <col min="5" max="5" width="12.140625" customWidth="1"/>
    <col min="6" max="6" width="1.7109375" customWidth="1"/>
    <col min="7" max="7" width="17.140625" customWidth="1"/>
    <col min="8" max="8" width="1.7109375" customWidth="1"/>
    <col min="9" max="9" width="17.140625" customWidth="1"/>
    <col min="10" max="10" width="1.7109375" customWidth="1"/>
    <col min="11" max="11" width="12" bestFit="1" customWidth="1"/>
    <col min="12" max="12" width="2.42578125" customWidth="1"/>
    <col min="13" max="13" width="21.28515625" bestFit="1" customWidth="1"/>
  </cols>
  <sheetData>
    <row r="1" spans="1:13" x14ac:dyDescent="0.2">
      <c r="A1" t="s">
        <v>0</v>
      </c>
      <c r="C1" t="s">
        <v>14</v>
      </c>
      <c r="E1" t="s">
        <v>16</v>
      </c>
      <c r="G1" t="s">
        <v>1</v>
      </c>
      <c r="I1" t="s">
        <v>17</v>
      </c>
      <c r="K1" t="s">
        <v>23</v>
      </c>
      <c r="M1" t="s">
        <v>31</v>
      </c>
    </row>
    <row r="2" spans="1:13" x14ac:dyDescent="0.2">
      <c r="A2">
        <v>2021</v>
      </c>
      <c r="C2" t="s">
        <v>2</v>
      </c>
      <c r="E2">
        <v>1</v>
      </c>
      <c r="G2" s="36" t="s">
        <v>55</v>
      </c>
      <c r="I2" s="17" t="s">
        <v>38</v>
      </c>
      <c r="K2" t="s">
        <v>24</v>
      </c>
      <c r="M2" t="s">
        <v>36</v>
      </c>
    </row>
    <row r="3" spans="1:13" x14ac:dyDescent="0.2">
      <c r="A3">
        <v>2022</v>
      </c>
      <c r="C3" t="s">
        <v>3</v>
      </c>
      <c r="E3" s="7">
        <v>2</v>
      </c>
      <c r="G3" s="17" t="s">
        <v>28</v>
      </c>
      <c r="I3" s="18" t="s">
        <v>28</v>
      </c>
      <c r="K3" t="s">
        <v>25</v>
      </c>
      <c r="M3" t="s">
        <v>37</v>
      </c>
    </row>
    <row r="4" spans="1:13" x14ac:dyDescent="0.2">
      <c r="A4">
        <v>2023</v>
      </c>
      <c r="C4" t="s">
        <v>4</v>
      </c>
      <c r="E4">
        <v>3</v>
      </c>
      <c r="G4" s="18" t="s">
        <v>44</v>
      </c>
      <c r="I4" s="18" t="s">
        <v>39</v>
      </c>
      <c r="K4" t="s">
        <v>26</v>
      </c>
      <c r="M4" t="s">
        <v>32</v>
      </c>
    </row>
    <row r="5" spans="1:13" x14ac:dyDescent="0.2">
      <c r="A5">
        <v>2024</v>
      </c>
      <c r="C5" t="s">
        <v>5</v>
      </c>
      <c r="E5" s="7">
        <v>4</v>
      </c>
      <c r="G5" s="17" t="s">
        <v>45</v>
      </c>
      <c r="I5" s="35" t="s">
        <v>40</v>
      </c>
      <c r="K5" t="s">
        <v>27</v>
      </c>
    </row>
    <row r="6" spans="1:13" x14ac:dyDescent="0.2">
      <c r="A6">
        <v>2025</v>
      </c>
      <c r="C6" t="s">
        <v>6</v>
      </c>
      <c r="E6">
        <v>5</v>
      </c>
      <c r="G6" s="34" t="s">
        <v>46</v>
      </c>
      <c r="I6" s="17" t="s">
        <v>41</v>
      </c>
      <c r="K6" t="s">
        <v>28</v>
      </c>
    </row>
    <row r="7" spans="1:13" x14ac:dyDescent="0.2">
      <c r="C7" t="s">
        <v>7</v>
      </c>
      <c r="E7" s="7">
        <v>6</v>
      </c>
      <c r="G7" s="17" t="s">
        <v>47</v>
      </c>
      <c r="I7" s="35" t="s">
        <v>42</v>
      </c>
      <c r="K7" s="7" t="s">
        <v>53</v>
      </c>
    </row>
    <row r="8" spans="1:13" x14ac:dyDescent="0.2">
      <c r="C8" t="s">
        <v>8</v>
      </c>
      <c r="E8">
        <v>7</v>
      </c>
      <c r="G8" s="17" t="s">
        <v>48</v>
      </c>
      <c r="I8" s="35" t="s">
        <v>43</v>
      </c>
    </row>
    <row r="9" spans="1:13" x14ac:dyDescent="0.2">
      <c r="C9" t="s">
        <v>9</v>
      </c>
      <c r="E9" s="7">
        <v>8</v>
      </c>
      <c r="G9" s="17" t="s">
        <v>49</v>
      </c>
      <c r="I9" s="36" t="s">
        <v>57</v>
      </c>
    </row>
    <row r="10" spans="1:13" x14ac:dyDescent="0.2">
      <c r="C10" t="s">
        <v>10</v>
      </c>
      <c r="E10">
        <v>9</v>
      </c>
      <c r="G10" s="17" t="s">
        <v>50</v>
      </c>
      <c r="I10" s="36" t="s">
        <v>58</v>
      </c>
    </row>
    <row r="11" spans="1:13" x14ac:dyDescent="0.2">
      <c r="C11" t="s">
        <v>11</v>
      </c>
      <c r="E11" s="7">
        <v>10</v>
      </c>
      <c r="G11" s="17" t="s">
        <v>56</v>
      </c>
      <c r="I11" s="17" t="s">
        <v>59</v>
      </c>
    </row>
    <row r="12" spans="1:13" x14ac:dyDescent="0.2">
      <c r="C12" t="s">
        <v>12</v>
      </c>
      <c r="E12">
        <v>11</v>
      </c>
      <c r="I12" s="17" t="s">
        <v>60</v>
      </c>
    </row>
    <row r="13" spans="1:13" x14ac:dyDescent="0.2">
      <c r="C13" t="s">
        <v>13</v>
      </c>
      <c r="E13" s="7">
        <v>12</v>
      </c>
    </row>
    <row r="14" spans="1:13" x14ac:dyDescent="0.2">
      <c r="E14">
        <v>13</v>
      </c>
    </row>
    <row r="15" spans="1:13" x14ac:dyDescent="0.2">
      <c r="E15" s="7">
        <v>14</v>
      </c>
    </row>
    <row r="16" spans="1:13" x14ac:dyDescent="0.2">
      <c r="E16">
        <v>15</v>
      </c>
    </row>
    <row r="17" spans="5:5" x14ac:dyDescent="0.2">
      <c r="E17" s="7">
        <v>16</v>
      </c>
    </row>
    <row r="18" spans="5:5" x14ac:dyDescent="0.2">
      <c r="E18">
        <v>17</v>
      </c>
    </row>
    <row r="19" spans="5:5" x14ac:dyDescent="0.2">
      <c r="E19" s="7">
        <v>18</v>
      </c>
    </row>
    <row r="20" spans="5:5" x14ac:dyDescent="0.2">
      <c r="E20">
        <v>19</v>
      </c>
    </row>
    <row r="21" spans="5:5" x14ac:dyDescent="0.2">
      <c r="E21" s="7">
        <v>20</v>
      </c>
    </row>
    <row r="22" spans="5:5" x14ac:dyDescent="0.2">
      <c r="E22">
        <v>21</v>
      </c>
    </row>
    <row r="23" spans="5:5" x14ac:dyDescent="0.2">
      <c r="E23" s="7">
        <v>22</v>
      </c>
    </row>
    <row r="24" spans="5:5" x14ac:dyDescent="0.2">
      <c r="E24">
        <v>23</v>
      </c>
    </row>
    <row r="25" spans="5:5" x14ac:dyDescent="0.2">
      <c r="E25" s="7">
        <v>24</v>
      </c>
    </row>
    <row r="26" spans="5:5" x14ac:dyDescent="0.2">
      <c r="E26">
        <v>25</v>
      </c>
    </row>
    <row r="27" spans="5:5" x14ac:dyDescent="0.2">
      <c r="E27" s="7">
        <v>26</v>
      </c>
    </row>
    <row r="28" spans="5:5" x14ac:dyDescent="0.2">
      <c r="E28">
        <v>27</v>
      </c>
    </row>
    <row r="29" spans="5:5" x14ac:dyDescent="0.2">
      <c r="E29" s="7">
        <v>28</v>
      </c>
    </row>
    <row r="30" spans="5:5" x14ac:dyDescent="0.2">
      <c r="E30">
        <v>29</v>
      </c>
    </row>
    <row r="31" spans="5:5" x14ac:dyDescent="0.2">
      <c r="E31" s="7">
        <v>30</v>
      </c>
    </row>
    <row r="32" spans="5:5" x14ac:dyDescent="0.2">
      <c r="E32">
        <v>31</v>
      </c>
    </row>
  </sheetData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1:M278"/>
  <sheetViews>
    <sheetView showGridLines="0" tabSelected="1" workbookViewId="0">
      <pane ySplit="1" topLeftCell="A2" activePane="bottomLeft" state="frozen"/>
      <selection pane="bottomLeft" activeCell="J27" sqref="J27"/>
    </sheetView>
  </sheetViews>
  <sheetFormatPr baseColWidth="10" defaultColWidth="9.140625" defaultRowHeight="12.75" x14ac:dyDescent="0.2"/>
  <cols>
    <col min="1" max="1" width="10.5703125" style="2" bestFit="1" customWidth="1"/>
    <col min="2" max="2" width="10" style="3" bestFit="1" customWidth="1"/>
    <col min="3" max="3" width="14.5703125" style="3" bestFit="1" customWidth="1"/>
    <col min="4" max="4" width="21.28515625" style="3" bestFit="1" customWidth="1"/>
    <col min="5" max="5" width="14.5703125" style="3" customWidth="1"/>
    <col min="6" max="6" width="19.5703125" style="3" bestFit="1" customWidth="1"/>
    <col min="7" max="7" width="17.85546875" style="3" customWidth="1"/>
    <col min="8" max="8" width="17.85546875" style="9" customWidth="1"/>
    <col min="9" max="9" width="14.5703125" style="9" bestFit="1" customWidth="1"/>
    <col min="10" max="10" width="36.7109375" bestFit="1" customWidth="1"/>
    <col min="11" max="11" width="17.5703125" bestFit="1" customWidth="1"/>
    <col min="12" max="13" width="15.42578125" customWidth="1"/>
  </cols>
  <sheetData>
    <row r="1" spans="1:13" ht="25.5" customHeight="1" x14ac:dyDescent="0.2">
      <c r="A1" s="4" t="s">
        <v>0</v>
      </c>
      <c r="B1" s="5" t="s">
        <v>14</v>
      </c>
      <c r="C1" s="5" t="s">
        <v>16</v>
      </c>
      <c r="D1" s="5" t="s">
        <v>33</v>
      </c>
      <c r="E1" s="5" t="s">
        <v>21</v>
      </c>
      <c r="F1" s="5" t="s">
        <v>1</v>
      </c>
      <c r="G1" s="5" t="s">
        <v>20</v>
      </c>
      <c r="H1" s="8" t="s">
        <v>19</v>
      </c>
      <c r="I1" s="8" t="s">
        <v>18</v>
      </c>
      <c r="J1" s="16" t="s">
        <v>29</v>
      </c>
      <c r="K1" s="15" t="s">
        <v>61</v>
      </c>
      <c r="L1" s="15" t="s">
        <v>34</v>
      </c>
      <c r="M1" s="15" t="s">
        <v>35</v>
      </c>
    </row>
    <row r="2" spans="1:13" x14ac:dyDescent="0.2">
      <c r="A2" s="19">
        <v>2021</v>
      </c>
      <c r="B2" s="20"/>
      <c r="C2" s="20"/>
      <c r="D2" s="21"/>
      <c r="E2" s="20" t="s">
        <v>51</v>
      </c>
      <c r="F2" s="20"/>
      <c r="G2" s="22"/>
      <c r="H2" s="22"/>
      <c r="I2" s="23"/>
      <c r="J2" s="24"/>
      <c r="K2" s="33">
        <v>1000</v>
      </c>
      <c r="L2" s="31">
        <v>3000</v>
      </c>
      <c r="M2" s="30">
        <v>2000</v>
      </c>
    </row>
    <row r="3" spans="1:13" x14ac:dyDescent="0.2">
      <c r="A3" s="25">
        <v>2021</v>
      </c>
      <c r="B3" s="25" t="s">
        <v>2</v>
      </c>
      <c r="C3" s="25">
        <v>1</v>
      </c>
      <c r="D3" s="32" t="s">
        <v>36</v>
      </c>
      <c r="E3" s="21" t="s">
        <v>27</v>
      </c>
      <c r="F3" s="24" t="s">
        <v>46</v>
      </c>
      <c r="G3" s="24" t="s">
        <v>40</v>
      </c>
      <c r="H3" s="24">
        <v>41.29</v>
      </c>
      <c r="I3" s="24"/>
      <c r="J3" s="24"/>
      <c r="K3" s="24">
        <f>Données!K2+IF(D3=Listes!$M$2,I3)-IF(D3=Listes!$M$2,H3)</f>
        <v>958.71</v>
      </c>
      <c r="L3" s="24">
        <f>Données!L2+IF(D3=Listes!$M$3,I3)-IF(D3=Listes!$M$3,H3)</f>
        <v>3000</v>
      </c>
      <c r="M3" s="24">
        <f>Données!M2+IF(D3=Listes!$M$4,I3)-IF(D3=Listes!$M$4,H3)</f>
        <v>2000</v>
      </c>
    </row>
    <row r="4" spans="1:13" x14ac:dyDescent="0.2">
      <c r="A4" s="26">
        <v>2021</v>
      </c>
      <c r="B4" s="27" t="s">
        <v>2</v>
      </c>
      <c r="C4" s="21">
        <v>4</v>
      </c>
      <c r="D4" s="32" t="s">
        <v>36</v>
      </c>
      <c r="E4" s="21" t="s">
        <v>26</v>
      </c>
      <c r="F4" s="24" t="s">
        <v>46</v>
      </c>
      <c r="G4" s="24" t="s">
        <v>52</v>
      </c>
      <c r="H4" s="24">
        <v>4.28</v>
      </c>
      <c r="I4" s="24"/>
      <c r="J4" s="24"/>
      <c r="K4" s="24">
        <f>Données!K3+IF(D4=Listes!$M$2,I4)-IF(D4=Listes!$M$2,H4)</f>
        <v>954.43000000000006</v>
      </c>
      <c r="L4" s="24">
        <f>Données!L3+IF(D4=Listes!$M$3,I4)-IF(D4=Listes!$M$3,H4)</f>
        <v>3000</v>
      </c>
      <c r="M4" s="24">
        <f>Données!M3+IF(D4=Listes!$M$4,I4)-IF(D4=Listes!$M$4,H4)</f>
        <v>2000</v>
      </c>
    </row>
    <row r="5" spans="1:13" x14ac:dyDescent="0.2">
      <c r="A5" s="26">
        <v>2021</v>
      </c>
      <c r="B5" s="27" t="s">
        <v>2</v>
      </c>
      <c r="C5" s="21">
        <v>4</v>
      </c>
      <c r="D5" s="32" t="s">
        <v>36</v>
      </c>
      <c r="E5" s="21" t="s">
        <v>24</v>
      </c>
      <c r="F5" s="24" t="s">
        <v>44</v>
      </c>
      <c r="G5" s="24" t="s">
        <v>39</v>
      </c>
      <c r="H5" s="24">
        <v>36.799999999999997</v>
      </c>
      <c r="I5" s="24"/>
      <c r="J5" s="24"/>
      <c r="K5" s="24">
        <f>Données!K4+IF(D5=Listes!$M$2,I5)-IF(D5=Listes!$M$2,H5)</f>
        <v>917.63000000000011</v>
      </c>
      <c r="L5" s="24">
        <f>Données!L4+IF(D5=Listes!$M$3,I5)-IF(D5=Listes!$M$3,H5)</f>
        <v>3000</v>
      </c>
      <c r="M5" s="24">
        <f>Données!M4+IF(D5=Listes!$M$4,I5)-IF(D5=Listes!$M$4,H5)</f>
        <v>2000</v>
      </c>
    </row>
    <row r="6" spans="1:13" x14ac:dyDescent="0.2">
      <c r="A6" s="26">
        <v>2021</v>
      </c>
      <c r="B6" s="27" t="s">
        <v>2</v>
      </c>
      <c r="C6" s="21">
        <v>5</v>
      </c>
      <c r="D6" s="32" t="s">
        <v>36</v>
      </c>
      <c r="E6" s="21" t="s">
        <v>53</v>
      </c>
      <c r="F6" s="24" t="s">
        <v>28</v>
      </c>
      <c r="G6" s="24" t="s">
        <v>28</v>
      </c>
      <c r="H6" s="24">
        <v>14.87</v>
      </c>
      <c r="I6" s="24"/>
      <c r="J6" s="24"/>
      <c r="K6" s="24">
        <f>Données!K5+IF(D6=Listes!$M$2,I6)-IF(D6=Listes!$M$2,H6)</f>
        <v>902.7600000000001</v>
      </c>
      <c r="L6" s="24">
        <f>Données!L5+IF(D6=Listes!$M$3,I6)-IF(D6=Listes!$M$3,H6)</f>
        <v>3000</v>
      </c>
      <c r="M6" s="24">
        <f>Données!M5+IF(D6=Listes!$M$4,I6)-IF(D6=Listes!$M$4,H6)</f>
        <v>2000</v>
      </c>
    </row>
    <row r="7" spans="1:13" x14ac:dyDescent="0.2">
      <c r="A7" s="26">
        <v>2021</v>
      </c>
      <c r="B7" s="27" t="s">
        <v>2</v>
      </c>
      <c r="C7" s="21">
        <v>6</v>
      </c>
      <c r="D7" s="32" t="s">
        <v>36</v>
      </c>
      <c r="E7" s="21" t="s">
        <v>24</v>
      </c>
      <c r="F7" s="24" t="s">
        <v>45</v>
      </c>
      <c r="G7" s="24" t="s">
        <v>28</v>
      </c>
      <c r="H7" s="24">
        <v>3.47</v>
      </c>
      <c r="I7" s="24"/>
      <c r="J7" s="24"/>
      <c r="K7" s="24">
        <f>Données!K6+IF(D7=Listes!$M$2,I7)-IF(D7=Listes!$M$2,H7)</f>
        <v>899.29000000000008</v>
      </c>
      <c r="L7" s="24">
        <f>Données!L6+IF(D7=Listes!$M$3,I7)-IF(D7=Listes!$M$3,H7)</f>
        <v>3000</v>
      </c>
      <c r="M7" s="24">
        <f>Données!M6+IF(D7=Listes!$M$4,I7)-IF(D7=Listes!$M$4,H7)</f>
        <v>2000</v>
      </c>
    </row>
    <row r="8" spans="1:13" x14ac:dyDescent="0.2">
      <c r="A8" s="26">
        <v>2021</v>
      </c>
      <c r="B8" s="27" t="s">
        <v>2</v>
      </c>
      <c r="C8" s="21">
        <v>7</v>
      </c>
      <c r="D8" s="32" t="s">
        <v>36</v>
      </c>
      <c r="E8" s="21" t="s">
        <v>25</v>
      </c>
      <c r="F8" s="24" t="s">
        <v>46</v>
      </c>
      <c r="G8" s="24" t="s">
        <v>40</v>
      </c>
      <c r="H8" s="24"/>
      <c r="I8" s="24">
        <v>50</v>
      </c>
      <c r="J8" s="24"/>
      <c r="K8" s="24">
        <f>Données!K7+IF(D8=Listes!$M$2,I8)-IF(D8=Listes!$M$2,H8)</f>
        <v>949.29000000000008</v>
      </c>
      <c r="L8" s="24">
        <f>Données!L7+IF(D8=Listes!$M$3,I8)-IF(D8=Listes!$M$3,H8)</f>
        <v>3000</v>
      </c>
      <c r="M8" s="24">
        <f>Données!M7+IF(D8=Listes!$M$4,I8)-IF(D8=Listes!$M$4,H8)</f>
        <v>2000</v>
      </c>
    </row>
    <row r="9" spans="1:13" x14ac:dyDescent="0.2">
      <c r="A9" s="26">
        <v>2021</v>
      </c>
      <c r="B9" s="27" t="s">
        <v>2</v>
      </c>
      <c r="C9" s="21">
        <v>8</v>
      </c>
      <c r="D9" s="32" t="s">
        <v>36</v>
      </c>
      <c r="E9" s="21" t="s">
        <v>24</v>
      </c>
      <c r="F9" s="24" t="s">
        <v>54</v>
      </c>
      <c r="G9" s="24" t="s">
        <v>28</v>
      </c>
      <c r="H9" s="24">
        <v>280.5</v>
      </c>
      <c r="I9" s="24"/>
      <c r="J9" s="24"/>
      <c r="K9" s="24">
        <f>Données!K8+IF(D9=Listes!$M$2,I9)-IF(D9=Listes!$M$2,H9)</f>
        <v>668.79000000000008</v>
      </c>
      <c r="L9" s="24">
        <f>Données!L8+IF(D9=Listes!$M$3,I9)-IF(D9=Listes!$M$3,H9)</f>
        <v>3000</v>
      </c>
      <c r="M9" s="24">
        <f>Données!M8+IF(D9=Listes!$M$4,I9)-IF(D9=Listes!$M$4,H9)</f>
        <v>2000</v>
      </c>
    </row>
    <row r="10" spans="1:13" x14ac:dyDescent="0.2">
      <c r="A10" s="26">
        <v>2021</v>
      </c>
      <c r="B10" s="27" t="s">
        <v>2</v>
      </c>
      <c r="C10" s="21">
        <v>8</v>
      </c>
      <c r="D10" s="32" t="s">
        <v>36</v>
      </c>
      <c r="E10" s="21" t="s">
        <v>53</v>
      </c>
      <c r="F10" s="24" t="s">
        <v>48</v>
      </c>
      <c r="G10" s="24" t="s">
        <v>41</v>
      </c>
      <c r="H10" s="24">
        <v>79.989999999999995</v>
      </c>
      <c r="I10" s="24"/>
      <c r="J10" s="24"/>
      <c r="K10" s="24">
        <f>Données!K9+IF(D10=Listes!$M$2,I10)-IF(D10=Listes!$M$2,H10)</f>
        <v>588.80000000000007</v>
      </c>
      <c r="L10" s="24">
        <f>Données!L9+IF(D10=Listes!$M$3,I10)-IF(D10=Listes!$M$3,H10)</f>
        <v>3000</v>
      </c>
      <c r="M10" s="24">
        <f>Données!M9+IF(D10=Listes!$M$4,I10)-IF(D10=Listes!$M$4,H10)</f>
        <v>2000</v>
      </c>
    </row>
    <row r="11" spans="1:13" x14ac:dyDescent="0.2">
      <c r="A11" s="26">
        <v>2021</v>
      </c>
      <c r="B11" s="27" t="s">
        <v>4</v>
      </c>
      <c r="C11" s="21">
        <v>8</v>
      </c>
      <c r="D11" s="29" t="s">
        <v>32</v>
      </c>
      <c r="E11" s="21" t="s">
        <v>27</v>
      </c>
      <c r="F11" s="24" t="s">
        <v>46</v>
      </c>
      <c r="G11" s="24" t="s">
        <v>40</v>
      </c>
      <c r="H11" s="24"/>
      <c r="I11" s="24">
        <v>50</v>
      </c>
      <c r="J11" s="24"/>
      <c r="K11" s="24">
        <f>Données!K10+IF(D11=Listes!$M$2,I11)-IF(D11=Listes!$M$2,H11)</f>
        <v>588.80000000000007</v>
      </c>
      <c r="L11" s="24">
        <f>Données!L10+IF(D11=Listes!$M$3,I11)-IF(D11=Listes!$M$3,H11)</f>
        <v>3000</v>
      </c>
      <c r="M11" s="24">
        <f>Données!M10+IF(D11=Listes!$M$4,I11)-IF(D11=Listes!$M$4,H11)</f>
        <v>2050</v>
      </c>
    </row>
    <row r="12" spans="1:13" x14ac:dyDescent="0.2">
      <c r="A12" s="26">
        <v>2021</v>
      </c>
      <c r="B12" s="27" t="s">
        <v>2</v>
      </c>
      <c r="C12" s="21">
        <v>8</v>
      </c>
      <c r="D12" s="32" t="s">
        <v>36</v>
      </c>
      <c r="E12" s="21" t="s">
        <v>24</v>
      </c>
      <c r="F12" s="24" t="s">
        <v>45</v>
      </c>
      <c r="G12" s="24" t="s">
        <v>38</v>
      </c>
      <c r="H12" s="24">
        <v>11.9</v>
      </c>
      <c r="I12" s="24"/>
      <c r="J12" s="24"/>
      <c r="K12" s="24">
        <f>Données!K11+IF(D12=Listes!$M$2,I12)-IF(D12=Listes!$M$2,H12)</f>
        <v>576.90000000000009</v>
      </c>
      <c r="L12" s="24">
        <f>Données!L11+IF(D12=Listes!$M$3,I12)-IF(D12=Listes!$M$3,H12)</f>
        <v>3000</v>
      </c>
      <c r="M12" s="24">
        <f>Données!M11+IF(D12=Listes!$M$4,I12)-IF(D12=Listes!$M$4,H12)</f>
        <v>2050</v>
      </c>
    </row>
    <row r="13" spans="1:13" x14ac:dyDescent="0.2">
      <c r="A13" s="26">
        <v>2021</v>
      </c>
      <c r="B13" s="27" t="s">
        <v>2</v>
      </c>
      <c r="C13" s="21">
        <v>8</v>
      </c>
      <c r="D13" s="32" t="s">
        <v>36</v>
      </c>
      <c r="E13" s="21" t="s">
        <v>25</v>
      </c>
      <c r="F13" s="24" t="s">
        <v>46</v>
      </c>
      <c r="G13" s="24" t="s">
        <v>42</v>
      </c>
      <c r="H13" s="24"/>
      <c r="I13" s="24">
        <v>70</v>
      </c>
      <c r="J13" s="24"/>
      <c r="K13" s="24">
        <f>Données!K12+IF(D13=Listes!$M$2,I13)-IF(D13=Listes!$M$2,H13)</f>
        <v>646.90000000000009</v>
      </c>
      <c r="L13" s="24">
        <f>Données!L12+IF(D13=Listes!$M$3,I13)-IF(D13=Listes!$M$3,H13)</f>
        <v>3000</v>
      </c>
      <c r="M13" s="24">
        <f>Données!M12+IF(D13=Listes!$M$4,I13)-IF(D13=Listes!$M$4,H13)</f>
        <v>2050</v>
      </c>
    </row>
    <row r="14" spans="1:13" x14ac:dyDescent="0.2">
      <c r="A14" s="26">
        <v>2021</v>
      </c>
      <c r="B14" s="27" t="s">
        <v>2</v>
      </c>
      <c r="C14" s="21">
        <v>8</v>
      </c>
      <c r="D14" s="32" t="s">
        <v>36</v>
      </c>
      <c r="E14" s="21" t="s">
        <v>53</v>
      </c>
      <c r="F14" s="24" t="s">
        <v>46</v>
      </c>
      <c r="G14" s="24" t="s">
        <v>42</v>
      </c>
      <c r="H14" s="24"/>
      <c r="I14" s="24">
        <v>5.14</v>
      </c>
      <c r="J14" s="24"/>
      <c r="K14" s="24">
        <f>Données!K13+IF(D14=Listes!$M$2,I14)-IF(D14=Listes!$M$2,H14)</f>
        <v>652.04000000000008</v>
      </c>
      <c r="L14" s="24">
        <f>Données!L13+IF(D14=Listes!$M$3,I14)-IF(D14=Listes!$M$3,H14)</f>
        <v>3000</v>
      </c>
      <c r="M14" s="24">
        <f>Données!M13+IF(D14=Listes!$M$4,I14)-IF(D14=Listes!$M$4,H14)</f>
        <v>2050</v>
      </c>
    </row>
    <row r="15" spans="1:13" x14ac:dyDescent="0.2">
      <c r="A15" s="26">
        <v>2021</v>
      </c>
      <c r="B15" s="27" t="s">
        <v>2</v>
      </c>
      <c r="C15" s="21">
        <v>8</v>
      </c>
      <c r="D15" s="32" t="s">
        <v>36</v>
      </c>
      <c r="E15" s="21" t="s">
        <v>27</v>
      </c>
      <c r="F15" s="24" t="s">
        <v>46</v>
      </c>
      <c r="G15" s="24" t="s">
        <v>42</v>
      </c>
      <c r="H15" s="24"/>
      <c r="I15" s="24">
        <v>280</v>
      </c>
      <c r="J15" s="24"/>
      <c r="K15" s="24">
        <f>Données!K14+IF(D15=Listes!$M$2,I15)-IF(D15=Listes!$M$2,H15)</f>
        <v>932.04000000000008</v>
      </c>
      <c r="L15" s="24">
        <f>Données!L14+IF(D15=Listes!$M$3,I15)-IF(D15=Listes!$M$3,H15)</f>
        <v>3000</v>
      </c>
      <c r="M15" s="24">
        <f>Données!M14+IF(D15=Listes!$M$4,I15)-IF(D15=Listes!$M$4,H15)</f>
        <v>2050</v>
      </c>
    </row>
    <row r="16" spans="1:13" x14ac:dyDescent="0.2">
      <c r="A16" s="26">
        <v>2021</v>
      </c>
      <c r="B16" s="27" t="s">
        <v>2</v>
      </c>
      <c r="C16" s="21">
        <v>11</v>
      </c>
      <c r="D16" s="32" t="s">
        <v>36</v>
      </c>
      <c r="E16" s="21" t="s">
        <v>53</v>
      </c>
      <c r="F16" s="24" t="s">
        <v>47</v>
      </c>
      <c r="G16" s="24" t="s">
        <v>28</v>
      </c>
      <c r="H16" s="24">
        <v>26.95</v>
      </c>
      <c r="I16" s="24"/>
      <c r="J16" s="24"/>
      <c r="K16" s="24">
        <f>Données!K15+IF(D16=Listes!$M$2,I16)-IF(D16=Listes!$M$2,H16)</f>
        <v>905.09</v>
      </c>
      <c r="L16" s="24">
        <f>Données!L15+IF(D16=Listes!$M$3,I16)-IF(D16=Listes!$M$3,H16)</f>
        <v>3000</v>
      </c>
      <c r="M16" s="24">
        <f>Données!M15+IF(D16=Listes!$M$4,I16)-IF(D16=Listes!$M$4,H16)</f>
        <v>2050</v>
      </c>
    </row>
    <row r="17" spans="1:13" x14ac:dyDescent="0.2">
      <c r="A17" s="26">
        <v>2021</v>
      </c>
      <c r="B17" s="27" t="s">
        <v>2</v>
      </c>
      <c r="C17" s="21">
        <v>11</v>
      </c>
      <c r="D17" s="32" t="s">
        <v>36</v>
      </c>
      <c r="E17" s="21" t="s">
        <v>24</v>
      </c>
      <c r="F17" s="24" t="s">
        <v>44</v>
      </c>
      <c r="G17" s="24" t="s">
        <v>39</v>
      </c>
      <c r="H17" s="24">
        <v>22</v>
      </c>
      <c r="I17" s="24"/>
      <c r="J17" s="24"/>
      <c r="K17" s="24">
        <f>Données!K16+IF(D17=Listes!$M$2,I17)-IF(D17=Listes!$M$2,H17)</f>
        <v>883.09</v>
      </c>
      <c r="L17" s="24">
        <f>Données!L16+IF(D17=Listes!$M$3,I17)-IF(D17=Listes!$M$3,H17)</f>
        <v>3000</v>
      </c>
      <c r="M17" s="24">
        <f>Données!M16+IF(D17=Listes!$M$4,I17)-IF(D17=Listes!$M$4,H17)</f>
        <v>2050</v>
      </c>
    </row>
    <row r="18" spans="1:13" x14ac:dyDescent="0.2">
      <c r="A18" s="26">
        <v>2021</v>
      </c>
      <c r="B18" s="27" t="s">
        <v>2</v>
      </c>
      <c r="C18" s="21">
        <v>13</v>
      </c>
      <c r="D18" s="32" t="s">
        <v>36</v>
      </c>
      <c r="E18" s="21" t="s">
        <v>25</v>
      </c>
      <c r="F18" s="24" t="s">
        <v>46</v>
      </c>
      <c r="G18" s="24" t="s">
        <v>40</v>
      </c>
      <c r="H18" s="24"/>
      <c r="I18" s="24">
        <v>60</v>
      </c>
      <c r="J18" s="24"/>
      <c r="K18" s="24">
        <f>Données!K17+IF(D18=Listes!$M$2,I18)-IF(D18=Listes!$M$2,H18)</f>
        <v>943.09</v>
      </c>
      <c r="L18" s="24">
        <f>Données!L17+IF(D18=Listes!$M$3,I18)-IF(D18=Listes!$M$3,H18)</f>
        <v>3000</v>
      </c>
      <c r="M18" s="24">
        <f>Données!M17+IF(D18=Listes!$M$4,I18)-IF(D18=Listes!$M$4,H18)</f>
        <v>2050</v>
      </c>
    </row>
    <row r="19" spans="1:13" x14ac:dyDescent="0.2">
      <c r="A19" s="26">
        <v>2021</v>
      </c>
      <c r="B19" s="27" t="s">
        <v>2</v>
      </c>
      <c r="C19" s="21">
        <v>2</v>
      </c>
      <c r="D19" s="28" t="s">
        <v>37</v>
      </c>
      <c r="E19" s="21" t="s">
        <v>25</v>
      </c>
      <c r="F19" s="24" t="s">
        <v>28</v>
      </c>
      <c r="G19" s="24" t="s">
        <v>28</v>
      </c>
      <c r="H19" s="24">
        <v>100</v>
      </c>
      <c r="I19" s="24"/>
      <c r="J19" s="24"/>
      <c r="K19" s="24">
        <f>Données!K18+IF(D19=Listes!$M$2,I19)-IF(D19=Listes!$M$2,H19)</f>
        <v>943.09</v>
      </c>
      <c r="L19" s="24">
        <f>Données!L18+IF(D19=Listes!$M$3,I19)-IF(D19=Listes!$M$3,H19)</f>
        <v>2900</v>
      </c>
      <c r="M19" s="24">
        <f>Données!M18+IF(D19=Listes!$M$4,I19)-IF(D19=Listes!$M$4,H19)</f>
        <v>2050</v>
      </c>
    </row>
    <row r="20" spans="1:13" x14ac:dyDescent="0.2">
      <c r="A20" s="26">
        <v>2021</v>
      </c>
      <c r="B20" s="27" t="s">
        <v>3</v>
      </c>
      <c r="C20" s="21">
        <v>3</v>
      </c>
      <c r="D20" s="28" t="s">
        <v>37</v>
      </c>
      <c r="E20" s="21" t="s">
        <v>25</v>
      </c>
      <c r="F20" s="24" t="s">
        <v>28</v>
      </c>
      <c r="G20" s="24" t="s">
        <v>28</v>
      </c>
      <c r="H20" s="24">
        <v>70</v>
      </c>
      <c r="I20" s="24"/>
      <c r="J20" s="24"/>
      <c r="K20" s="24">
        <f>Données!K19+IF(D20=Listes!$M$2,I20)-IF(D20=Listes!$M$2,H20)</f>
        <v>943.09</v>
      </c>
      <c r="L20" s="24">
        <f>Données!L19+IF(D20=Listes!$M$3,I20)-IF(D20=Listes!$M$3,H20)</f>
        <v>2830</v>
      </c>
      <c r="M20" s="24">
        <f>Données!M19+IF(D20=Listes!$M$4,I20)-IF(D20=Listes!$M$4,H20)</f>
        <v>2050</v>
      </c>
    </row>
    <row r="21" spans="1:13" x14ac:dyDescent="0.2">
      <c r="A21" s="26">
        <v>2021</v>
      </c>
      <c r="B21" s="27" t="s">
        <v>4</v>
      </c>
      <c r="C21" s="21">
        <v>10</v>
      </c>
      <c r="D21" s="28" t="s">
        <v>37</v>
      </c>
      <c r="E21" s="21" t="s">
        <v>25</v>
      </c>
      <c r="F21" s="24" t="s">
        <v>28</v>
      </c>
      <c r="G21" s="24" t="s">
        <v>28</v>
      </c>
      <c r="H21" s="24">
        <v>710</v>
      </c>
      <c r="I21" s="24"/>
      <c r="J21" s="24"/>
      <c r="K21" s="24">
        <f>Données!K20+IF(D21=Listes!$M$2,I21)-IF(D21=Listes!$M$2,H21)</f>
        <v>943.09</v>
      </c>
      <c r="L21" s="24">
        <f>Données!L20+IF(D21=Listes!$M$3,I21)-IF(D21=Listes!$M$3,H21)</f>
        <v>2120</v>
      </c>
      <c r="M21" s="24">
        <f>Données!M20+IF(D21=Listes!$M$4,I21)-IF(D21=Listes!$M$4,H21)</f>
        <v>2050</v>
      </c>
    </row>
    <row r="22" spans="1:13" x14ac:dyDescent="0.2">
      <c r="A22" s="26">
        <v>2021</v>
      </c>
      <c r="B22" s="27" t="s">
        <v>3</v>
      </c>
      <c r="C22" s="21">
        <v>1</v>
      </c>
      <c r="D22" s="29" t="s">
        <v>32</v>
      </c>
      <c r="E22" s="21" t="s">
        <v>27</v>
      </c>
      <c r="F22" s="24" t="s">
        <v>46</v>
      </c>
      <c r="G22" s="24" t="s">
        <v>40</v>
      </c>
      <c r="H22" s="24"/>
      <c r="I22" s="24">
        <v>500</v>
      </c>
      <c r="J22" s="24"/>
      <c r="K22" s="24">
        <f>Données!K21+IF(D22=Listes!$M$2,I22)-IF(D22=Listes!$M$2,H22)</f>
        <v>943.09</v>
      </c>
      <c r="L22" s="24">
        <f>Données!L21+IF(D22=Listes!$M$3,I22)-IF(D22=Listes!$M$3,H22)</f>
        <v>2120</v>
      </c>
      <c r="M22" s="24">
        <f>Données!M21+IF(D22=Listes!$M$4,I22)-IF(D22=Listes!$M$4,H22)</f>
        <v>2550</v>
      </c>
    </row>
    <row r="23" spans="1:13" x14ac:dyDescent="0.2">
      <c r="A23" s="26">
        <v>2021</v>
      </c>
      <c r="B23" s="27" t="s">
        <v>4</v>
      </c>
      <c r="C23" s="21">
        <v>7</v>
      </c>
      <c r="D23" s="29" t="s">
        <v>32</v>
      </c>
      <c r="E23" s="21" t="s">
        <v>27</v>
      </c>
      <c r="F23" s="24" t="s">
        <v>46</v>
      </c>
      <c r="G23" s="24" t="s">
        <v>40</v>
      </c>
      <c r="H23" s="24"/>
      <c r="I23" s="24">
        <v>50</v>
      </c>
      <c r="J23" s="24"/>
      <c r="K23" s="24">
        <f>Données!K22+IF(D23=Listes!$M$2,I23)-IF(D23=Listes!$M$2,H23)</f>
        <v>943.09</v>
      </c>
      <c r="L23" s="24">
        <f>Données!L22+IF(D23=Listes!$M$3,I23)-IF(D23=Listes!$M$3,H23)</f>
        <v>2120</v>
      </c>
      <c r="M23" s="24">
        <f>Données!M22+IF(D23=Listes!$M$4,I23)-IF(D23=Listes!$M$4,H23)</f>
        <v>2600</v>
      </c>
    </row>
    <row r="24" spans="1:13" x14ac:dyDescent="0.2">
      <c r="A24" s="26">
        <v>2021</v>
      </c>
      <c r="B24" s="27" t="s">
        <v>4</v>
      </c>
      <c r="C24" s="21">
        <v>9</v>
      </c>
      <c r="D24" s="29" t="s">
        <v>32</v>
      </c>
      <c r="E24" s="21" t="s">
        <v>27</v>
      </c>
      <c r="F24" s="24" t="s">
        <v>46</v>
      </c>
      <c r="G24" s="24" t="s">
        <v>40</v>
      </c>
      <c r="H24" s="24"/>
      <c r="I24" s="24">
        <v>10</v>
      </c>
      <c r="J24" s="24"/>
      <c r="K24" s="24">
        <f>Données!K23+IF(D24=Listes!$M$2,I24)-IF(D24=Listes!$M$2,H24)</f>
        <v>943.09</v>
      </c>
      <c r="L24" s="24">
        <f>Données!L23+IF(D24=Listes!$M$3,I24)-IF(D24=Listes!$M$3,H24)</f>
        <v>2120</v>
      </c>
      <c r="M24" s="24">
        <f>Données!M23+IF(D24=Listes!$M$4,I24)-IF(D24=Listes!$M$4,H24)</f>
        <v>2610</v>
      </c>
    </row>
    <row r="25" spans="1:13" x14ac:dyDescent="0.2">
      <c r="A25" s="26">
        <v>2021</v>
      </c>
      <c r="B25" s="27" t="s">
        <v>2</v>
      </c>
      <c r="C25" s="21">
        <v>2</v>
      </c>
      <c r="D25" s="28" t="s">
        <v>37</v>
      </c>
      <c r="E25" s="21" t="s">
        <v>24</v>
      </c>
      <c r="F25" s="24" t="s">
        <v>55</v>
      </c>
      <c r="G25" s="24" t="s">
        <v>57</v>
      </c>
      <c r="H25" s="24">
        <v>50</v>
      </c>
      <c r="I25" s="24"/>
      <c r="J25" s="24"/>
      <c r="K25" s="24">
        <f>Données!K24+IF(D25=Listes!$M$2,I25)-IF(D25=Listes!$M$2,H25)</f>
        <v>943.09</v>
      </c>
      <c r="L25" s="24">
        <f>Données!L24+IF(D25=Listes!$M$3,I25)-IF(D25=Listes!$M$3,H25)</f>
        <v>2070</v>
      </c>
      <c r="M25" s="24">
        <f>Données!M24+IF(D25=Listes!$M$4,I25)-IF(D25=Listes!$M$4,H25)</f>
        <v>2610</v>
      </c>
    </row>
    <row r="278" spans="10:12" x14ac:dyDescent="0.2">
      <c r="J278" s="6"/>
      <c r="K278" s="6"/>
      <c r="L278" s="6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Formulaire</vt:lpstr>
      <vt:lpstr>Listes</vt:lpstr>
      <vt:lpstr>Données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Formulaire</vt:lpstr>
      <vt:lpstr>s_Années</vt:lpstr>
      <vt:lpstr>s_Catégories</vt:lpstr>
      <vt:lpstr>s_Jours</vt:lpstr>
      <vt:lpstr>s_Mois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Kenza</cp:lastModifiedBy>
  <dcterms:created xsi:type="dcterms:W3CDTF">2021-01-11T21:12:12Z</dcterms:created>
  <dcterms:modified xsi:type="dcterms:W3CDTF">2021-01-14T13:55:18Z</dcterms:modified>
</cp:coreProperties>
</file>