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\Documents\Créa Entreprise\"/>
    </mc:Choice>
  </mc:AlternateContent>
  <bookViews>
    <workbookView xWindow="0" yWindow="0" windowWidth="20490" windowHeight="6525" activeTab="1"/>
  </bookViews>
  <sheets>
    <sheet name="FT type ganache" sheetId="1" r:id="rId1"/>
    <sheet name="FT type praliné-cuisson" sheetId="3" r:id="rId2"/>
    <sheet name="MP ( liste-coût )" sheetId="2" r:id="rId3"/>
  </sheets>
  <definedNames>
    <definedName name="calculons">'FT type ganache'!$A:$B</definedName>
    <definedName name="CHAPEAU">'MP ( liste-coût )'!$B:$C</definedName>
    <definedName name="code">'MP ( liste-coût )'!$B:$B</definedName>
    <definedName name="dose">'MP ( liste-coût )'!$B:$C,'MP ( liste-coût )'!$OL$1</definedName>
    <definedName name="ingredients">'MP ( liste-coût )'!$C:$C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3" l="1"/>
  <c r="D8" i="3"/>
  <c r="F8" i="3" s="1"/>
  <c r="D7" i="3"/>
  <c r="D6" i="3"/>
  <c r="F19" i="3"/>
  <c r="B19" i="3"/>
  <c r="F18" i="3"/>
  <c r="B18" i="3"/>
  <c r="F17" i="3"/>
  <c r="B17" i="3"/>
  <c r="F16" i="3"/>
  <c r="B16" i="3"/>
  <c r="F15" i="3"/>
  <c r="B15" i="3"/>
  <c r="F14" i="3"/>
  <c r="B14" i="3"/>
  <c r="F13" i="3"/>
  <c r="B13" i="3"/>
  <c r="F12" i="3"/>
  <c r="B12" i="3"/>
  <c r="F11" i="3"/>
  <c r="B11" i="3"/>
  <c r="F10" i="3"/>
  <c r="B10" i="3"/>
  <c r="F9" i="3"/>
  <c r="B9" i="3"/>
  <c r="B8" i="3"/>
  <c r="F7" i="3"/>
  <c r="B7" i="3"/>
  <c r="B6" i="3"/>
  <c r="D20" i="3" l="1"/>
  <c r="F6" i="3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F19" i="1" l="1"/>
  <c r="F18" i="1"/>
  <c r="F17" i="1"/>
  <c r="F16" i="1"/>
  <c r="F15" i="1"/>
  <c r="F14" i="1"/>
  <c r="F13" i="1"/>
  <c r="D12" i="1"/>
  <c r="F12" i="1" s="1"/>
  <c r="D11" i="1"/>
  <c r="F11" i="1" s="1"/>
  <c r="D10" i="1"/>
  <c r="F10" i="1" s="1"/>
  <c r="D9" i="1"/>
  <c r="F9" i="1" s="1"/>
  <c r="D8" i="1"/>
  <c r="F8" i="1" s="1"/>
  <c r="D7" i="1"/>
  <c r="F7" i="1" s="1"/>
  <c r="D6" i="1"/>
  <c r="D20" i="1" l="1"/>
  <c r="F6" i="1"/>
</calcChain>
</file>

<file path=xl/sharedStrings.xml><?xml version="1.0" encoding="utf-8"?>
<sst xmlns="http://schemas.openxmlformats.org/spreadsheetml/2006/main" count="83" uniqueCount="42">
  <si>
    <t>Code</t>
  </si>
  <si>
    <t>Matières premières</t>
  </si>
  <si>
    <t>Prix au kilos ( en euros )</t>
  </si>
  <si>
    <t>Fournisseurs</t>
  </si>
  <si>
    <t>Crème 35%</t>
  </si>
  <si>
    <t>Patisfrance</t>
  </si>
  <si>
    <t>glucose deshydraté DE40</t>
  </si>
  <si>
    <t>Louis francois</t>
  </si>
  <si>
    <t>glucose sirop DE60</t>
  </si>
  <si>
    <t>trimoline</t>
  </si>
  <si>
    <t>sorbitol</t>
  </si>
  <si>
    <t>dextrose</t>
  </si>
  <si>
    <t>sucre semoule</t>
  </si>
  <si>
    <t>sucre cristal</t>
  </si>
  <si>
    <t>sucre glace</t>
  </si>
  <si>
    <t>beurre frais 82%</t>
  </si>
  <si>
    <t>beurre deshydraté 99%</t>
  </si>
  <si>
    <t>Noisettes piémont</t>
  </si>
  <si>
    <t>Selectissime</t>
  </si>
  <si>
    <t>Amandes valencia</t>
  </si>
  <si>
    <t>coriandre graines</t>
  </si>
  <si>
    <t>Vanille gousse bourbon</t>
  </si>
  <si>
    <t>couverture passy</t>
  </si>
  <si>
    <t>prix fictifs</t>
  </si>
  <si>
    <t>Nom + logo</t>
  </si>
  <si>
    <t xml:space="preserve">Nom de la fiche technique </t>
  </si>
  <si>
    <t xml:space="preserve">Code </t>
  </si>
  <si>
    <t>Ingrédients</t>
  </si>
  <si>
    <t>Poids</t>
  </si>
  <si>
    <t>Unités</t>
  </si>
  <si>
    <t>%</t>
  </si>
  <si>
    <t>Coût M.P</t>
  </si>
  <si>
    <t>kg</t>
  </si>
  <si>
    <t>Total ( avant évaporation )</t>
  </si>
  <si>
    <t>avocat</t>
  </si>
  <si>
    <t>Quantité fabriquée en Kg. (net)</t>
  </si>
  <si>
    <t>couverture ganache</t>
  </si>
  <si>
    <t>eau</t>
  </si>
  <si>
    <t xml:space="preserve">   DDM ( DLUO ) : </t>
  </si>
  <si>
    <t xml:space="preserve">    DDM ( DLUO ) : </t>
  </si>
  <si>
    <t xml:space="preserve">Procedé de fabrication : </t>
  </si>
  <si>
    <t>Procedé de fabrication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</si>
</sst>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5" borderId="15" applyNumberFormat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0" fillId="0" borderId="2" xfId="0" applyBorder="1"/>
    <xf numFmtId="0" fontId="2" fillId="4" borderId="2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/>
    <xf numFmtId="0" fontId="2" fillId="4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0" fillId="0" borderId="14" xfId="0" quotePrefix="1" applyFont="1" applyBorder="1" applyAlignment="1">
      <alignment horizontal="center" vertical="center" wrapText="1"/>
    </xf>
    <xf numFmtId="0" fontId="0" fillId="0" borderId="5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4" fontId="3" fillId="5" borderId="15" xfId="1" applyNumberFormat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left" vertical="center" wrapText="1"/>
    </xf>
    <xf numFmtId="164" fontId="1" fillId="3" borderId="9" xfId="0" applyNumberFormat="1" applyFont="1" applyFill="1" applyBorder="1" applyAlignment="1">
      <alignment horizontal="left" vertical="center" wrapText="1"/>
    </xf>
    <xf numFmtId="164" fontId="1" fillId="3" borderId="7" xfId="0" applyNumberFormat="1" applyFont="1" applyFill="1" applyBorder="1" applyAlignment="1">
      <alignment horizontal="left" vertical="center" wrapText="1"/>
    </xf>
    <xf numFmtId="164" fontId="1" fillId="3" borderId="16" xfId="0" applyNumberFormat="1" applyFont="1" applyFill="1" applyBorder="1" applyAlignment="1">
      <alignment horizontal="left" vertical="center" wrapText="1"/>
    </xf>
    <xf numFmtId="164" fontId="1" fillId="3" borderId="0" xfId="0" applyNumberFormat="1" applyFont="1" applyFill="1" applyBorder="1" applyAlignment="1">
      <alignment horizontal="left" vertical="center" wrapText="1"/>
    </xf>
    <xf numFmtId="164" fontId="1" fillId="3" borderId="10" xfId="0" applyNumberFormat="1" applyFont="1" applyFill="1" applyBorder="1" applyAlignment="1">
      <alignment horizontal="left" vertical="center" wrapText="1"/>
    </xf>
    <xf numFmtId="164" fontId="1" fillId="3" borderId="11" xfId="0" applyNumberFormat="1" applyFont="1" applyFill="1" applyBorder="1" applyAlignment="1">
      <alignment horizontal="left" vertical="center" wrapText="1"/>
    </xf>
    <xf numFmtId="164" fontId="1" fillId="3" borderId="12" xfId="0" applyNumberFormat="1" applyFont="1" applyFill="1" applyBorder="1" applyAlignment="1">
      <alignment horizontal="left" vertical="center" wrapText="1"/>
    </xf>
    <xf numFmtId="164" fontId="1" fillId="3" borderId="13" xfId="0" applyNumberFormat="1" applyFont="1" applyFill="1" applyBorder="1" applyAlignment="1">
      <alignment horizontal="left" vertical="center" wrapText="1"/>
    </xf>
    <xf numFmtId="0" fontId="0" fillId="0" borderId="3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164" fontId="3" fillId="5" borderId="8" xfId="1" applyNumberFormat="1" applyBorder="1" applyAlignment="1">
      <alignment horizontal="center" vertical="center" wrapText="1"/>
    </xf>
    <xf numFmtId="164" fontId="3" fillId="5" borderId="7" xfId="1" applyNumberFormat="1" applyBorder="1" applyAlignment="1">
      <alignment horizontal="center" vertical="center" wrapText="1"/>
    </xf>
    <xf numFmtId="164" fontId="3" fillId="5" borderId="16" xfId="1" applyNumberFormat="1" applyBorder="1" applyAlignment="1">
      <alignment horizontal="center" vertical="center" wrapText="1"/>
    </xf>
    <xf numFmtId="164" fontId="3" fillId="5" borderId="10" xfId="1" applyNumberFormat="1" applyBorder="1" applyAlignment="1">
      <alignment horizontal="center" vertical="center" wrapText="1"/>
    </xf>
    <xf numFmtId="164" fontId="3" fillId="5" borderId="11" xfId="1" applyNumberFormat="1" applyBorder="1" applyAlignment="1">
      <alignment horizontal="center" vertical="center" wrapText="1"/>
    </xf>
    <xf numFmtId="164" fontId="3" fillId="5" borderId="13" xfId="1" applyNumberForma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171450</xdr:rowOff>
    </xdr:from>
    <xdr:to>
      <xdr:col>6</xdr:col>
      <xdr:colOff>561975</xdr:colOff>
      <xdr:row>3</xdr:row>
      <xdr:rowOff>85725</xdr:rowOff>
    </xdr:to>
    <xdr:sp macro="" textlink="">
      <xdr:nvSpPr>
        <xdr:cNvPr id="2" name="ZoneTexte 1"/>
        <xdr:cNvSpPr txBox="1"/>
      </xdr:nvSpPr>
      <xdr:spPr>
        <a:xfrm>
          <a:off x="5095875" y="409575"/>
          <a:ext cx="5429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30 j</a:t>
          </a:r>
        </a:p>
        <a:p>
          <a:endParaRPr lang="fr-FR" sz="1100"/>
        </a:p>
      </xdr:txBody>
    </xdr:sp>
    <xdr:clientData/>
  </xdr:twoCellAnchor>
  <xdr:twoCellAnchor>
    <xdr:from>
      <xdr:col>0</xdr:col>
      <xdr:colOff>9526</xdr:colOff>
      <xdr:row>21</xdr:row>
      <xdr:rowOff>9524</xdr:rowOff>
    </xdr:from>
    <xdr:to>
      <xdr:col>6</xdr:col>
      <xdr:colOff>704850</xdr:colOff>
      <xdr:row>39</xdr:row>
      <xdr:rowOff>114299</xdr:rowOff>
    </xdr:to>
    <xdr:sp macro="" textlink="">
      <xdr:nvSpPr>
        <xdr:cNvPr id="4" name="ZoneTexte 3"/>
        <xdr:cNvSpPr txBox="1"/>
      </xdr:nvSpPr>
      <xdr:spPr>
        <a:xfrm>
          <a:off x="9526" y="4248149"/>
          <a:ext cx="5772149" cy="353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 A VOIR ENTRE NOUS QUEL PROCEDé</a:t>
          </a:r>
          <a:r>
            <a:rPr lang="fr-FR" sz="1100" baseline="0"/>
            <a:t> ON UTILISE !!</a:t>
          </a:r>
          <a:endParaRPr lang="fr-FR" sz="1100"/>
        </a:p>
        <a:p>
          <a:r>
            <a:rPr lang="fr-FR" sz="1100"/>
            <a:t>2-</a:t>
          </a:r>
        </a:p>
        <a:p>
          <a:r>
            <a:rPr lang="fr-FR" sz="1100"/>
            <a:t>3-</a:t>
          </a:r>
        </a:p>
        <a:p>
          <a:r>
            <a:rPr lang="fr-FR" sz="1100"/>
            <a:t>4-</a:t>
          </a:r>
        </a:p>
        <a:p>
          <a:r>
            <a:rPr lang="fr-FR" sz="1100"/>
            <a:t>5-</a:t>
          </a:r>
        </a:p>
        <a:p>
          <a:r>
            <a:rPr lang="fr-FR" sz="1100"/>
            <a:t>6-</a:t>
          </a:r>
        </a:p>
        <a:p>
          <a:r>
            <a:rPr lang="fr-FR" sz="1100"/>
            <a:t>7-</a:t>
          </a:r>
        </a:p>
        <a:p>
          <a:r>
            <a:rPr lang="fr-FR" sz="1100"/>
            <a:t>8-</a:t>
          </a:r>
        </a:p>
        <a:p>
          <a:r>
            <a:rPr lang="fr-FR" sz="1100"/>
            <a:t>9-</a:t>
          </a:r>
        </a:p>
        <a:p>
          <a:r>
            <a:rPr lang="fr-FR" sz="1100"/>
            <a:t>10-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</xdr:row>
      <xdr:rowOff>171450</xdr:rowOff>
    </xdr:from>
    <xdr:to>
      <xdr:col>6</xdr:col>
      <xdr:colOff>628650</xdr:colOff>
      <xdr:row>3</xdr:row>
      <xdr:rowOff>38100</xdr:rowOff>
    </xdr:to>
    <xdr:sp macro="" textlink="">
      <xdr:nvSpPr>
        <xdr:cNvPr id="3" name="ZoneTexte 2"/>
        <xdr:cNvSpPr txBox="1"/>
      </xdr:nvSpPr>
      <xdr:spPr>
        <a:xfrm>
          <a:off x="4914900" y="409575"/>
          <a:ext cx="5810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180</a:t>
          </a:r>
          <a:r>
            <a:rPr lang="fr-FR" sz="1100" baseline="0"/>
            <a:t> j</a:t>
          </a:r>
        </a:p>
        <a:p>
          <a:endParaRPr lang="fr-FR" sz="1100"/>
        </a:p>
      </xdr:txBody>
    </xdr:sp>
    <xdr:clientData/>
  </xdr:twoCellAnchor>
  <xdr:twoCellAnchor>
    <xdr:from>
      <xdr:col>0</xdr:col>
      <xdr:colOff>19050</xdr:colOff>
      <xdr:row>20</xdr:row>
      <xdr:rowOff>180975</xdr:rowOff>
    </xdr:from>
    <xdr:to>
      <xdr:col>6</xdr:col>
      <xdr:colOff>723900</xdr:colOff>
      <xdr:row>39</xdr:row>
      <xdr:rowOff>142875</xdr:rowOff>
    </xdr:to>
    <xdr:sp macro="" textlink="">
      <xdr:nvSpPr>
        <xdr:cNvPr id="2" name="ZoneTexte 1"/>
        <xdr:cNvSpPr txBox="1"/>
      </xdr:nvSpPr>
      <xdr:spPr>
        <a:xfrm>
          <a:off x="19050" y="4181475"/>
          <a:ext cx="5572125" cy="358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Placer</a:t>
          </a:r>
          <a:r>
            <a:rPr lang="fr-FR" sz="1100" baseline="0"/>
            <a:t> la veille les fruits secs a l'étuve.</a:t>
          </a:r>
          <a:endParaRPr lang="fr-FR" sz="1100"/>
        </a:p>
        <a:p>
          <a:r>
            <a:rPr lang="fr-FR" sz="1100"/>
            <a:t>2- Faire chauffer le sucre et l'eau a 117°c.</a:t>
          </a:r>
        </a:p>
        <a:p>
          <a:r>
            <a:rPr lang="fr-FR" sz="1100"/>
            <a:t>3- Ajouter</a:t>
          </a:r>
          <a:r>
            <a:rPr lang="fr-FR" sz="1100" baseline="0"/>
            <a:t> les fruits secs une fois la T° atteinte, sabler.</a:t>
          </a:r>
          <a:endParaRPr lang="fr-FR" sz="1100"/>
        </a:p>
        <a:p>
          <a:r>
            <a:rPr lang="fr-FR" sz="1100"/>
            <a:t>4- Cuire</a:t>
          </a:r>
          <a:r>
            <a:rPr lang="fr-FR" sz="1100" baseline="0"/>
            <a:t> les fruits secs, et le sucre jusqu'à obtention d'une couleur caramel.</a:t>
          </a:r>
          <a:endParaRPr lang="fr-FR" sz="1100"/>
        </a:p>
        <a:p>
          <a:r>
            <a:rPr lang="fr-FR" sz="1100"/>
            <a:t>5- Vérifier</a:t>
          </a:r>
          <a:r>
            <a:rPr lang="fr-FR" sz="1100" baseline="0"/>
            <a:t> la cuisson des fruits, débarasser.</a:t>
          </a:r>
        </a:p>
        <a:p>
          <a:r>
            <a:rPr lang="fr-FR" sz="1100" baseline="0"/>
            <a:t>6- Broyer les fruits 24H après, ne pas dépasser 40°c ( attention au huilage des fruits..)</a:t>
          </a:r>
        </a:p>
        <a:p>
          <a:r>
            <a:rPr lang="fr-FR" sz="1100" baseline="0"/>
            <a:t>7- Stocker en sceaux. étiqueter, dater.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13" workbookViewId="0">
      <selection activeCell="B5" sqref="B5:C5"/>
    </sheetView>
  </sheetViews>
  <sheetFormatPr baseColWidth="10" defaultRowHeight="15" x14ac:dyDescent="0.25"/>
  <cols>
    <col min="1" max="1" width="11.42578125" style="1" customWidth="1"/>
    <col min="2" max="2" width="21.28515625" style="1" customWidth="1"/>
    <col min="3" max="3" width="10.5703125" customWidth="1"/>
    <col min="4" max="4" width="10.85546875" customWidth="1"/>
    <col min="5" max="5" width="10.5703125" customWidth="1"/>
  </cols>
  <sheetData>
    <row r="1" spans="1:7" ht="18.75" customHeight="1" x14ac:dyDescent="0.25">
      <c r="A1" s="27" t="s">
        <v>24</v>
      </c>
      <c r="B1" s="30" t="s">
        <v>25</v>
      </c>
      <c r="C1" s="31"/>
      <c r="D1" s="31"/>
      <c r="E1" s="31"/>
      <c r="F1" s="31"/>
      <c r="G1" s="32"/>
    </row>
    <row r="2" spans="1:7" ht="15" customHeight="1" x14ac:dyDescent="0.25">
      <c r="A2" s="28"/>
      <c r="B2" s="33" t="s">
        <v>35</v>
      </c>
      <c r="C2" s="37">
        <v>5</v>
      </c>
      <c r="D2" s="37"/>
      <c r="E2" s="38" t="s">
        <v>39</v>
      </c>
      <c r="F2" s="39"/>
      <c r="G2" s="40"/>
    </row>
    <row r="3" spans="1:7" ht="15" customHeight="1" x14ac:dyDescent="0.25">
      <c r="A3" s="28"/>
      <c r="B3" s="34"/>
      <c r="C3" s="37"/>
      <c r="D3" s="37"/>
      <c r="E3" s="41"/>
      <c r="F3" s="42"/>
      <c r="G3" s="43"/>
    </row>
    <row r="4" spans="1:7" ht="18.75" customHeight="1" x14ac:dyDescent="0.25">
      <c r="A4" s="29"/>
      <c r="B4" s="35"/>
      <c r="C4" s="37"/>
      <c r="D4" s="37"/>
      <c r="E4" s="44"/>
      <c r="F4" s="45"/>
      <c r="G4" s="46"/>
    </row>
    <row r="5" spans="1:7" ht="15.75" x14ac:dyDescent="0.25">
      <c r="A5" s="7" t="s">
        <v>26</v>
      </c>
      <c r="B5" s="36" t="s">
        <v>27</v>
      </c>
      <c r="C5" s="36"/>
      <c r="D5" s="5" t="s">
        <v>28</v>
      </c>
      <c r="E5" s="5" t="s">
        <v>29</v>
      </c>
      <c r="F5" s="5" t="s">
        <v>30</v>
      </c>
      <c r="G5" s="5" t="s">
        <v>31</v>
      </c>
    </row>
    <row r="6" spans="1:7" ht="15.75" x14ac:dyDescent="0.25">
      <c r="A6" s="10">
        <v>1</v>
      </c>
      <c r="B6" s="25" t="str">
        <f>VLOOKUP(A6,'MP ( liste-coût )'!$A$2:$B$50,2,FALSE)</f>
        <v>Crème 35%</v>
      </c>
      <c r="C6" s="26"/>
      <c r="D6" s="8">
        <f>0.3578*C2</f>
        <v>1.7890000000000001</v>
      </c>
      <c r="E6" s="4" t="s">
        <v>32</v>
      </c>
      <c r="F6" s="4">
        <f>D6/$C$2*100</f>
        <v>35.78</v>
      </c>
      <c r="G6" s="6"/>
    </row>
    <row r="7" spans="1:7" ht="15.75" x14ac:dyDescent="0.25">
      <c r="A7" s="10">
        <v>3</v>
      </c>
      <c r="B7" s="25" t="str">
        <f>VLOOKUP(A7,'MP ( liste-coût )'!$A$2:$B$50,2,FALSE)</f>
        <v>glucose sirop DE60</v>
      </c>
      <c r="C7" s="26"/>
      <c r="D7" s="8">
        <f>0.0592*C2</f>
        <v>0.29600000000000004</v>
      </c>
      <c r="E7" s="4" t="s">
        <v>32</v>
      </c>
      <c r="F7" s="4">
        <f t="shared" ref="F7:F19" si="0">D7/$C$2*100</f>
        <v>5.9200000000000008</v>
      </c>
      <c r="G7" s="6"/>
    </row>
    <row r="8" spans="1:7" ht="15.75" x14ac:dyDescent="0.25">
      <c r="A8" s="10">
        <v>4</v>
      </c>
      <c r="B8" s="25" t="str">
        <f>VLOOKUP(A8,'MP ( liste-coût )'!$A$2:$B$50,2,FALSE)</f>
        <v>trimoline</v>
      </c>
      <c r="C8" s="26"/>
      <c r="D8" s="8">
        <f>0.0404*C2</f>
        <v>0.20199999999999999</v>
      </c>
      <c r="E8" s="4" t="s">
        <v>32</v>
      </c>
      <c r="F8" s="4">
        <f t="shared" si="0"/>
        <v>4.04</v>
      </c>
      <c r="G8" s="6"/>
    </row>
    <row r="9" spans="1:7" ht="15.75" x14ac:dyDescent="0.25">
      <c r="A9" s="10">
        <v>5</v>
      </c>
      <c r="B9" s="25" t="str">
        <f>VLOOKUP(A9,'MP ( liste-coût )'!$A$2:$B$50,2,FALSE)</f>
        <v>sorbitol</v>
      </c>
      <c r="C9" s="26"/>
      <c r="D9" s="8">
        <f>0.0544*C2</f>
        <v>0.27199999999999996</v>
      </c>
      <c r="E9" s="4" t="s">
        <v>32</v>
      </c>
      <c r="F9" s="4">
        <f t="shared" si="0"/>
        <v>5.4399999999999986</v>
      </c>
      <c r="G9" s="6"/>
    </row>
    <row r="10" spans="1:7" ht="15.75" x14ac:dyDescent="0.25">
      <c r="A10" s="10">
        <v>10</v>
      </c>
      <c r="B10" s="25" t="str">
        <f>VLOOKUP(A10,'MP ( liste-coût )'!$A$2:$B$50,2,FALSE)</f>
        <v>beurre frais 82%</v>
      </c>
      <c r="C10" s="26"/>
      <c r="D10" s="8">
        <f>0.0648*C2</f>
        <v>0.32399999999999995</v>
      </c>
      <c r="E10" s="4" t="s">
        <v>32</v>
      </c>
      <c r="F10" s="4">
        <f t="shared" si="0"/>
        <v>6.4799999999999995</v>
      </c>
      <c r="G10" s="6"/>
    </row>
    <row r="11" spans="1:7" ht="15.75" x14ac:dyDescent="0.25">
      <c r="A11" s="10">
        <v>16</v>
      </c>
      <c r="B11" s="25" t="str">
        <f>VLOOKUP(A11,'MP ( liste-coût )'!$A$2:$B$50,2,FALSE)</f>
        <v>couverture passy</v>
      </c>
      <c r="C11" s="26"/>
      <c r="D11" s="8">
        <f>0.2072*C2</f>
        <v>1.036</v>
      </c>
      <c r="E11" s="4" t="s">
        <v>32</v>
      </c>
      <c r="F11" s="4">
        <f t="shared" si="0"/>
        <v>20.72</v>
      </c>
      <c r="G11" s="6"/>
    </row>
    <row r="12" spans="1:7" ht="15.75" x14ac:dyDescent="0.25">
      <c r="A12" s="10">
        <v>17</v>
      </c>
      <c r="B12" s="25" t="str">
        <f>VLOOKUP(A12,'MP ( liste-coût )'!$A$2:$B$50,2,FALSE)</f>
        <v>couverture ganache</v>
      </c>
      <c r="C12" s="26"/>
      <c r="D12" s="8">
        <f>0.259*C2</f>
        <v>1.2949999999999999</v>
      </c>
      <c r="E12" s="4" t="s">
        <v>32</v>
      </c>
      <c r="F12" s="4">
        <f t="shared" si="0"/>
        <v>25.900000000000002</v>
      </c>
      <c r="G12" s="6"/>
    </row>
    <row r="13" spans="1:7" ht="15.75" x14ac:dyDescent="0.25">
      <c r="A13" s="10"/>
      <c r="B13" s="25" t="e">
        <f>VLOOKUP(A13,'MP ( liste-coût )'!$A$2:$B$50,2,FALSE)</f>
        <v>#N/A</v>
      </c>
      <c r="C13" s="26"/>
      <c r="D13" s="8"/>
      <c r="E13" s="6"/>
      <c r="F13" s="4">
        <f t="shared" si="0"/>
        <v>0</v>
      </c>
      <c r="G13" s="6"/>
    </row>
    <row r="14" spans="1:7" ht="15.75" x14ac:dyDescent="0.25">
      <c r="A14" s="10"/>
      <c r="B14" s="25" t="e">
        <f>VLOOKUP(A14,'MP ( liste-coût )'!$A$2:$B$50,2,FALSE)</f>
        <v>#N/A</v>
      </c>
      <c r="C14" s="26"/>
      <c r="D14" s="8"/>
      <c r="E14" s="6"/>
      <c r="F14" s="4">
        <f t="shared" si="0"/>
        <v>0</v>
      </c>
      <c r="G14" s="6"/>
    </row>
    <row r="15" spans="1:7" ht="15.75" x14ac:dyDescent="0.25">
      <c r="A15" s="10"/>
      <c r="B15" s="25" t="e">
        <f>VLOOKUP(A15,'MP ( liste-coût )'!$A$2:$B$50,2,FALSE)</f>
        <v>#N/A</v>
      </c>
      <c r="C15" s="26"/>
      <c r="D15" s="8"/>
      <c r="E15" s="6"/>
      <c r="F15" s="4">
        <f t="shared" si="0"/>
        <v>0</v>
      </c>
      <c r="G15" s="6"/>
    </row>
    <row r="16" spans="1:7" ht="15.75" x14ac:dyDescent="0.25">
      <c r="A16" s="10"/>
      <c r="B16" s="25" t="e">
        <f>VLOOKUP(A16,'MP ( liste-coût )'!$A$2:$B$50,2,FALSE)</f>
        <v>#N/A</v>
      </c>
      <c r="C16" s="26"/>
      <c r="D16" s="8"/>
      <c r="E16" s="6"/>
      <c r="F16" s="4">
        <f t="shared" si="0"/>
        <v>0</v>
      </c>
      <c r="G16" s="6"/>
    </row>
    <row r="17" spans="1:7" ht="15.75" x14ac:dyDescent="0.25">
      <c r="A17" s="10"/>
      <c r="B17" s="25" t="e">
        <f>VLOOKUP(A17,'MP ( liste-coût )'!$A$2:$B$50,2,FALSE)</f>
        <v>#N/A</v>
      </c>
      <c r="C17" s="26"/>
      <c r="D17" s="8"/>
      <c r="E17" s="6"/>
      <c r="F17" s="4">
        <f t="shared" si="0"/>
        <v>0</v>
      </c>
      <c r="G17" s="6"/>
    </row>
    <row r="18" spans="1:7" ht="15.75" x14ac:dyDescent="0.25">
      <c r="A18" s="10"/>
      <c r="B18" s="25" t="e">
        <f>VLOOKUP(A18,'MP ( liste-coût )'!$A$2:$B$50,2,FALSE)</f>
        <v>#N/A</v>
      </c>
      <c r="C18" s="26"/>
      <c r="D18" s="8"/>
      <c r="E18" s="6"/>
      <c r="F18" s="4">
        <f t="shared" si="0"/>
        <v>0</v>
      </c>
      <c r="G18" s="6"/>
    </row>
    <row r="19" spans="1:7" ht="15.75" x14ac:dyDescent="0.25">
      <c r="A19" s="10"/>
      <c r="B19" s="25" t="e">
        <f>VLOOKUP(A19,'MP ( liste-coût )'!$A$2:$B$50,2,FALSE)</f>
        <v>#N/A</v>
      </c>
      <c r="C19" s="26"/>
      <c r="D19" s="8"/>
      <c r="E19" s="6"/>
      <c r="F19" s="4">
        <f t="shared" si="0"/>
        <v>0</v>
      </c>
      <c r="G19" s="6"/>
    </row>
    <row r="20" spans="1:7" ht="15" customHeight="1" x14ac:dyDescent="0.25">
      <c r="A20" s="22" t="s">
        <v>33</v>
      </c>
      <c r="B20" s="23"/>
      <c r="C20" s="24"/>
      <c r="D20" s="9">
        <f>SUM(D6:D19)</f>
        <v>5.2139999999999995</v>
      </c>
      <c r="E20" s="6"/>
      <c r="F20" s="6"/>
      <c r="G20" s="6"/>
    </row>
    <row r="21" spans="1:7" ht="15" customHeight="1" x14ac:dyDescent="0.25">
      <c r="A21" s="13" t="s">
        <v>40</v>
      </c>
      <c r="B21" s="14"/>
      <c r="C21" s="14"/>
      <c r="D21" s="14"/>
      <c r="E21" s="14"/>
      <c r="F21" s="14"/>
      <c r="G21" s="15"/>
    </row>
    <row r="22" spans="1:7" ht="15" customHeight="1" x14ac:dyDescent="0.25">
      <c r="A22" s="16"/>
      <c r="B22" s="17"/>
      <c r="C22" s="17"/>
      <c r="D22" s="17"/>
      <c r="E22" s="17"/>
      <c r="F22" s="17"/>
      <c r="G22" s="18"/>
    </row>
    <row r="23" spans="1:7" ht="15" customHeight="1" x14ac:dyDescent="0.25">
      <c r="A23" s="16"/>
      <c r="B23" s="17"/>
      <c r="C23" s="17"/>
      <c r="D23" s="17"/>
      <c r="E23" s="17"/>
      <c r="F23" s="17"/>
      <c r="G23" s="18"/>
    </row>
    <row r="24" spans="1:7" ht="15" customHeight="1" x14ac:dyDescent="0.25">
      <c r="A24" s="16"/>
      <c r="B24" s="17"/>
      <c r="C24" s="17"/>
      <c r="D24" s="17"/>
      <c r="E24" s="17"/>
      <c r="F24" s="17"/>
      <c r="G24" s="18"/>
    </row>
    <row r="25" spans="1:7" ht="15" customHeight="1" x14ac:dyDescent="0.25">
      <c r="A25" s="16"/>
      <c r="B25" s="17"/>
      <c r="C25" s="17"/>
      <c r="D25" s="17"/>
      <c r="E25" s="17"/>
      <c r="F25" s="17"/>
      <c r="G25" s="18"/>
    </row>
    <row r="26" spans="1:7" ht="15" customHeight="1" x14ac:dyDescent="0.25">
      <c r="A26" s="16"/>
      <c r="B26" s="17"/>
      <c r="C26" s="17"/>
      <c r="D26" s="17"/>
      <c r="E26" s="17"/>
      <c r="F26" s="17"/>
      <c r="G26" s="18"/>
    </row>
    <row r="27" spans="1:7" ht="15" customHeight="1" x14ac:dyDescent="0.25">
      <c r="A27" s="16"/>
      <c r="B27" s="17"/>
      <c r="C27" s="17"/>
      <c r="D27" s="17"/>
      <c r="E27" s="17"/>
      <c r="F27" s="17"/>
      <c r="G27" s="18"/>
    </row>
    <row r="28" spans="1:7" ht="15" customHeight="1" x14ac:dyDescent="0.25">
      <c r="A28" s="16"/>
      <c r="B28" s="17"/>
      <c r="C28" s="17"/>
      <c r="D28" s="17"/>
      <c r="E28" s="17"/>
      <c r="F28" s="17"/>
      <c r="G28" s="18"/>
    </row>
    <row r="29" spans="1:7" ht="15" customHeight="1" x14ac:dyDescent="0.25">
      <c r="A29" s="16"/>
      <c r="B29" s="17"/>
      <c r="C29" s="17"/>
      <c r="D29" s="17"/>
      <c r="E29" s="17"/>
      <c r="F29" s="17"/>
      <c r="G29" s="18"/>
    </row>
    <row r="30" spans="1:7" ht="15" customHeight="1" x14ac:dyDescent="0.25">
      <c r="A30" s="16"/>
      <c r="B30" s="17"/>
      <c r="C30" s="17"/>
      <c r="D30" s="17"/>
      <c r="E30" s="17"/>
      <c r="F30" s="17"/>
      <c r="G30" s="18"/>
    </row>
    <row r="31" spans="1:7" ht="15" customHeight="1" x14ac:dyDescent="0.25">
      <c r="A31" s="16"/>
      <c r="B31" s="17"/>
      <c r="C31" s="17"/>
      <c r="D31" s="17"/>
      <c r="E31" s="17"/>
      <c r="F31" s="17"/>
      <c r="G31" s="18"/>
    </row>
    <row r="32" spans="1:7" x14ac:dyDescent="0.25">
      <c r="A32" s="16"/>
      <c r="B32" s="17"/>
      <c r="C32" s="17"/>
      <c r="D32" s="17"/>
      <c r="E32" s="17"/>
      <c r="F32" s="17"/>
      <c r="G32" s="18"/>
    </row>
    <row r="33" spans="1:7" x14ac:dyDescent="0.25">
      <c r="A33" s="16"/>
      <c r="B33" s="17"/>
      <c r="C33" s="17"/>
      <c r="D33" s="17"/>
      <c r="E33" s="17"/>
      <c r="F33" s="17"/>
      <c r="G33" s="18"/>
    </row>
    <row r="34" spans="1:7" x14ac:dyDescent="0.25">
      <c r="A34" s="16"/>
      <c r="B34" s="17"/>
      <c r="C34" s="17"/>
      <c r="D34" s="17"/>
      <c r="E34" s="17"/>
      <c r="F34" s="17"/>
      <c r="G34" s="18"/>
    </row>
    <row r="35" spans="1:7" x14ac:dyDescent="0.25">
      <c r="A35" s="16"/>
      <c r="B35" s="17"/>
      <c r="C35" s="17"/>
      <c r="D35" s="17"/>
      <c r="E35" s="17"/>
      <c r="F35" s="17"/>
      <c r="G35" s="18"/>
    </row>
    <row r="36" spans="1:7" x14ac:dyDescent="0.25">
      <c r="A36" s="16"/>
      <c r="B36" s="17"/>
      <c r="C36" s="17"/>
      <c r="D36" s="17"/>
      <c r="E36" s="17"/>
      <c r="F36" s="17"/>
      <c r="G36" s="18"/>
    </row>
    <row r="37" spans="1:7" x14ac:dyDescent="0.25">
      <c r="A37" s="16"/>
      <c r="B37" s="17"/>
      <c r="C37" s="17"/>
      <c r="D37" s="17"/>
      <c r="E37" s="17"/>
      <c r="F37" s="17"/>
      <c r="G37" s="18"/>
    </row>
    <row r="38" spans="1:7" x14ac:dyDescent="0.25">
      <c r="A38" s="16"/>
      <c r="B38" s="17"/>
      <c r="C38" s="17"/>
      <c r="D38" s="17"/>
      <c r="E38" s="17"/>
      <c r="F38" s="17"/>
      <c r="G38" s="18"/>
    </row>
    <row r="39" spans="1:7" x14ac:dyDescent="0.25">
      <c r="A39" s="16"/>
      <c r="B39" s="17"/>
      <c r="C39" s="17"/>
      <c r="D39" s="17"/>
      <c r="E39" s="17"/>
      <c r="F39" s="17"/>
      <c r="G39" s="18"/>
    </row>
    <row r="40" spans="1:7" x14ac:dyDescent="0.25">
      <c r="A40" s="19"/>
      <c r="B40" s="20"/>
      <c r="C40" s="20"/>
      <c r="D40" s="20"/>
      <c r="E40" s="20"/>
      <c r="F40" s="20"/>
      <c r="G40" s="21"/>
    </row>
  </sheetData>
  <mergeCells count="22">
    <mergeCell ref="B17:C17"/>
    <mergeCell ref="B12:C12"/>
    <mergeCell ref="B13:C13"/>
    <mergeCell ref="B14:C14"/>
    <mergeCell ref="B15:C15"/>
    <mergeCell ref="B16:C16"/>
    <mergeCell ref="A21:G40"/>
    <mergeCell ref="A20:C20"/>
    <mergeCell ref="B11:C11"/>
    <mergeCell ref="A1:A4"/>
    <mergeCell ref="B1:G1"/>
    <mergeCell ref="B2:B4"/>
    <mergeCell ref="B5:C5"/>
    <mergeCell ref="B6:C6"/>
    <mergeCell ref="B7:C7"/>
    <mergeCell ref="B8:C8"/>
    <mergeCell ref="B9:C9"/>
    <mergeCell ref="B10:C10"/>
    <mergeCell ref="C2:D4"/>
    <mergeCell ref="E2:G4"/>
    <mergeCell ref="B18:C18"/>
    <mergeCell ref="B19:C19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4" workbookViewId="0">
      <selection activeCell="B5" sqref="B5:C5"/>
    </sheetView>
  </sheetViews>
  <sheetFormatPr baseColWidth="10" defaultRowHeight="15" x14ac:dyDescent="0.25"/>
  <cols>
    <col min="1" max="1" width="10.5703125" customWidth="1"/>
    <col min="2" max="2" width="18.140625" customWidth="1"/>
    <col min="3" max="3" width="12.7109375" customWidth="1"/>
    <col min="5" max="5" width="8.7109375" customWidth="1"/>
  </cols>
  <sheetData>
    <row r="1" spans="1:7" ht="18.75" x14ac:dyDescent="0.25">
      <c r="A1" s="27" t="s">
        <v>24</v>
      </c>
      <c r="B1" s="30" t="s">
        <v>25</v>
      </c>
      <c r="C1" s="31"/>
      <c r="D1" s="31"/>
      <c r="E1" s="31"/>
      <c r="F1" s="31"/>
      <c r="G1" s="32"/>
    </row>
    <row r="2" spans="1:7" x14ac:dyDescent="0.25">
      <c r="A2" s="28"/>
      <c r="B2" s="48" t="s">
        <v>35</v>
      </c>
      <c r="C2" s="51">
        <v>8</v>
      </c>
      <c r="D2" s="52"/>
      <c r="E2" s="38" t="s">
        <v>38</v>
      </c>
      <c r="F2" s="39"/>
      <c r="G2" s="40"/>
    </row>
    <row r="3" spans="1:7" x14ac:dyDescent="0.25">
      <c r="A3" s="28"/>
      <c r="B3" s="49"/>
      <c r="C3" s="53"/>
      <c r="D3" s="54"/>
      <c r="E3" s="41"/>
      <c r="F3" s="42"/>
      <c r="G3" s="43"/>
    </row>
    <row r="4" spans="1:7" x14ac:dyDescent="0.25">
      <c r="A4" s="29"/>
      <c r="B4" s="50"/>
      <c r="C4" s="55"/>
      <c r="D4" s="56"/>
      <c r="E4" s="44"/>
      <c r="F4" s="45"/>
      <c r="G4" s="46"/>
    </row>
    <row r="5" spans="1:7" ht="15.75" x14ac:dyDescent="0.25">
      <c r="A5" s="12" t="s">
        <v>26</v>
      </c>
      <c r="B5" s="57" t="s">
        <v>27</v>
      </c>
      <c r="C5" s="58"/>
      <c r="D5" s="5" t="s">
        <v>28</v>
      </c>
      <c r="E5" s="5" t="s">
        <v>29</v>
      </c>
      <c r="F5" s="5" t="s">
        <v>30</v>
      </c>
      <c r="G5" s="5" t="s">
        <v>31</v>
      </c>
    </row>
    <row r="6" spans="1:7" ht="15.75" x14ac:dyDescent="0.25">
      <c r="A6" s="10">
        <v>18</v>
      </c>
      <c r="B6" s="47" t="str">
        <f>VLOOKUP(A6,'MP ( liste-coût )'!$A$2:$B$50,2,FALSE)</f>
        <v>eau</v>
      </c>
      <c r="C6" s="26"/>
      <c r="D6" s="8">
        <f>0.12125*C2</f>
        <v>0.97</v>
      </c>
      <c r="E6" s="4" t="s">
        <v>32</v>
      </c>
      <c r="F6" s="4">
        <f>D6/$C$2*100</f>
        <v>12.125</v>
      </c>
      <c r="G6" s="6"/>
    </row>
    <row r="7" spans="1:7" ht="15.75" x14ac:dyDescent="0.25">
      <c r="A7" s="10">
        <v>8</v>
      </c>
      <c r="B7" s="47" t="str">
        <f>VLOOKUP(A7,'MP ( liste-coût )'!$A$2:$B$50,2,FALSE)</f>
        <v>sucre cristal</v>
      </c>
      <c r="C7" s="26"/>
      <c r="D7" s="8">
        <f>0.42425*C2</f>
        <v>3.3940000000000001</v>
      </c>
      <c r="E7" s="4" t="s">
        <v>32</v>
      </c>
      <c r="F7" s="4">
        <f t="shared" ref="F7:F19" si="0">D7/$C$2*100</f>
        <v>42.425000000000004</v>
      </c>
      <c r="G7" s="6"/>
    </row>
    <row r="8" spans="1:7" ht="15.75" x14ac:dyDescent="0.25">
      <c r="A8" s="10">
        <v>12</v>
      </c>
      <c r="B8" s="47" t="str">
        <f>VLOOKUP(A8,'MP ( liste-coût )'!$A$2:$B$50,2,FALSE)</f>
        <v>Noisettes piémont</v>
      </c>
      <c r="C8" s="26"/>
      <c r="D8" s="8">
        <f>0.606*C2</f>
        <v>4.8479999999999999</v>
      </c>
      <c r="E8" s="4" t="s">
        <v>32</v>
      </c>
      <c r="F8" s="4">
        <f t="shared" si="0"/>
        <v>60.6</v>
      </c>
      <c r="G8" s="6"/>
    </row>
    <row r="9" spans="1:7" ht="15.75" x14ac:dyDescent="0.25">
      <c r="A9" s="10">
        <v>15</v>
      </c>
      <c r="B9" s="47" t="str">
        <f>VLOOKUP(A9,'MP ( liste-coût )'!$A$2:$B$50,2,FALSE)</f>
        <v>Vanille gousse bourbon</v>
      </c>
      <c r="C9" s="26"/>
      <c r="D9" s="8">
        <f>0.002*C2</f>
        <v>1.6E-2</v>
      </c>
      <c r="E9" s="4" t="s">
        <v>32</v>
      </c>
      <c r="F9" s="4">
        <f t="shared" si="0"/>
        <v>0.2</v>
      </c>
      <c r="G9" s="6"/>
    </row>
    <row r="10" spans="1:7" ht="15.75" x14ac:dyDescent="0.25">
      <c r="A10" s="10"/>
      <c r="B10" s="47" t="e">
        <f>VLOOKUP(A10,'MP ( liste-coût )'!$A$2:$B$50,2,FALSE)</f>
        <v>#N/A</v>
      </c>
      <c r="C10" s="26"/>
      <c r="D10" s="8"/>
      <c r="E10" s="4" t="s">
        <v>32</v>
      </c>
      <c r="F10" s="4">
        <f t="shared" si="0"/>
        <v>0</v>
      </c>
      <c r="G10" s="6"/>
    </row>
    <row r="11" spans="1:7" ht="15.75" x14ac:dyDescent="0.25">
      <c r="A11" s="10"/>
      <c r="B11" s="47" t="e">
        <f>VLOOKUP(A11,'MP ( liste-coût )'!$A$2:$B$50,2,FALSE)</f>
        <v>#N/A</v>
      </c>
      <c r="C11" s="26"/>
      <c r="D11" s="8"/>
      <c r="E11" s="4" t="s">
        <v>32</v>
      </c>
      <c r="F11" s="4">
        <f t="shared" si="0"/>
        <v>0</v>
      </c>
      <c r="G11" s="6"/>
    </row>
    <row r="12" spans="1:7" ht="15.75" x14ac:dyDescent="0.25">
      <c r="A12" s="10"/>
      <c r="B12" s="47" t="e">
        <f>VLOOKUP(A12,'MP ( liste-coût )'!$A$2:$B$50,2,FALSE)</f>
        <v>#N/A</v>
      </c>
      <c r="C12" s="26"/>
      <c r="D12" s="8"/>
      <c r="E12" s="4" t="s">
        <v>32</v>
      </c>
      <c r="F12" s="4">
        <f t="shared" si="0"/>
        <v>0</v>
      </c>
      <c r="G12" s="6"/>
    </row>
    <row r="13" spans="1:7" ht="15.75" x14ac:dyDescent="0.25">
      <c r="A13" s="10"/>
      <c r="B13" s="47" t="e">
        <f>VLOOKUP(A13,'MP ( liste-coût )'!$A$2:$B$50,2,FALSE)</f>
        <v>#N/A</v>
      </c>
      <c r="C13" s="26"/>
      <c r="D13" s="8"/>
      <c r="E13" s="4" t="s">
        <v>32</v>
      </c>
      <c r="F13" s="4">
        <f t="shared" si="0"/>
        <v>0</v>
      </c>
      <c r="G13" s="6"/>
    </row>
    <row r="14" spans="1:7" ht="15.75" x14ac:dyDescent="0.25">
      <c r="A14" s="10"/>
      <c r="B14" s="47" t="e">
        <f>VLOOKUP(A14,'MP ( liste-coût )'!$A$2:$B$50,2,FALSE)</f>
        <v>#N/A</v>
      </c>
      <c r="C14" s="26"/>
      <c r="D14" s="8"/>
      <c r="E14" s="4" t="s">
        <v>32</v>
      </c>
      <c r="F14" s="4">
        <f t="shared" si="0"/>
        <v>0</v>
      </c>
      <c r="G14" s="6"/>
    </row>
    <row r="15" spans="1:7" ht="15.75" x14ac:dyDescent="0.25">
      <c r="A15" s="10"/>
      <c r="B15" s="47" t="e">
        <f>VLOOKUP(A15,'MP ( liste-coût )'!$A$2:$B$50,2,FALSE)</f>
        <v>#N/A</v>
      </c>
      <c r="C15" s="26"/>
      <c r="D15" s="8"/>
      <c r="E15" s="4" t="s">
        <v>32</v>
      </c>
      <c r="F15" s="4">
        <f t="shared" si="0"/>
        <v>0</v>
      </c>
      <c r="G15" s="6"/>
    </row>
    <row r="16" spans="1:7" ht="15.75" x14ac:dyDescent="0.25">
      <c r="A16" s="10"/>
      <c r="B16" s="47" t="e">
        <f>VLOOKUP(A16,'MP ( liste-coût )'!$A$2:$B$50,2,FALSE)</f>
        <v>#N/A</v>
      </c>
      <c r="C16" s="26"/>
      <c r="D16" s="8"/>
      <c r="E16" s="4" t="s">
        <v>32</v>
      </c>
      <c r="F16" s="4">
        <f t="shared" si="0"/>
        <v>0</v>
      </c>
      <c r="G16" s="6"/>
    </row>
    <row r="17" spans="1:7" ht="15.75" x14ac:dyDescent="0.25">
      <c r="A17" s="10"/>
      <c r="B17" s="47" t="e">
        <f>VLOOKUP(A17,'MP ( liste-coût )'!$A$2:$B$50,2,FALSE)</f>
        <v>#N/A</v>
      </c>
      <c r="C17" s="26"/>
      <c r="D17" s="8"/>
      <c r="E17" s="4" t="s">
        <v>32</v>
      </c>
      <c r="F17" s="4">
        <f t="shared" si="0"/>
        <v>0</v>
      </c>
      <c r="G17" s="6"/>
    </row>
    <row r="18" spans="1:7" ht="15.75" x14ac:dyDescent="0.25">
      <c r="A18" s="10"/>
      <c r="B18" s="47" t="e">
        <f>VLOOKUP(A18,'MP ( liste-coût )'!$A$2:$B$50,2,FALSE)</f>
        <v>#N/A</v>
      </c>
      <c r="C18" s="26"/>
      <c r="D18" s="8"/>
      <c r="E18" s="4" t="s">
        <v>32</v>
      </c>
      <c r="F18" s="4">
        <f t="shared" si="0"/>
        <v>0</v>
      </c>
      <c r="G18" s="6"/>
    </row>
    <row r="19" spans="1:7" ht="15.75" x14ac:dyDescent="0.25">
      <c r="A19" s="10"/>
      <c r="B19" s="47" t="e">
        <f>VLOOKUP(A19,'MP ( liste-coût )'!$A$2:$B$50,2,FALSE)</f>
        <v>#N/A</v>
      </c>
      <c r="C19" s="26"/>
      <c r="D19" s="8"/>
      <c r="E19" s="4" t="s">
        <v>32</v>
      </c>
      <c r="F19" s="4">
        <f t="shared" si="0"/>
        <v>0</v>
      </c>
      <c r="G19" s="6"/>
    </row>
    <row r="20" spans="1:7" x14ac:dyDescent="0.25">
      <c r="A20" s="22" t="s">
        <v>33</v>
      </c>
      <c r="B20" s="23"/>
      <c r="C20" s="24"/>
      <c r="D20" s="9">
        <f>SUM(D6:D19)</f>
        <v>9.2279999999999998</v>
      </c>
      <c r="E20" s="4" t="s">
        <v>32</v>
      </c>
      <c r="F20" s="6"/>
      <c r="G20" s="6"/>
    </row>
    <row r="21" spans="1:7" x14ac:dyDescent="0.25">
      <c r="A21" s="13" t="s">
        <v>41</v>
      </c>
      <c r="B21" s="59"/>
      <c r="C21" s="59"/>
      <c r="D21" s="59"/>
      <c r="E21" s="59"/>
      <c r="F21" s="59"/>
      <c r="G21" s="60"/>
    </row>
    <row r="22" spans="1:7" x14ac:dyDescent="0.25">
      <c r="A22" s="61"/>
      <c r="B22" s="62"/>
      <c r="C22" s="62"/>
      <c r="D22" s="62"/>
      <c r="E22" s="62"/>
      <c r="F22" s="62"/>
      <c r="G22" s="63"/>
    </row>
    <row r="23" spans="1:7" x14ac:dyDescent="0.25">
      <c r="A23" s="61"/>
      <c r="B23" s="62"/>
      <c r="C23" s="62"/>
      <c r="D23" s="62"/>
      <c r="E23" s="62"/>
      <c r="F23" s="62"/>
      <c r="G23" s="63"/>
    </row>
    <row r="24" spans="1:7" x14ac:dyDescent="0.25">
      <c r="A24" s="61"/>
      <c r="B24" s="62"/>
      <c r="C24" s="62"/>
      <c r="D24" s="62"/>
      <c r="E24" s="62"/>
      <c r="F24" s="62"/>
      <c r="G24" s="63"/>
    </row>
    <row r="25" spans="1:7" x14ac:dyDescent="0.25">
      <c r="A25" s="61"/>
      <c r="B25" s="62"/>
      <c r="C25" s="62"/>
      <c r="D25" s="62"/>
      <c r="E25" s="62"/>
      <c r="F25" s="62"/>
      <c r="G25" s="63"/>
    </row>
    <row r="26" spans="1:7" x14ac:dyDescent="0.25">
      <c r="A26" s="61"/>
      <c r="B26" s="62"/>
      <c r="C26" s="62"/>
      <c r="D26" s="62"/>
      <c r="E26" s="62"/>
      <c r="F26" s="62"/>
      <c r="G26" s="63"/>
    </row>
    <row r="27" spans="1:7" x14ac:dyDescent="0.25">
      <c r="A27" s="61"/>
      <c r="B27" s="62"/>
      <c r="C27" s="62"/>
      <c r="D27" s="62"/>
      <c r="E27" s="62"/>
      <c r="F27" s="62"/>
      <c r="G27" s="63"/>
    </row>
    <row r="28" spans="1:7" x14ac:dyDescent="0.25">
      <c r="A28" s="61"/>
      <c r="B28" s="62"/>
      <c r="C28" s="62"/>
      <c r="D28" s="62"/>
      <c r="E28" s="62"/>
      <c r="F28" s="62"/>
      <c r="G28" s="63"/>
    </row>
    <row r="29" spans="1:7" x14ac:dyDescent="0.25">
      <c r="A29" s="61"/>
      <c r="B29" s="62"/>
      <c r="C29" s="62"/>
      <c r="D29" s="62"/>
      <c r="E29" s="62"/>
      <c r="F29" s="62"/>
      <c r="G29" s="63"/>
    </row>
    <row r="30" spans="1:7" x14ac:dyDescent="0.25">
      <c r="A30" s="61"/>
      <c r="B30" s="62"/>
      <c r="C30" s="62"/>
      <c r="D30" s="62"/>
      <c r="E30" s="62"/>
      <c r="F30" s="62"/>
      <c r="G30" s="63"/>
    </row>
    <row r="31" spans="1:7" x14ac:dyDescent="0.25">
      <c r="A31" s="61"/>
      <c r="B31" s="62"/>
      <c r="C31" s="62"/>
      <c r="D31" s="62"/>
      <c r="E31" s="62"/>
      <c r="F31" s="62"/>
      <c r="G31" s="63"/>
    </row>
    <row r="32" spans="1:7" x14ac:dyDescent="0.25">
      <c r="A32" s="61"/>
      <c r="B32" s="62"/>
      <c r="C32" s="62"/>
      <c r="D32" s="62"/>
      <c r="E32" s="62"/>
      <c r="F32" s="62"/>
      <c r="G32" s="63"/>
    </row>
    <row r="33" spans="1:7" x14ac:dyDescent="0.25">
      <c r="A33" s="61"/>
      <c r="B33" s="62"/>
      <c r="C33" s="62"/>
      <c r="D33" s="62"/>
      <c r="E33" s="62"/>
      <c r="F33" s="62"/>
      <c r="G33" s="63"/>
    </row>
    <row r="34" spans="1:7" x14ac:dyDescent="0.25">
      <c r="A34" s="61"/>
      <c r="B34" s="62"/>
      <c r="C34" s="62"/>
      <c r="D34" s="62"/>
      <c r="E34" s="62"/>
      <c r="F34" s="62"/>
      <c r="G34" s="63"/>
    </row>
    <row r="35" spans="1:7" x14ac:dyDescent="0.25">
      <c r="A35" s="61"/>
      <c r="B35" s="62"/>
      <c r="C35" s="62"/>
      <c r="D35" s="62"/>
      <c r="E35" s="62"/>
      <c r="F35" s="62"/>
      <c r="G35" s="63"/>
    </row>
    <row r="36" spans="1:7" x14ac:dyDescent="0.25">
      <c r="A36" s="61"/>
      <c r="B36" s="62"/>
      <c r="C36" s="62"/>
      <c r="D36" s="62"/>
      <c r="E36" s="62"/>
      <c r="F36" s="62"/>
      <c r="G36" s="63"/>
    </row>
    <row r="37" spans="1:7" x14ac:dyDescent="0.25">
      <c r="A37" s="61"/>
      <c r="B37" s="62"/>
      <c r="C37" s="62"/>
      <c r="D37" s="62"/>
      <c r="E37" s="62"/>
      <c r="F37" s="62"/>
      <c r="G37" s="63"/>
    </row>
    <row r="38" spans="1:7" x14ac:dyDescent="0.25">
      <c r="A38" s="61"/>
      <c r="B38" s="62"/>
      <c r="C38" s="62"/>
      <c r="D38" s="62"/>
      <c r="E38" s="62"/>
      <c r="F38" s="62"/>
      <c r="G38" s="63"/>
    </row>
    <row r="39" spans="1:7" x14ac:dyDescent="0.25">
      <c r="A39" s="61"/>
      <c r="B39" s="62"/>
      <c r="C39" s="62"/>
      <c r="D39" s="62"/>
      <c r="E39" s="62"/>
      <c r="F39" s="62"/>
      <c r="G39" s="63"/>
    </row>
    <row r="40" spans="1:7" x14ac:dyDescent="0.25">
      <c r="A40" s="64"/>
      <c r="B40" s="65"/>
      <c r="C40" s="65"/>
      <c r="D40" s="65"/>
      <c r="E40" s="65"/>
      <c r="F40" s="65"/>
      <c r="G40" s="66"/>
    </row>
  </sheetData>
  <mergeCells count="22">
    <mergeCell ref="A21:G40"/>
    <mergeCell ref="B11:C11"/>
    <mergeCell ref="A1:A4"/>
    <mergeCell ref="B1:G1"/>
    <mergeCell ref="B2:B4"/>
    <mergeCell ref="C2:D4"/>
    <mergeCell ref="E2:G4"/>
    <mergeCell ref="B5:C5"/>
    <mergeCell ref="B6:C6"/>
    <mergeCell ref="B7:C7"/>
    <mergeCell ref="B8:C8"/>
    <mergeCell ref="B9:C9"/>
    <mergeCell ref="B10:C10"/>
    <mergeCell ref="B18:C18"/>
    <mergeCell ref="B19:C19"/>
    <mergeCell ref="A20:C20"/>
    <mergeCell ref="B12:C12"/>
    <mergeCell ref="B13:C13"/>
    <mergeCell ref="B14:C14"/>
    <mergeCell ref="B15:C15"/>
    <mergeCell ref="B16:C16"/>
    <mergeCell ref="B17:C1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10" workbookViewId="0">
      <selection activeCell="A20" sqref="A20"/>
    </sheetView>
  </sheetViews>
  <sheetFormatPr baseColWidth="10" defaultRowHeight="15" x14ac:dyDescent="0.25"/>
  <cols>
    <col min="1" max="1" width="12.5703125" customWidth="1"/>
    <col min="2" max="2" width="23.140625" bestFit="1" customWidth="1"/>
    <col min="3" max="3" width="22.28515625" bestFit="1" customWidth="1"/>
    <col min="4" max="4" width="13" bestFit="1" customWidth="1"/>
  </cols>
  <sheetData>
    <row r="1" spans="1:9" x14ac:dyDescent="0.25">
      <c r="A1" s="2" t="s">
        <v>0</v>
      </c>
      <c r="B1" s="3" t="s">
        <v>1</v>
      </c>
      <c r="C1" s="3" t="s">
        <v>2</v>
      </c>
      <c r="D1" s="2" t="s">
        <v>3</v>
      </c>
      <c r="F1" s="11"/>
      <c r="G1" s="11"/>
      <c r="H1" s="11"/>
      <c r="I1" s="11"/>
    </row>
    <row r="2" spans="1:9" x14ac:dyDescent="0.25">
      <c r="A2" s="4">
        <v>1</v>
      </c>
      <c r="B2" s="4" t="s">
        <v>4</v>
      </c>
      <c r="C2" s="4">
        <v>2.41</v>
      </c>
      <c r="D2" s="4" t="s">
        <v>5</v>
      </c>
      <c r="F2" s="11"/>
      <c r="G2" s="11"/>
      <c r="H2" s="11"/>
      <c r="I2" s="11"/>
    </row>
    <row r="3" spans="1:9" x14ac:dyDescent="0.25">
      <c r="A3" s="4">
        <v>2</v>
      </c>
      <c r="B3" s="4" t="s">
        <v>6</v>
      </c>
      <c r="C3" s="4">
        <v>8.9</v>
      </c>
      <c r="D3" s="4" t="s">
        <v>7</v>
      </c>
      <c r="F3" s="11"/>
      <c r="G3" s="11"/>
      <c r="H3" s="11"/>
      <c r="I3" s="11"/>
    </row>
    <row r="4" spans="1:9" x14ac:dyDescent="0.25">
      <c r="A4" s="4">
        <v>3</v>
      </c>
      <c r="B4" s="4" t="s">
        <v>8</v>
      </c>
      <c r="C4" s="4">
        <v>4</v>
      </c>
      <c r="D4" s="4" t="s">
        <v>5</v>
      </c>
      <c r="F4" s="11"/>
      <c r="G4" s="11"/>
      <c r="H4" s="11"/>
      <c r="I4" s="11"/>
    </row>
    <row r="5" spans="1:9" x14ac:dyDescent="0.25">
      <c r="A5" s="4">
        <v>4</v>
      </c>
      <c r="B5" s="4" t="s">
        <v>9</v>
      </c>
      <c r="C5" s="4">
        <v>2.2200000000000002</v>
      </c>
      <c r="D5" s="4" t="s">
        <v>5</v>
      </c>
      <c r="F5" s="11"/>
      <c r="G5" s="11"/>
      <c r="H5" s="11"/>
      <c r="I5" s="11"/>
    </row>
    <row r="6" spans="1:9" x14ac:dyDescent="0.25">
      <c r="A6" s="4">
        <v>5</v>
      </c>
      <c r="B6" s="4" t="s">
        <v>10</v>
      </c>
      <c r="C6" s="4">
        <v>5.49</v>
      </c>
      <c r="D6" s="4" t="s">
        <v>5</v>
      </c>
      <c r="F6" s="11"/>
      <c r="G6" s="11"/>
      <c r="H6" s="11"/>
      <c r="I6" s="11"/>
    </row>
    <row r="7" spans="1:9" x14ac:dyDescent="0.25">
      <c r="A7" s="4">
        <v>6</v>
      </c>
      <c r="B7" s="4" t="s">
        <v>11</v>
      </c>
      <c r="C7" s="4">
        <v>2.44</v>
      </c>
      <c r="D7" s="4" t="s">
        <v>5</v>
      </c>
      <c r="F7" s="11"/>
      <c r="G7" s="11"/>
      <c r="H7" s="11"/>
      <c r="I7" s="11"/>
    </row>
    <row r="8" spans="1:9" x14ac:dyDescent="0.25">
      <c r="A8" s="4">
        <v>7</v>
      </c>
      <c r="B8" s="4" t="s">
        <v>12</v>
      </c>
      <c r="C8" s="4">
        <v>0.9</v>
      </c>
      <c r="D8" s="4" t="s">
        <v>5</v>
      </c>
      <c r="F8" s="11"/>
      <c r="G8" s="11"/>
      <c r="H8" s="11"/>
      <c r="I8" s="11"/>
    </row>
    <row r="9" spans="1:9" x14ac:dyDescent="0.25">
      <c r="A9" s="4">
        <v>8</v>
      </c>
      <c r="B9" s="4" t="s">
        <v>13</v>
      </c>
      <c r="C9" s="4">
        <v>0.73</v>
      </c>
      <c r="D9" s="4" t="s">
        <v>5</v>
      </c>
      <c r="F9" s="11"/>
      <c r="G9" s="11"/>
      <c r="H9" s="11"/>
      <c r="I9" s="11"/>
    </row>
    <row r="10" spans="1:9" x14ac:dyDescent="0.25">
      <c r="A10" s="4">
        <v>9</v>
      </c>
      <c r="B10" s="4" t="s">
        <v>14</v>
      </c>
      <c r="C10" s="4">
        <v>1.1499999999999999</v>
      </c>
      <c r="D10" s="4" t="s">
        <v>5</v>
      </c>
      <c r="F10" s="11"/>
      <c r="G10" s="11"/>
      <c r="H10" s="11"/>
      <c r="I10" s="11"/>
    </row>
    <row r="11" spans="1:9" x14ac:dyDescent="0.25">
      <c r="A11" s="4">
        <v>10</v>
      </c>
      <c r="B11" s="4" t="s">
        <v>15</v>
      </c>
      <c r="C11" s="4">
        <v>6</v>
      </c>
      <c r="D11" s="4" t="s">
        <v>5</v>
      </c>
      <c r="F11" s="11"/>
      <c r="G11" s="11"/>
      <c r="H11" s="11"/>
      <c r="I11" s="11"/>
    </row>
    <row r="12" spans="1:9" x14ac:dyDescent="0.25">
      <c r="A12" s="4">
        <v>11</v>
      </c>
      <c r="B12" s="4" t="s">
        <v>16</v>
      </c>
      <c r="C12" s="4">
        <v>8</v>
      </c>
      <c r="D12" s="4"/>
      <c r="F12" s="11"/>
      <c r="G12" s="11"/>
      <c r="H12" s="11"/>
      <c r="I12" s="11"/>
    </row>
    <row r="13" spans="1:9" x14ac:dyDescent="0.25">
      <c r="A13" s="4">
        <v>12</v>
      </c>
      <c r="B13" s="4" t="s">
        <v>17</v>
      </c>
      <c r="C13" s="4">
        <v>36.5</v>
      </c>
      <c r="D13" s="4" t="s">
        <v>18</v>
      </c>
      <c r="F13" s="11"/>
      <c r="G13" s="11"/>
      <c r="H13" s="11"/>
      <c r="I13" s="11"/>
    </row>
    <row r="14" spans="1:9" x14ac:dyDescent="0.25">
      <c r="A14" s="4">
        <v>13</v>
      </c>
      <c r="B14" s="4" t="s">
        <v>19</v>
      </c>
      <c r="C14" s="4">
        <v>26.5</v>
      </c>
      <c r="D14" s="4" t="s">
        <v>18</v>
      </c>
      <c r="F14" s="11"/>
      <c r="G14" s="11"/>
      <c r="H14" s="11"/>
      <c r="I14" s="11"/>
    </row>
    <row r="15" spans="1:9" x14ac:dyDescent="0.25">
      <c r="A15" s="4">
        <v>14</v>
      </c>
      <c r="B15" s="4" t="s">
        <v>20</v>
      </c>
      <c r="C15" s="4">
        <v>22.3</v>
      </c>
      <c r="D15" s="4"/>
      <c r="F15" s="11"/>
      <c r="G15" s="11"/>
      <c r="H15" s="11"/>
      <c r="I15" s="11"/>
    </row>
    <row r="16" spans="1:9" x14ac:dyDescent="0.25">
      <c r="A16" s="4">
        <v>15</v>
      </c>
      <c r="B16" s="4" t="s">
        <v>21</v>
      </c>
      <c r="C16" s="4">
        <v>400</v>
      </c>
      <c r="D16" s="4"/>
      <c r="F16" s="11"/>
      <c r="G16" s="11"/>
      <c r="H16" s="11"/>
      <c r="I16" s="11"/>
    </row>
    <row r="17" spans="1:9" x14ac:dyDescent="0.25">
      <c r="A17" s="4">
        <v>16</v>
      </c>
      <c r="B17" s="4" t="s">
        <v>22</v>
      </c>
      <c r="C17" s="4">
        <v>8.5</v>
      </c>
      <c r="D17" s="4" t="s">
        <v>23</v>
      </c>
      <c r="F17" s="11"/>
      <c r="G17" s="11"/>
      <c r="H17" s="11"/>
      <c r="I17" s="11"/>
    </row>
    <row r="18" spans="1:9" x14ac:dyDescent="0.25">
      <c r="A18" s="4">
        <v>17</v>
      </c>
      <c r="B18" s="4" t="s">
        <v>36</v>
      </c>
      <c r="C18" s="4">
        <v>7.5</v>
      </c>
      <c r="D18" s="4" t="s">
        <v>23</v>
      </c>
      <c r="F18" s="11"/>
      <c r="G18" s="11"/>
      <c r="H18" s="11"/>
      <c r="I18" s="11"/>
    </row>
    <row r="19" spans="1:9" x14ac:dyDescent="0.25">
      <c r="A19" s="4">
        <v>18</v>
      </c>
      <c r="B19" s="4" t="s">
        <v>37</v>
      </c>
      <c r="C19" s="4"/>
      <c r="D19" s="4"/>
      <c r="F19" s="11"/>
      <c r="G19" s="11"/>
      <c r="H19" s="11"/>
      <c r="I19" s="11"/>
    </row>
    <row r="20" spans="1:9" x14ac:dyDescent="0.25">
      <c r="A20" s="4"/>
      <c r="B20" s="4"/>
      <c r="C20" s="4"/>
      <c r="D20" s="4"/>
      <c r="F20" s="11"/>
      <c r="G20" s="11"/>
      <c r="H20" s="11"/>
      <c r="I20" s="11"/>
    </row>
    <row r="21" spans="1:9" x14ac:dyDescent="0.25">
      <c r="A21" s="6"/>
      <c r="B21" s="6"/>
      <c r="C21" s="6"/>
      <c r="D21" s="6"/>
      <c r="F21" s="11"/>
      <c r="G21" s="11"/>
      <c r="H21" s="11"/>
      <c r="I21" s="11"/>
    </row>
    <row r="22" spans="1:9" x14ac:dyDescent="0.25">
      <c r="A22" s="6"/>
      <c r="B22" s="6"/>
      <c r="C22" s="6"/>
      <c r="D22" s="6"/>
      <c r="F22" s="11"/>
      <c r="G22" s="11"/>
      <c r="H22" s="11"/>
      <c r="I22" s="11"/>
    </row>
    <row r="23" spans="1:9" x14ac:dyDescent="0.25">
      <c r="A23" s="6"/>
      <c r="B23" s="6"/>
      <c r="C23" s="6"/>
      <c r="D23" s="6"/>
      <c r="F23" s="11"/>
      <c r="G23" s="11"/>
      <c r="H23" s="11"/>
      <c r="I23" s="11"/>
    </row>
    <row r="24" spans="1:9" x14ac:dyDescent="0.25">
      <c r="A24" s="6"/>
      <c r="B24" s="6"/>
      <c r="C24" s="6"/>
      <c r="D24" s="6"/>
      <c r="F24" s="11"/>
      <c r="G24" s="11"/>
      <c r="H24" s="11"/>
      <c r="I24" s="11"/>
    </row>
    <row r="25" spans="1:9" x14ac:dyDescent="0.25">
      <c r="A25" s="6"/>
      <c r="B25" s="6"/>
      <c r="C25" s="6"/>
      <c r="D25" s="6"/>
      <c r="F25" s="11"/>
      <c r="G25" s="11"/>
      <c r="H25" s="11"/>
      <c r="I25" s="11"/>
    </row>
    <row r="26" spans="1:9" x14ac:dyDescent="0.25">
      <c r="A26" s="6"/>
      <c r="B26" s="6"/>
      <c r="C26" s="6"/>
      <c r="D26" s="6"/>
      <c r="F26" s="11"/>
      <c r="G26" s="11"/>
      <c r="H26" s="11"/>
      <c r="I26" s="11"/>
    </row>
    <row r="27" spans="1:9" x14ac:dyDescent="0.25">
      <c r="A27" s="6"/>
      <c r="B27" s="6"/>
      <c r="C27" s="6"/>
      <c r="D27" s="6"/>
      <c r="F27" s="11"/>
      <c r="G27" s="11"/>
      <c r="H27" s="11"/>
      <c r="I27" s="11"/>
    </row>
    <row r="28" spans="1:9" x14ac:dyDescent="0.25">
      <c r="A28" s="6"/>
      <c r="B28" s="6"/>
      <c r="C28" s="6"/>
      <c r="D28" s="6"/>
      <c r="F28" s="11"/>
      <c r="G28" s="11"/>
      <c r="H28" s="11"/>
      <c r="I28" s="11"/>
    </row>
    <row r="29" spans="1:9" x14ac:dyDescent="0.25">
      <c r="A29" s="6"/>
      <c r="B29" s="6"/>
      <c r="C29" s="6"/>
      <c r="D29" s="6"/>
      <c r="F29" s="11"/>
      <c r="G29" s="11"/>
      <c r="H29" s="11"/>
      <c r="I29" s="11"/>
    </row>
    <row r="30" spans="1:9" x14ac:dyDescent="0.25">
      <c r="A30" s="6"/>
      <c r="B30" s="6"/>
      <c r="C30" s="6"/>
      <c r="D30" s="6"/>
      <c r="F30" s="11"/>
      <c r="G30" s="11"/>
      <c r="H30" s="11"/>
      <c r="I30" s="11"/>
    </row>
    <row r="31" spans="1:9" x14ac:dyDescent="0.25">
      <c r="A31" s="6"/>
      <c r="B31" s="6"/>
      <c r="C31" s="6"/>
      <c r="D31" s="6"/>
      <c r="F31" s="11"/>
      <c r="G31" s="11"/>
      <c r="H31" s="11"/>
      <c r="I31" s="11"/>
    </row>
    <row r="32" spans="1:9" x14ac:dyDescent="0.25">
      <c r="A32" s="6"/>
      <c r="B32" s="6"/>
      <c r="C32" s="6"/>
      <c r="D32" s="6"/>
      <c r="F32" s="11"/>
      <c r="G32" s="11"/>
      <c r="H32" s="11"/>
      <c r="I32" s="11"/>
    </row>
    <row r="33" spans="1:9" x14ac:dyDescent="0.25">
      <c r="A33" s="6"/>
      <c r="B33" s="6"/>
      <c r="C33" s="6"/>
      <c r="D33" s="6"/>
      <c r="F33" s="11"/>
      <c r="G33" s="11"/>
      <c r="H33" s="11"/>
      <c r="I33" s="11"/>
    </row>
    <row r="34" spans="1:9" x14ac:dyDescent="0.25">
      <c r="A34" s="6"/>
      <c r="B34" s="6"/>
      <c r="C34" s="6"/>
      <c r="D34" s="6"/>
      <c r="F34" s="11"/>
      <c r="G34" s="11"/>
      <c r="H34" s="11"/>
      <c r="I34" s="11"/>
    </row>
    <row r="35" spans="1:9" x14ac:dyDescent="0.25">
      <c r="A35" s="6">
        <v>25</v>
      </c>
      <c r="B35" s="6" t="s">
        <v>34</v>
      </c>
      <c r="C35" s="6"/>
      <c r="D35" s="6"/>
      <c r="F35" s="11"/>
      <c r="G35" s="11"/>
      <c r="H35" s="11"/>
      <c r="I35" s="11"/>
    </row>
    <row r="36" spans="1:9" x14ac:dyDescent="0.25">
      <c r="A36" s="6"/>
      <c r="B36" s="6"/>
      <c r="C36" s="6"/>
      <c r="D36" s="6"/>
      <c r="F36" s="11"/>
      <c r="G36" s="11"/>
      <c r="H36" s="11"/>
      <c r="I36" s="11"/>
    </row>
    <row r="37" spans="1:9" x14ac:dyDescent="0.25">
      <c r="A37" s="6"/>
      <c r="B37" s="6"/>
      <c r="C37" s="6"/>
      <c r="D37" s="6"/>
      <c r="F37" s="11"/>
      <c r="G37" s="11"/>
      <c r="H37" s="11"/>
      <c r="I37" s="11"/>
    </row>
    <row r="38" spans="1:9" x14ac:dyDescent="0.25">
      <c r="A38" s="6"/>
      <c r="B38" s="6"/>
      <c r="C38" s="6"/>
      <c r="D38" s="6"/>
      <c r="F38" s="11"/>
      <c r="G38" s="11"/>
      <c r="H38" s="11"/>
      <c r="I38" s="11"/>
    </row>
    <row r="39" spans="1:9" x14ac:dyDescent="0.25">
      <c r="A39" s="6"/>
      <c r="B39" s="6"/>
      <c r="C39" s="6"/>
      <c r="D39" s="6"/>
      <c r="F39" s="11"/>
      <c r="G39" s="11"/>
      <c r="H39" s="11"/>
      <c r="I39" s="11"/>
    </row>
    <row r="40" spans="1:9" x14ac:dyDescent="0.25">
      <c r="A40" s="6"/>
      <c r="B40" s="6"/>
      <c r="C40" s="6"/>
      <c r="D40" s="6"/>
      <c r="F40" s="11"/>
      <c r="G40" s="11"/>
      <c r="H40" s="11"/>
      <c r="I40" s="11"/>
    </row>
    <row r="41" spans="1:9" x14ac:dyDescent="0.25">
      <c r="A41" s="6"/>
      <c r="B41" s="6"/>
      <c r="C41" s="6"/>
      <c r="D41" s="6"/>
      <c r="F41" s="11"/>
      <c r="G41" s="11"/>
      <c r="H41" s="11"/>
      <c r="I41" s="11"/>
    </row>
    <row r="42" spans="1:9" x14ac:dyDescent="0.25">
      <c r="A42" s="6"/>
      <c r="B42" s="6"/>
      <c r="C42" s="6"/>
      <c r="D42" s="6"/>
      <c r="F42" s="11"/>
      <c r="G42" s="11"/>
      <c r="H42" s="11"/>
      <c r="I42" s="11"/>
    </row>
    <row r="43" spans="1:9" x14ac:dyDescent="0.25">
      <c r="A43" s="6"/>
      <c r="B43" s="6"/>
      <c r="C43" s="6"/>
      <c r="D43" s="6"/>
      <c r="F43" s="11"/>
      <c r="G43" s="11"/>
      <c r="H43" s="11"/>
      <c r="I43" s="11"/>
    </row>
    <row r="44" spans="1:9" x14ac:dyDescent="0.25">
      <c r="A44" s="6"/>
      <c r="B44" s="6"/>
      <c r="C44" s="6"/>
      <c r="D44" s="6"/>
      <c r="F44" s="11"/>
      <c r="G44" s="11"/>
      <c r="H44" s="11"/>
      <c r="I44" s="11"/>
    </row>
    <row r="45" spans="1:9" x14ac:dyDescent="0.25">
      <c r="A45" s="6"/>
      <c r="B45" s="6"/>
      <c r="C45" s="6"/>
      <c r="D45" s="6"/>
      <c r="F45" s="11"/>
      <c r="G45" s="11"/>
      <c r="H45" s="11"/>
      <c r="I45" s="11"/>
    </row>
    <row r="46" spans="1:9" x14ac:dyDescent="0.25">
      <c r="A46" s="6"/>
      <c r="B46" s="6"/>
      <c r="C46" s="6"/>
      <c r="D46" s="6"/>
      <c r="F46" s="11"/>
      <c r="G46" s="11"/>
      <c r="H46" s="11"/>
      <c r="I46" s="11"/>
    </row>
    <row r="47" spans="1:9" x14ac:dyDescent="0.25">
      <c r="A47" s="6"/>
      <c r="B47" s="6"/>
      <c r="C47" s="6"/>
      <c r="D47" s="6"/>
      <c r="F47" s="11"/>
      <c r="G47" s="11"/>
      <c r="H47" s="11"/>
      <c r="I47" s="11"/>
    </row>
    <row r="48" spans="1:9" x14ac:dyDescent="0.25">
      <c r="A48" s="6"/>
      <c r="B48" s="6"/>
      <c r="C48" s="6"/>
      <c r="D48" s="6"/>
      <c r="F48" s="11"/>
      <c r="G48" s="11"/>
      <c r="H48" s="11"/>
      <c r="I48" s="11"/>
    </row>
    <row r="49" spans="1:9" x14ac:dyDescent="0.25">
      <c r="A49" s="6"/>
      <c r="B49" s="6"/>
      <c r="C49" s="6"/>
      <c r="D49" s="6"/>
      <c r="F49" s="11"/>
      <c r="G49" s="11"/>
      <c r="H49" s="11"/>
      <c r="I49" s="11"/>
    </row>
    <row r="50" spans="1:9" x14ac:dyDescent="0.25">
      <c r="A50" s="6"/>
      <c r="B50" s="6"/>
      <c r="C50" s="6"/>
      <c r="D50" s="6"/>
      <c r="F50" s="11"/>
      <c r="G50" s="11"/>
      <c r="H50" s="11"/>
      <c r="I5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FT type ganache</vt:lpstr>
      <vt:lpstr>FT type praliné-cuisson</vt:lpstr>
      <vt:lpstr>MP ( liste-coût )</vt:lpstr>
      <vt:lpstr>calculons</vt:lpstr>
      <vt:lpstr>CHAPEAU</vt:lpstr>
      <vt:lpstr>code</vt:lpstr>
      <vt:lpstr>dose</vt:lpstr>
      <vt:lpstr>ingredients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Marie Alvernhe</cp:lastModifiedBy>
  <cp:lastPrinted>2019-01-05T18:41:13Z</cp:lastPrinted>
  <dcterms:created xsi:type="dcterms:W3CDTF">2019-01-03T17:03:31Z</dcterms:created>
  <dcterms:modified xsi:type="dcterms:W3CDTF">2019-01-05T18:41:43Z</dcterms:modified>
</cp:coreProperties>
</file>