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9072" activeTab="1"/>
  </bookViews>
  <sheets>
    <sheet name="SAISIE" sheetId="1" r:id="rId1"/>
    <sheet name="SAISIE NEW" sheetId="3" r:id="rId2"/>
    <sheet name="CALENDRIER" sheetId="5" r:id="rId3"/>
    <sheet name="LDV" sheetId="4" r:id="rId4"/>
    <sheet name="GRAPHIQUE" sheetId="2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5" l="1"/>
  <c r="A3" i="5" s="1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E7" i="3" l="1"/>
  <c r="E8" i="3"/>
  <c r="E9" i="3"/>
  <c r="E10" i="3"/>
  <c r="D10" i="3" s="1"/>
  <c r="E11" i="3"/>
  <c r="D11" i="3" s="1"/>
  <c r="E12" i="3"/>
  <c r="E13" i="3"/>
  <c r="D13" i="3" s="1"/>
  <c r="E14" i="3"/>
  <c r="D14" i="3" s="1"/>
  <c r="E15" i="3"/>
  <c r="D15" i="3" s="1"/>
  <c r="E16" i="3"/>
  <c r="E17" i="3"/>
  <c r="E18" i="3"/>
  <c r="D18" i="3" s="1"/>
  <c r="E19" i="3"/>
  <c r="D19" i="3" s="1"/>
  <c r="E20" i="3"/>
  <c r="E21" i="3"/>
  <c r="D21" i="3" s="1"/>
  <c r="E22" i="3"/>
  <c r="D22" i="3" s="1"/>
  <c r="E23" i="3"/>
  <c r="D23" i="3" s="1"/>
  <c r="E24" i="3"/>
  <c r="E25" i="3"/>
  <c r="D25" i="3" s="1"/>
  <c r="E26" i="3"/>
  <c r="D26" i="3" s="1"/>
  <c r="E27" i="3"/>
  <c r="D27" i="3" s="1"/>
  <c r="E28" i="3"/>
  <c r="E29" i="3"/>
  <c r="D29" i="3" s="1"/>
  <c r="E30" i="3"/>
  <c r="D30" i="3" s="1"/>
  <c r="E31" i="3"/>
  <c r="D31" i="3" s="1"/>
  <c r="E32" i="3"/>
  <c r="E33" i="3"/>
  <c r="D33" i="3" s="1"/>
  <c r="E34" i="3"/>
  <c r="D34" i="3" s="1"/>
  <c r="E35" i="3"/>
  <c r="D35" i="3" s="1"/>
  <c r="E36" i="3"/>
  <c r="E37" i="3"/>
  <c r="E38" i="3"/>
  <c r="D38" i="3" s="1"/>
  <c r="E39" i="3"/>
  <c r="D39" i="3" s="1"/>
  <c r="E40" i="3"/>
  <c r="E41" i="3"/>
  <c r="E42" i="3"/>
  <c r="D42" i="3" s="1"/>
  <c r="E43" i="3"/>
  <c r="D43" i="3" s="1"/>
  <c r="E44" i="3"/>
  <c r="E45" i="3"/>
  <c r="D45" i="3" s="1"/>
  <c r="E46" i="3"/>
  <c r="E47" i="3"/>
  <c r="E48" i="3"/>
  <c r="E49" i="3"/>
  <c r="E50" i="3"/>
  <c r="E51" i="3"/>
  <c r="E52" i="3"/>
  <c r="E53" i="3"/>
  <c r="D53" i="3" s="1"/>
  <c r="E54" i="3"/>
  <c r="D54" i="3" s="1"/>
  <c r="E55" i="3"/>
  <c r="D55" i="3" s="1"/>
  <c r="E56" i="3"/>
  <c r="E57" i="3"/>
  <c r="E58" i="3"/>
  <c r="D58" i="3" s="1"/>
  <c r="E59" i="3"/>
  <c r="D59" i="3" s="1"/>
  <c r="E60" i="3"/>
  <c r="E61" i="3"/>
  <c r="E62" i="3"/>
  <c r="D62" i="3" s="1"/>
  <c r="E63" i="3"/>
  <c r="D63" i="3" s="1"/>
  <c r="E64" i="3"/>
  <c r="E65" i="3"/>
  <c r="E66" i="3"/>
  <c r="D66" i="3" s="1"/>
  <c r="E67" i="3"/>
  <c r="D67" i="3" s="1"/>
  <c r="E68" i="3"/>
  <c r="E69" i="3"/>
  <c r="E70" i="3"/>
  <c r="D70" i="3" s="1"/>
  <c r="E71" i="3"/>
  <c r="D71" i="3" s="1"/>
  <c r="E72" i="3"/>
  <c r="E73" i="3"/>
  <c r="D73" i="3" s="1"/>
  <c r="E74" i="3"/>
  <c r="D74" i="3" s="1"/>
  <c r="E75" i="3"/>
  <c r="D75" i="3" s="1"/>
  <c r="E76" i="3"/>
  <c r="E77" i="3"/>
  <c r="D77" i="3" s="1"/>
  <c r="E78" i="3"/>
  <c r="D78" i="3" s="1"/>
  <c r="E79" i="3"/>
  <c r="D79" i="3" s="1"/>
  <c r="E80" i="3"/>
  <c r="E81" i="3"/>
  <c r="D81" i="3" s="1"/>
  <c r="E82" i="3"/>
  <c r="D82" i="3" s="1"/>
  <c r="E83" i="3"/>
  <c r="D83" i="3" s="1"/>
  <c r="E84" i="3"/>
  <c r="E85" i="3"/>
  <c r="D85" i="3" s="1"/>
  <c r="E86" i="3"/>
  <c r="D86" i="3" s="1"/>
  <c r="E87" i="3"/>
  <c r="D87" i="3" s="1"/>
  <c r="E88" i="3"/>
  <c r="E89" i="3"/>
  <c r="D89" i="3" s="1"/>
  <c r="E90" i="3"/>
  <c r="D90" i="3" s="1"/>
  <c r="E91" i="3"/>
  <c r="D91" i="3" s="1"/>
  <c r="D47" i="3"/>
  <c r="D51" i="3"/>
  <c r="D95" i="3"/>
  <c r="D103" i="3"/>
  <c r="D107" i="3"/>
  <c r="D111" i="3"/>
  <c r="D115" i="3"/>
  <c r="D119" i="3"/>
  <c r="D123" i="3"/>
  <c r="D127" i="3"/>
  <c r="D131" i="3"/>
  <c r="D135" i="3"/>
  <c r="D139" i="3"/>
  <c r="D143" i="3"/>
  <c r="D147" i="3"/>
  <c r="D151" i="3"/>
  <c r="D155" i="3"/>
  <c r="D159" i="3"/>
  <c r="D163" i="3"/>
  <c r="E6" i="3"/>
  <c r="D6" i="3" s="1"/>
  <c r="D94" i="3"/>
  <c r="D98" i="3"/>
  <c r="D102" i="3"/>
  <c r="D24" i="3"/>
  <c r="D28" i="3"/>
  <c r="D32" i="3"/>
  <c r="D36" i="3"/>
  <c r="D8" i="3"/>
  <c r="D9" i="3"/>
  <c r="D12" i="3"/>
  <c r="D16" i="3"/>
  <c r="D17" i="3"/>
  <c r="D20" i="3"/>
  <c r="D7" i="3"/>
  <c r="D40" i="3"/>
  <c r="D41" i="3"/>
  <c r="D44" i="3"/>
  <c r="D46" i="3"/>
  <c r="D48" i="3"/>
  <c r="D49" i="3"/>
  <c r="D50" i="3"/>
  <c r="D52" i="3"/>
  <c r="D56" i="3"/>
  <c r="D60" i="3"/>
  <c r="D64" i="3"/>
  <c r="D68" i="3"/>
  <c r="D72" i="3"/>
  <c r="D76" i="3"/>
  <c r="D80" i="3"/>
  <c r="D84" i="3"/>
  <c r="D88" i="3"/>
  <c r="D92" i="3"/>
  <c r="D93" i="3"/>
  <c r="D96" i="3"/>
  <c r="D97" i="3"/>
  <c r="D99" i="3"/>
  <c r="D100" i="3"/>
  <c r="D101" i="3"/>
  <c r="D104" i="3"/>
  <c r="D105" i="3"/>
  <c r="D106" i="3"/>
  <c r="D108" i="3"/>
  <c r="D109" i="3"/>
  <c r="D110" i="3"/>
  <c r="D112" i="3"/>
  <c r="D113" i="3"/>
  <c r="D114" i="3"/>
  <c r="D116" i="3"/>
  <c r="D117" i="3"/>
  <c r="D118" i="3"/>
  <c r="D120" i="3"/>
  <c r="D121" i="3"/>
  <c r="D122" i="3"/>
  <c r="D124" i="3"/>
  <c r="D125" i="3"/>
  <c r="D126" i="3"/>
  <c r="D128" i="3"/>
  <c r="D129" i="3"/>
  <c r="D130" i="3"/>
  <c r="D132" i="3"/>
  <c r="D133" i="3"/>
  <c r="D134" i="3"/>
  <c r="D136" i="3"/>
  <c r="D137" i="3"/>
  <c r="D138" i="3"/>
  <c r="D140" i="3"/>
  <c r="D141" i="3"/>
  <c r="D142" i="3"/>
  <c r="D144" i="3"/>
  <c r="D145" i="3"/>
  <c r="D146" i="3"/>
  <c r="D148" i="3"/>
  <c r="D149" i="3"/>
  <c r="D150" i="3"/>
  <c r="D152" i="3"/>
  <c r="D153" i="3"/>
  <c r="D154" i="3"/>
  <c r="D156" i="3"/>
  <c r="D157" i="3"/>
  <c r="D158" i="3"/>
  <c r="D160" i="3"/>
  <c r="D161" i="3"/>
  <c r="D162" i="3"/>
  <c r="D164" i="3"/>
  <c r="D165" i="3"/>
  <c r="D69" i="3" l="1"/>
  <c r="D65" i="3"/>
  <c r="D61" i="3"/>
  <c r="D57" i="3"/>
  <c r="D37" i="3"/>
  <c r="D1" i="3" l="1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B6" i="3" l="1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J39" i="3" l="1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6" i="3" l="1"/>
  <c r="J7" i="3"/>
  <c r="J8" i="3"/>
  <c r="J9" i="3"/>
  <c r="J10" i="3"/>
  <c r="J11" i="3"/>
  <c r="J12" i="3"/>
  <c r="J13" i="3"/>
  <c r="J14" i="3"/>
  <c r="J15" i="3"/>
  <c r="J16" i="3"/>
  <c r="J17" i="3"/>
  <c r="J18" i="3"/>
  <c r="F13" i="2"/>
  <c r="C13" i="2"/>
  <c r="B13" i="2"/>
  <c r="F12" i="2"/>
  <c r="C12" i="2"/>
  <c r="B12" i="2"/>
  <c r="F11" i="2"/>
  <c r="C11" i="2"/>
  <c r="B11" i="2"/>
  <c r="F10" i="2"/>
  <c r="C10" i="2"/>
  <c r="B10" i="2"/>
  <c r="F9" i="2"/>
  <c r="C9" i="2"/>
  <c r="B9" i="2"/>
  <c r="F8" i="2"/>
  <c r="C8" i="2"/>
  <c r="B8" i="2"/>
  <c r="F7" i="2"/>
  <c r="C7" i="2"/>
  <c r="B7" i="2"/>
  <c r="F6" i="2"/>
  <c r="C6" i="2"/>
  <c r="B6" i="2"/>
  <c r="F5" i="2"/>
  <c r="C5" i="2"/>
  <c r="B5" i="2"/>
  <c r="F4" i="2"/>
  <c r="C4" i="2"/>
  <c r="B4" i="2"/>
  <c r="D5" i="2" l="1"/>
  <c r="D9" i="2"/>
  <c r="D13" i="2"/>
  <c r="D4" i="2"/>
  <c r="D8" i="2"/>
  <c r="D12" i="2"/>
  <c r="D7" i="2"/>
  <c r="D11" i="2"/>
  <c r="D6" i="2"/>
  <c r="D10" i="2"/>
  <c r="N45" i="1"/>
  <c r="N41" i="1"/>
  <c r="O41" i="1"/>
  <c r="N42" i="1"/>
  <c r="O42" i="1"/>
  <c r="N43" i="1"/>
  <c r="O43" i="1"/>
  <c r="N44" i="1"/>
  <c r="O44" i="1"/>
  <c r="O45" i="1"/>
  <c r="N46" i="1"/>
  <c r="O46" i="1"/>
  <c r="P46" i="1" s="1"/>
  <c r="N47" i="1"/>
  <c r="O47" i="1"/>
  <c r="N48" i="1"/>
  <c r="O48" i="1"/>
  <c r="P48" i="1" s="1"/>
  <c r="N49" i="1"/>
  <c r="O49" i="1"/>
  <c r="N50" i="1"/>
  <c r="O50" i="1"/>
  <c r="O33" i="1"/>
  <c r="N33" i="1"/>
  <c r="O32" i="1"/>
  <c r="N32" i="1"/>
  <c r="O31" i="1"/>
  <c r="N31" i="1"/>
  <c r="O30" i="1"/>
  <c r="N30" i="1"/>
  <c r="O29" i="1"/>
  <c r="N29" i="1"/>
  <c r="O28" i="1"/>
  <c r="N28" i="1"/>
  <c r="O27" i="1"/>
  <c r="N27" i="1"/>
  <c r="O26" i="1"/>
  <c r="N26" i="1"/>
  <c r="O25" i="1"/>
  <c r="N25" i="1"/>
  <c r="O24" i="1"/>
  <c r="N24" i="1"/>
  <c r="O8" i="1"/>
  <c r="O9" i="1"/>
  <c r="O10" i="1"/>
  <c r="O11" i="1"/>
  <c r="O12" i="1"/>
  <c r="O13" i="1"/>
  <c r="O14" i="1"/>
  <c r="O15" i="1"/>
  <c r="O16" i="1"/>
  <c r="N8" i="1"/>
  <c r="N9" i="1"/>
  <c r="N10" i="1"/>
  <c r="N11" i="1"/>
  <c r="N12" i="1"/>
  <c r="N13" i="1"/>
  <c r="N14" i="1"/>
  <c r="N15" i="1"/>
  <c r="N16" i="1"/>
  <c r="O7" i="1"/>
  <c r="N7" i="1"/>
  <c r="P27" i="1" l="1"/>
  <c r="P29" i="1"/>
  <c r="P33" i="1"/>
  <c r="N51" i="1"/>
  <c r="P44" i="1"/>
  <c r="P42" i="1"/>
  <c r="P12" i="1"/>
  <c r="P13" i="1"/>
  <c r="P9" i="1"/>
  <c r="P25" i="1"/>
  <c r="P49" i="1"/>
  <c r="P32" i="1"/>
  <c r="P11" i="1"/>
  <c r="P16" i="1"/>
  <c r="N17" i="1"/>
  <c r="P7" i="1"/>
  <c r="P14" i="1"/>
  <c r="P10" i="1"/>
  <c r="P26" i="1"/>
  <c r="P8" i="1"/>
  <c r="P15" i="1"/>
  <c r="P30" i="1"/>
  <c r="O17" i="1"/>
  <c r="P17" i="1" s="1"/>
  <c r="P50" i="1"/>
  <c r="P47" i="1"/>
  <c r="P45" i="1"/>
  <c r="P43" i="1"/>
  <c r="P41" i="1"/>
  <c r="O51" i="1"/>
  <c r="P31" i="1"/>
  <c r="P28" i="1"/>
  <c r="N34" i="1"/>
  <c r="N52" i="1" s="1"/>
  <c r="O34" i="1"/>
  <c r="P24" i="1"/>
  <c r="O35" i="1" l="1"/>
  <c r="O52" i="1"/>
  <c r="N35" i="1"/>
  <c r="P35" i="1" s="1"/>
  <c r="P51" i="1"/>
  <c r="P34" i="1"/>
  <c r="P52" i="1" l="1"/>
</calcChain>
</file>

<file path=xl/sharedStrings.xml><?xml version="1.0" encoding="utf-8"?>
<sst xmlns="http://schemas.openxmlformats.org/spreadsheetml/2006/main" count="146" uniqueCount="56">
  <si>
    <t>NOM</t>
  </si>
  <si>
    <t>SBARBORI</t>
  </si>
  <si>
    <t>JEZEQUEL</t>
  </si>
  <si>
    <t>JANVIER</t>
  </si>
  <si>
    <t>LAFONT</t>
  </si>
  <si>
    <t>AUDIN</t>
  </si>
  <si>
    <t>RAMON</t>
  </si>
  <si>
    <t>GARCIA</t>
  </si>
  <si>
    <t>BUGUET</t>
  </si>
  <si>
    <t>KONIECZNY</t>
  </si>
  <si>
    <t>CIRILLO</t>
  </si>
  <si>
    <t>SEMAINE 1</t>
  </si>
  <si>
    <t>SOMME MANIP SEMAINE</t>
  </si>
  <si>
    <t>SOMME MANIP RFT</t>
  </si>
  <si>
    <t>RFT</t>
  </si>
  <si>
    <t>L</t>
  </si>
  <si>
    <t>L RFT</t>
  </si>
  <si>
    <t>MA</t>
  </si>
  <si>
    <t>MA RFT</t>
  </si>
  <si>
    <t>ME</t>
  </si>
  <si>
    <t>ME RFT</t>
  </si>
  <si>
    <t>J</t>
  </si>
  <si>
    <t>J RFT</t>
  </si>
  <si>
    <t>V</t>
  </si>
  <si>
    <t>V RFT</t>
  </si>
  <si>
    <t>S</t>
  </si>
  <si>
    <t>S RFT</t>
  </si>
  <si>
    <t>CIBLE</t>
  </si>
  <si>
    <t>EQUIPE SEM</t>
  </si>
  <si>
    <t>EQUIPE ANNEE</t>
  </si>
  <si>
    <t>SEMAINE 2</t>
  </si>
  <si>
    <t>RESPECT CADENCE</t>
  </si>
  <si>
    <t>SEMAINE 3</t>
  </si>
  <si>
    <t>FÉVRIER</t>
  </si>
  <si>
    <t>SEMAINE</t>
  </si>
  <si>
    <t>JOUR</t>
  </si>
  <si>
    <t>INTERIM 1</t>
  </si>
  <si>
    <t>INTERIM 2</t>
  </si>
  <si>
    <t>INTERIM 3</t>
  </si>
  <si>
    <t>ANALYSES LANCEES</t>
  </si>
  <si>
    <t>CADENCE</t>
  </si>
  <si>
    <t>ANNEE</t>
  </si>
  <si>
    <t>DATE</t>
  </si>
  <si>
    <t>CALCUL RATION CADENCE</t>
  </si>
  <si>
    <t>ROUGE</t>
  </si>
  <si>
    <t>5-7</t>
  </si>
  <si>
    <t>BLEU</t>
  </si>
  <si>
    <t>8-12</t>
  </si>
  <si>
    <t>VERT</t>
  </si>
  <si>
    <t>13-15</t>
  </si>
  <si>
    <t>Calcul ratio tendance</t>
  </si>
  <si>
    <t>NB.JOURS.OUVRES([@[DATE_RECEPT]];AUJOURDHUI();Tableau3[Jour Férié])</t>
  </si>
  <si>
    <t>JOUR FERIE</t>
  </si>
  <si>
    <t>CALENDRIER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</si>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</sst>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9" fontId="0" fillId="0" borderId="0" xfId="0" applyNumberFormat="1"/>
    <xf numFmtId="9" fontId="0" fillId="0" borderId="3" xfId="0" applyNumberForma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9" fontId="0" fillId="0" borderId="1" xfId="0" applyNumberFormat="1" applyBorder="1"/>
    <xf numFmtId="0" fontId="0" fillId="4" borderId="0" xfId="0" applyFill="1"/>
    <xf numFmtId="0" fontId="0" fillId="4" borderId="1" xfId="0" applyFill="1" applyBorder="1" applyAlignment="1">
      <alignment horizontal="center" vertical="center"/>
    </xf>
    <xf numFmtId="164" fontId="0" fillId="7" borderId="4" xfId="1" applyNumberFormat="1" applyFont="1" applyFill="1" applyBorder="1"/>
    <xf numFmtId="0" fontId="0" fillId="4" borderId="5" xfId="0" applyFill="1" applyBorder="1" applyAlignment="1">
      <alignment horizontal="center" vertical="center"/>
    </xf>
    <xf numFmtId="0" fontId="0" fillId="4" borderId="5" xfId="0" applyFill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0" fillId="0" borderId="0" xfId="1" applyNumberFormat="1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6" borderId="3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3" xfId="0" applyBorder="1" applyAlignment="1">
      <alignment horizontal="center" vertical="center"/>
    </xf>
    <xf numFmtId="0" fontId="0" fillId="0" borderId="0" xfId="0" quotePrefix="1" applyNumberFormat="1"/>
    <xf numFmtId="0" fontId="0" fillId="0" borderId="0" xfId="0" quotePrefix="1"/>
    <xf numFmtId="164" fontId="3" fillId="7" borderId="4" xfId="1" applyNumberFormat="1" applyFont="1" applyFill="1" applyBorder="1"/>
    <xf numFmtId="164" fontId="3" fillId="0" borderId="0" xfId="1" applyNumberFormat="1" applyFont="1"/>
    <xf numFmtId="0" fontId="0" fillId="0" borderId="0" xfId="0" applyFill="1" applyAlignment="1">
      <alignment horizontal="center"/>
    </xf>
    <xf numFmtId="0" fontId="0" fillId="0" borderId="0" xfId="0" applyNumberFormat="1"/>
    <xf numFmtId="0" fontId="2" fillId="6" borderId="0" xfId="0" applyFont="1" applyFill="1" applyBorder="1" applyAlignment="1">
      <alignment horizontal="center" vertical="center"/>
    </xf>
    <xf numFmtId="164" fontId="0" fillId="7" borderId="0" xfId="1" applyNumberFormat="1" applyFont="1" applyFill="1" applyBorder="1"/>
    <xf numFmtId="164" fontId="3" fillId="7" borderId="0" xfId="1" applyNumberFormat="1" applyFont="1" applyFill="1" applyBorder="1"/>
    <xf numFmtId="165" fontId="0" fillId="0" borderId="0" xfId="1" applyNumberFormat="1" applyFont="1" applyBorder="1"/>
    <xf numFmtId="164" fontId="0" fillId="0" borderId="0" xfId="0" applyNumberFormat="1"/>
    <xf numFmtId="0" fontId="0" fillId="5" borderId="1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9"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B5:J230" totalsRowShown="0" headerRowDxfId="8">
  <autoFilter ref="B5:J230"/>
  <tableColumns count="9">
    <tableColumn id="7" name="ANNEE" dataDxfId="7" dataCellStyle="Milliers">
      <calculatedColumnFormula>YEAR(CALENDRIER!$A$2)</calculatedColumnFormula>
    </tableColumn>
    <tableColumn id="9" name="MOIS" dataDxfId="6" dataCellStyle="Milliers"/>
    <tableColumn id="1" name="SEMAINE" dataDxfId="5" dataCellStyle="Milliers"/>
    <tableColumn id="2" name="JOUR">
      <calculatedColumnFormula>TEXT(INT((ROW()-6)/13)+"01/01/2019","jjjj")</calculatedColumnFormula>
    </tableColumn>
    <tableColumn id="3" name="NOM" dataDxfId="4"/>
    <tableColumn id="4" name="ANALYSES LANCEES"/>
    <tableColumn id="5" name="RFT"/>
    <tableColumn id="6" name="CADENCE"/>
    <tableColumn id="8" name="CALCUL RATION CADENCE" dataDxfId="3">
      <calculatedColumnFormula>IF(Tableau1[[#This Row],[ANALYSES LANCEES]]&lt;&gt;"",1,0)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368" totalsRowShown="0">
  <autoFilter ref="A1:A368"/>
  <tableColumns count="1">
    <tableColumn id="1" name="CALENDRIER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F24" totalsRowShown="0">
  <autoFilter ref="E1:F24"/>
  <tableColumns count="2">
    <tableColumn id="1" name="JOUR FERIE" dataDxfId="1"/>
    <tableColumn id="2" name="ann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Q53"/>
  <sheetViews>
    <sheetView zoomScale="55" zoomScaleNormal="55" workbookViewId="0">
      <selection activeCell="A3" sqref="A3:Q19"/>
    </sheetView>
  </sheetViews>
  <sheetFormatPr baseColWidth="10" defaultRowHeight="14.4" x14ac:dyDescent="0.3"/>
  <cols>
    <col min="1" max="1" width="15.44140625" customWidth="1"/>
    <col min="6" max="7" width="14.33203125" customWidth="1"/>
    <col min="10" max="11" width="12" customWidth="1"/>
    <col min="12" max="13" width="12.109375" customWidth="1"/>
    <col min="14" max="14" width="27.33203125" customWidth="1"/>
    <col min="15" max="15" width="20.88671875" customWidth="1"/>
    <col min="17" max="17" width="24.88671875" customWidth="1"/>
    <col min="18" max="18" width="16.6640625" customWidth="1"/>
  </cols>
  <sheetData>
    <row r="3" spans="1:17" ht="15" x14ac:dyDescent="0.25">
      <c r="B3" s="39" t="s">
        <v>11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</row>
    <row r="4" spans="1:17" ht="15" x14ac:dyDescent="0.25">
      <c r="B4" s="2" t="s">
        <v>15</v>
      </c>
      <c r="C4" s="2" t="s">
        <v>16</v>
      </c>
      <c r="D4" s="2" t="s">
        <v>17</v>
      </c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12</v>
      </c>
      <c r="O4" s="2" t="s">
        <v>13</v>
      </c>
      <c r="P4" s="2" t="s">
        <v>14</v>
      </c>
      <c r="Q4" s="7" t="s">
        <v>31</v>
      </c>
    </row>
    <row r="5" spans="1:17" ht="15" x14ac:dyDescent="0.25">
      <c r="A5" s="2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5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" x14ac:dyDescent="0.25">
      <c r="A7" s="3" t="s">
        <v>1</v>
      </c>
      <c r="B7" s="1">
        <v>3</v>
      </c>
      <c r="C7" s="1">
        <v>1</v>
      </c>
      <c r="D7" s="1">
        <v>2</v>
      </c>
      <c r="E7" s="1">
        <v>2</v>
      </c>
      <c r="F7" s="1">
        <v>6</v>
      </c>
      <c r="G7" s="1">
        <v>4</v>
      </c>
      <c r="H7" s="1">
        <v>5</v>
      </c>
      <c r="I7" s="1">
        <v>3</v>
      </c>
      <c r="J7" s="1">
        <v>12</v>
      </c>
      <c r="K7" s="1">
        <v>12</v>
      </c>
      <c r="L7" s="1"/>
      <c r="M7" s="1"/>
      <c r="N7" s="1">
        <f>SUM(B7,D7,F7,H7,J7,L7)</f>
        <v>28</v>
      </c>
      <c r="O7" s="1">
        <f>SUM(C7,E7,G7,I7,K7,M7)</f>
        <v>22</v>
      </c>
      <c r="P7" s="5">
        <f>O7/N7*100</f>
        <v>78.571428571428569</v>
      </c>
      <c r="Q7" s="8">
        <v>2</v>
      </c>
    </row>
    <row r="8" spans="1:17" ht="15" x14ac:dyDescent="0.25">
      <c r="A8" s="3" t="s">
        <v>2</v>
      </c>
      <c r="B8" s="1">
        <v>3</v>
      </c>
      <c r="C8" s="1">
        <v>1</v>
      </c>
      <c r="D8" s="1">
        <v>2</v>
      </c>
      <c r="E8" s="1">
        <v>2</v>
      </c>
      <c r="F8" s="1">
        <v>6</v>
      </c>
      <c r="G8" s="1">
        <v>5</v>
      </c>
      <c r="H8" s="1">
        <v>5</v>
      </c>
      <c r="I8" s="1">
        <v>3</v>
      </c>
      <c r="J8" s="1">
        <v>12</v>
      </c>
      <c r="K8" s="1">
        <v>12</v>
      </c>
      <c r="L8" s="1"/>
      <c r="M8" s="1"/>
      <c r="N8" s="1">
        <f t="shared" ref="N8:N16" si="0">SUM(B8,D8,F8,H8,J8,L8)</f>
        <v>28</v>
      </c>
      <c r="O8" s="1">
        <f t="shared" ref="O8:O16" si="1">SUM(C8,E8,G8,I8,K8,M8)</f>
        <v>23</v>
      </c>
      <c r="P8" s="5">
        <f t="shared" ref="P8:P16" si="2">O8/N8*100</f>
        <v>82.142857142857139</v>
      </c>
      <c r="Q8" s="9"/>
    </row>
    <row r="9" spans="1:17" ht="15" x14ac:dyDescent="0.25">
      <c r="A9" s="3" t="s">
        <v>3</v>
      </c>
      <c r="B9" s="1">
        <v>3</v>
      </c>
      <c r="C9" s="1">
        <v>1</v>
      </c>
      <c r="D9" s="1">
        <v>2</v>
      </c>
      <c r="E9" s="1">
        <v>2</v>
      </c>
      <c r="F9" s="1">
        <v>6</v>
      </c>
      <c r="G9" s="1">
        <v>4</v>
      </c>
      <c r="H9" s="1">
        <v>5</v>
      </c>
      <c r="I9" s="1">
        <v>3</v>
      </c>
      <c r="J9" s="1">
        <v>12</v>
      </c>
      <c r="K9" s="1">
        <v>12</v>
      </c>
      <c r="L9" s="1"/>
      <c r="M9" s="1"/>
      <c r="N9" s="1">
        <f t="shared" si="0"/>
        <v>28</v>
      </c>
      <c r="O9" s="1">
        <f t="shared" si="1"/>
        <v>22</v>
      </c>
      <c r="P9" s="5">
        <f t="shared" si="2"/>
        <v>78.571428571428569</v>
      </c>
      <c r="Q9" s="9"/>
    </row>
    <row r="10" spans="1:17" ht="15" x14ac:dyDescent="0.25">
      <c r="A10" s="3" t="s">
        <v>4</v>
      </c>
      <c r="B10" s="1">
        <v>3</v>
      </c>
      <c r="C10" s="1">
        <v>1</v>
      </c>
      <c r="D10" s="1">
        <v>2</v>
      </c>
      <c r="E10" s="1">
        <v>2</v>
      </c>
      <c r="F10" s="1">
        <v>6</v>
      </c>
      <c r="G10" s="1">
        <v>4</v>
      </c>
      <c r="H10" s="1">
        <v>5</v>
      </c>
      <c r="I10" s="1">
        <v>3</v>
      </c>
      <c r="J10" s="1">
        <v>12</v>
      </c>
      <c r="K10" s="1">
        <v>12</v>
      </c>
      <c r="L10" s="1"/>
      <c r="M10" s="1"/>
      <c r="N10" s="1">
        <f t="shared" si="0"/>
        <v>28</v>
      </c>
      <c r="O10" s="1">
        <f t="shared" si="1"/>
        <v>22</v>
      </c>
      <c r="P10" s="5">
        <f t="shared" si="2"/>
        <v>78.571428571428569</v>
      </c>
      <c r="Q10" s="9"/>
    </row>
    <row r="11" spans="1:17" ht="15" x14ac:dyDescent="0.25">
      <c r="A11" s="3" t="s">
        <v>5</v>
      </c>
      <c r="B11" s="1">
        <v>3</v>
      </c>
      <c r="C11" s="1">
        <v>1</v>
      </c>
      <c r="D11" s="1">
        <v>2</v>
      </c>
      <c r="E11" s="1">
        <v>1</v>
      </c>
      <c r="F11" s="1">
        <v>6</v>
      </c>
      <c r="G11" s="1">
        <v>4</v>
      </c>
      <c r="H11" s="1">
        <v>5</v>
      </c>
      <c r="I11" s="1">
        <v>3</v>
      </c>
      <c r="J11" s="1">
        <v>12</v>
      </c>
      <c r="K11" s="1">
        <v>12</v>
      </c>
      <c r="L11" s="1"/>
      <c r="M11" s="1"/>
      <c r="N11" s="1">
        <f t="shared" si="0"/>
        <v>28</v>
      </c>
      <c r="O11" s="1">
        <f t="shared" si="1"/>
        <v>21</v>
      </c>
      <c r="P11" s="5">
        <f t="shared" si="2"/>
        <v>75</v>
      </c>
      <c r="Q11" s="9"/>
    </row>
    <row r="12" spans="1:17" ht="15" x14ac:dyDescent="0.25">
      <c r="A12" s="4" t="s">
        <v>6</v>
      </c>
      <c r="B12" s="1">
        <v>3</v>
      </c>
      <c r="C12" s="1">
        <v>1</v>
      </c>
      <c r="D12" s="1">
        <v>2</v>
      </c>
      <c r="E12" s="1">
        <v>2</v>
      </c>
      <c r="F12" s="1">
        <v>6</v>
      </c>
      <c r="G12" s="1">
        <v>1</v>
      </c>
      <c r="H12" s="1">
        <v>5</v>
      </c>
      <c r="I12" s="1">
        <v>3</v>
      </c>
      <c r="J12" s="1">
        <v>12</v>
      </c>
      <c r="K12" s="1">
        <v>12</v>
      </c>
      <c r="L12" s="1"/>
      <c r="M12" s="1"/>
      <c r="N12" s="1">
        <f t="shared" si="0"/>
        <v>28</v>
      </c>
      <c r="O12" s="1">
        <f t="shared" si="1"/>
        <v>19</v>
      </c>
      <c r="P12" s="5">
        <f t="shared" si="2"/>
        <v>67.857142857142861</v>
      </c>
      <c r="Q12" s="9"/>
    </row>
    <row r="13" spans="1:17" ht="15" x14ac:dyDescent="0.25">
      <c r="A13" s="4" t="s">
        <v>7</v>
      </c>
      <c r="B13" s="1">
        <v>3</v>
      </c>
      <c r="C13" s="1">
        <v>1</v>
      </c>
      <c r="D13" s="1">
        <v>2</v>
      </c>
      <c r="E13" s="1">
        <v>2</v>
      </c>
      <c r="F13" s="1">
        <v>6</v>
      </c>
      <c r="G13" s="1">
        <v>4</v>
      </c>
      <c r="H13" s="1">
        <v>5</v>
      </c>
      <c r="I13" s="1">
        <v>3</v>
      </c>
      <c r="J13" s="1">
        <v>1</v>
      </c>
      <c r="K13" s="1">
        <v>1</v>
      </c>
      <c r="L13" s="1"/>
      <c r="M13" s="1"/>
      <c r="N13" s="1">
        <f t="shared" si="0"/>
        <v>17</v>
      </c>
      <c r="O13" s="1">
        <f t="shared" si="1"/>
        <v>11</v>
      </c>
      <c r="P13" s="5">
        <f t="shared" si="2"/>
        <v>64.705882352941174</v>
      </c>
      <c r="Q13" s="9"/>
    </row>
    <row r="14" spans="1:17" ht="15" x14ac:dyDescent="0.25">
      <c r="A14" s="4" t="s">
        <v>8</v>
      </c>
      <c r="B14" s="1">
        <v>3</v>
      </c>
      <c r="C14" s="1">
        <v>1</v>
      </c>
      <c r="D14" s="1">
        <v>2</v>
      </c>
      <c r="E14" s="1">
        <v>2</v>
      </c>
      <c r="F14" s="1">
        <v>6</v>
      </c>
      <c r="G14" s="1">
        <v>4</v>
      </c>
      <c r="H14" s="1">
        <v>5</v>
      </c>
      <c r="I14" s="1">
        <v>3</v>
      </c>
      <c r="J14" s="1">
        <v>12</v>
      </c>
      <c r="K14" s="1">
        <v>12</v>
      </c>
      <c r="L14" s="1"/>
      <c r="M14" s="1"/>
      <c r="N14" s="1">
        <f t="shared" si="0"/>
        <v>28</v>
      </c>
      <c r="O14" s="1">
        <f t="shared" si="1"/>
        <v>22</v>
      </c>
      <c r="P14" s="5">
        <f t="shared" si="2"/>
        <v>78.571428571428569</v>
      </c>
      <c r="Q14" s="9"/>
    </row>
    <row r="15" spans="1:17" ht="15" x14ac:dyDescent="0.25">
      <c r="A15" s="4" t="s">
        <v>9</v>
      </c>
      <c r="B15" s="1">
        <v>3</v>
      </c>
      <c r="C15" s="1">
        <v>1</v>
      </c>
      <c r="D15" s="1">
        <v>2</v>
      </c>
      <c r="E15" s="1">
        <v>2</v>
      </c>
      <c r="F15" s="1">
        <v>6</v>
      </c>
      <c r="G15" s="1">
        <v>4</v>
      </c>
      <c r="H15" s="1">
        <v>5</v>
      </c>
      <c r="I15" s="1">
        <v>3</v>
      </c>
      <c r="J15" s="1">
        <v>3</v>
      </c>
      <c r="K15" s="1">
        <v>3</v>
      </c>
      <c r="L15" s="1"/>
      <c r="M15" s="1"/>
      <c r="N15" s="1">
        <f t="shared" si="0"/>
        <v>19</v>
      </c>
      <c r="O15" s="1">
        <f t="shared" si="1"/>
        <v>13</v>
      </c>
      <c r="P15" s="5">
        <f t="shared" si="2"/>
        <v>68.421052631578945</v>
      </c>
      <c r="Q15" s="9"/>
    </row>
    <row r="16" spans="1:17" ht="15" x14ac:dyDescent="0.25">
      <c r="A16" s="4" t="s">
        <v>10</v>
      </c>
      <c r="B16" s="1">
        <v>3</v>
      </c>
      <c r="C16" s="1">
        <v>3</v>
      </c>
      <c r="D16" s="1">
        <v>2</v>
      </c>
      <c r="E16" s="1">
        <v>2</v>
      </c>
      <c r="F16" s="1">
        <v>6</v>
      </c>
      <c r="G16" s="1">
        <v>4</v>
      </c>
      <c r="H16" s="1">
        <v>5</v>
      </c>
      <c r="I16" s="1">
        <v>3</v>
      </c>
      <c r="J16" s="1">
        <v>12</v>
      </c>
      <c r="K16" s="1">
        <v>12</v>
      </c>
      <c r="L16" s="1"/>
      <c r="M16" s="1"/>
      <c r="N16" s="1">
        <f t="shared" si="0"/>
        <v>28</v>
      </c>
      <c r="O16" s="1">
        <f t="shared" si="1"/>
        <v>24</v>
      </c>
      <c r="P16" s="5">
        <f t="shared" si="2"/>
        <v>85.714285714285708</v>
      </c>
      <c r="Q16" s="10">
        <v>1</v>
      </c>
    </row>
    <row r="17" spans="1:17" ht="15" x14ac:dyDescent="0.25">
      <c r="A17" s="6" t="s">
        <v>28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>
        <f>SUM(N7:N16)</f>
        <v>260</v>
      </c>
      <c r="O17" s="1">
        <f>SUM(O7:O16)</f>
        <v>199</v>
      </c>
      <c r="P17" s="5">
        <f>O17/N17*100</f>
        <v>76.538461538461533</v>
      </c>
      <c r="Q17" s="9"/>
    </row>
    <row r="18" spans="1:17" ht="15" x14ac:dyDescent="0.25">
      <c r="A18" s="6" t="s">
        <v>29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5"/>
      <c r="Q18" s="1"/>
    </row>
    <row r="19" spans="1:17" ht="15" x14ac:dyDescent="0.25">
      <c r="A19" s="6" t="s">
        <v>27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>
        <v>90</v>
      </c>
      <c r="Q19" s="1"/>
    </row>
    <row r="20" spans="1:17" ht="15" x14ac:dyDescent="0.25">
      <c r="B20" s="39" t="s">
        <v>30</v>
      </c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</row>
    <row r="21" spans="1:17" ht="15" x14ac:dyDescent="0.25">
      <c r="B21" s="2" t="s">
        <v>15</v>
      </c>
      <c r="C21" s="2" t="s">
        <v>16</v>
      </c>
      <c r="D21" s="2" t="s">
        <v>17</v>
      </c>
      <c r="E21" s="2" t="s">
        <v>18</v>
      </c>
      <c r="F21" s="2" t="s">
        <v>19</v>
      </c>
      <c r="G21" s="2" t="s">
        <v>20</v>
      </c>
      <c r="H21" s="2" t="s">
        <v>21</v>
      </c>
      <c r="I21" s="2" t="s">
        <v>22</v>
      </c>
      <c r="J21" s="2" t="s">
        <v>23</v>
      </c>
      <c r="K21" s="2" t="s">
        <v>24</v>
      </c>
      <c r="L21" s="2" t="s">
        <v>25</v>
      </c>
      <c r="M21" s="2" t="s">
        <v>26</v>
      </c>
      <c r="N21" s="2" t="s">
        <v>12</v>
      </c>
      <c r="O21" s="2" t="s">
        <v>13</v>
      </c>
      <c r="P21" s="2" t="s">
        <v>14</v>
      </c>
      <c r="Q21" s="7" t="s">
        <v>31</v>
      </c>
    </row>
    <row r="22" spans="1:17" ht="15" x14ac:dyDescent="0.25">
      <c r="A22" s="2" t="s">
        <v>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x14ac:dyDescent="0.25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5" x14ac:dyDescent="0.25">
      <c r="A24" s="3" t="s">
        <v>1</v>
      </c>
      <c r="B24" s="1">
        <v>3</v>
      </c>
      <c r="C24" s="1">
        <v>1</v>
      </c>
      <c r="D24" s="1">
        <v>2</v>
      </c>
      <c r="E24" s="1">
        <v>2</v>
      </c>
      <c r="F24" s="1">
        <v>6</v>
      </c>
      <c r="G24" s="1">
        <v>4</v>
      </c>
      <c r="H24" s="1">
        <v>5</v>
      </c>
      <c r="I24" s="1">
        <v>3</v>
      </c>
      <c r="J24" s="1">
        <v>12</v>
      </c>
      <c r="K24" s="1">
        <v>12</v>
      </c>
      <c r="L24" s="1"/>
      <c r="M24" s="1"/>
      <c r="N24" s="1">
        <f>SUM(B24,D24,F24,H24,J24,L24)</f>
        <v>28</v>
      </c>
      <c r="O24" s="1">
        <f>SUM(C24,E24,G24,I24,K24,M24)</f>
        <v>22</v>
      </c>
      <c r="P24" s="5">
        <f>O24/N24*100</f>
        <v>78.571428571428569</v>
      </c>
      <c r="Q24" s="9"/>
    </row>
    <row r="25" spans="1:17" ht="15" x14ac:dyDescent="0.25">
      <c r="A25" s="3" t="s">
        <v>2</v>
      </c>
      <c r="B25" s="1">
        <v>3</v>
      </c>
      <c r="C25" s="1">
        <v>1</v>
      </c>
      <c r="D25" s="1">
        <v>2</v>
      </c>
      <c r="E25" s="1">
        <v>2</v>
      </c>
      <c r="F25" s="1">
        <v>6</v>
      </c>
      <c r="G25" s="1">
        <v>5</v>
      </c>
      <c r="H25" s="1">
        <v>5</v>
      </c>
      <c r="I25" s="1">
        <v>3</v>
      </c>
      <c r="J25" s="1">
        <v>12</v>
      </c>
      <c r="K25" s="1">
        <v>12</v>
      </c>
      <c r="L25" s="1"/>
      <c r="M25" s="1"/>
      <c r="N25" s="1">
        <f t="shared" ref="N25:N33" si="3">SUM(B25,D25,F25,H25,J25,L25)</f>
        <v>28</v>
      </c>
      <c r="O25" s="1">
        <f t="shared" ref="O25:O33" si="4">SUM(C25,E25,G25,I25,K25,M25)</f>
        <v>23</v>
      </c>
      <c r="P25" s="5">
        <f t="shared" ref="P25:P33" si="5">O25/N25*100</f>
        <v>82.142857142857139</v>
      </c>
      <c r="Q25" s="9"/>
    </row>
    <row r="26" spans="1:17" ht="15" x14ac:dyDescent="0.25">
      <c r="A26" s="3" t="s">
        <v>3</v>
      </c>
      <c r="B26" s="1">
        <v>3</v>
      </c>
      <c r="C26" s="1">
        <v>1</v>
      </c>
      <c r="D26" s="1">
        <v>2</v>
      </c>
      <c r="E26" s="1">
        <v>2</v>
      </c>
      <c r="F26" s="1">
        <v>6</v>
      </c>
      <c r="G26" s="1">
        <v>4</v>
      </c>
      <c r="H26" s="1">
        <v>5</v>
      </c>
      <c r="I26" s="1">
        <v>3</v>
      </c>
      <c r="J26" s="1">
        <v>12</v>
      </c>
      <c r="K26" s="1">
        <v>12</v>
      </c>
      <c r="L26" s="1"/>
      <c r="M26" s="1"/>
      <c r="N26" s="1">
        <f t="shared" si="3"/>
        <v>28</v>
      </c>
      <c r="O26" s="1">
        <f t="shared" si="4"/>
        <v>22</v>
      </c>
      <c r="P26" s="5">
        <f t="shared" si="5"/>
        <v>78.571428571428569</v>
      </c>
      <c r="Q26" s="9"/>
    </row>
    <row r="27" spans="1:17" ht="15" x14ac:dyDescent="0.25">
      <c r="A27" s="3" t="s">
        <v>4</v>
      </c>
      <c r="B27" s="1">
        <v>3</v>
      </c>
      <c r="C27" s="1">
        <v>1</v>
      </c>
      <c r="D27" s="1">
        <v>2</v>
      </c>
      <c r="E27" s="1">
        <v>2</v>
      </c>
      <c r="F27" s="1">
        <v>6</v>
      </c>
      <c r="G27" s="1">
        <v>5</v>
      </c>
      <c r="H27" s="1">
        <v>5</v>
      </c>
      <c r="I27" s="1">
        <v>3</v>
      </c>
      <c r="J27" s="1">
        <v>12</v>
      </c>
      <c r="K27" s="1">
        <v>12</v>
      </c>
      <c r="L27" s="1"/>
      <c r="M27" s="1"/>
      <c r="N27" s="1">
        <f t="shared" si="3"/>
        <v>28</v>
      </c>
      <c r="O27" s="1">
        <f t="shared" si="4"/>
        <v>23</v>
      </c>
      <c r="P27" s="5">
        <f t="shared" si="5"/>
        <v>82.142857142857139</v>
      </c>
      <c r="Q27" s="8">
        <v>3</v>
      </c>
    </row>
    <row r="28" spans="1:17" ht="15" x14ac:dyDescent="0.25">
      <c r="A28" s="3" t="s">
        <v>5</v>
      </c>
      <c r="B28" s="1">
        <v>3</v>
      </c>
      <c r="C28" s="1">
        <v>1</v>
      </c>
      <c r="D28" s="1">
        <v>2</v>
      </c>
      <c r="E28" s="1">
        <v>1</v>
      </c>
      <c r="F28" s="1">
        <v>6</v>
      </c>
      <c r="G28" s="1">
        <v>4</v>
      </c>
      <c r="H28" s="1">
        <v>5</v>
      </c>
      <c r="I28" s="1">
        <v>3</v>
      </c>
      <c r="J28" s="1">
        <v>1</v>
      </c>
      <c r="K28" s="1">
        <v>1</v>
      </c>
      <c r="L28" s="1"/>
      <c r="M28" s="1"/>
      <c r="N28" s="1">
        <f t="shared" si="3"/>
        <v>17</v>
      </c>
      <c r="O28" s="1">
        <f t="shared" si="4"/>
        <v>10</v>
      </c>
      <c r="P28" s="5">
        <f t="shared" si="5"/>
        <v>58.82352941176471</v>
      </c>
      <c r="Q28" s="9"/>
    </row>
    <row r="29" spans="1:17" ht="15" x14ac:dyDescent="0.25">
      <c r="A29" s="4" t="s">
        <v>6</v>
      </c>
      <c r="B29" s="1">
        <v>3</v>
      </c>
      <c r="C29" s="1">
        <v>1</v>
      </c>
      <c r="D29" s="1">
        <v>2</v>
      </c>
      <c r="E29" s="1">
        <v>2</v>
      </c>
      <c r="F29" s="1">
        <v>6</v>
      </c>
      <c r="G29" s="1">
        <v>1</v>
      </c>
      <c r="H29" s="1">
        <v>5</v>
      </c>
      <c r="I29" s="1">
        <v>3</v>
      </c>
      <c r="J29" s="1">
        <v>12</v>
      </c>
      <c r="K29" s="1">
        <v>12</v>
      </c>
      <c r="L29" s="1"/>
      <c r="M29" s="1"/>
      <c r="N29" s="1">
        <f t="shared" si="3"/>
        <v>28</v>
      </c>
      <c r="O29" s="1">
        <f t="shared" si="4"/>
        <v>19</v>
      </c>
      <c r="P29" s="5">
        <f t="shared" si="5"/>
        <v>67.857142857142861</v>
      </c>
      <c r="Q29" s="10">
        <v>4</v>
      </c>
    </row>
    <row r="30" spans="1:17" ht="15" x14ac:dyDescent="0.25">
      <c r="A30" s="4" t="s">
        <v>7</v>
      </c>
      <c r="B30" s="1">
        <v>3</v>
      </c>
      <c r="C30" s="1">
        <v>1</v>
      </c>
      <c r="D30" s="1">
        <v>2</v>
      </c>
      <c r="E30" s="1">
        <v>2</v>
      </c>
      <c r="F30" s="1">
        <v>6</v>
      </c>
      <c r="G30" s="1">
        <v>4</v>
      </c>
      <c r="H30" s="1">
        <v>5</v>
      </c>
      <c r="I30" s="1">
        <v>3</v>
      </c>
      <c r="J30" s="1">
        <v>1</v>
      </c>
      <c r="K30" s="1">
        <v>1</v>
      </c>
      <c r="L30" s="1"/>
      <c r="M30" s="1"/>
      <c r="N30" s="1">
        <f t="shared" si="3"/>
        <v>17</v>
      </c>
      <c r="O30" s="1">
        <f t="shared" si="4"/>
        <v>11</v>
      </c>
      <c r="P30" s="5">
        <f t="shared" si="5"/>
        <v>64.705882352941174</v>
      </c>
      <c r="Q30" s="9"/>
    </row>
    <row r="31" spans="1:17" ht="15" x14ac:dyDescent="0.25">
      <c r="A31" s="4" t="s">
        <v>8</v>
      </c>
      <c r="B31" s="1">
        <v>3</v>
      </c>
      <c r="C31" s="1">
        <v>1</v>
      </c>
      <c r="D31" s="1">
        <v>2</v>
      </c>
      <c r="E31" s="1">
        <v>2</v>
      </c>
      <c r="F31" s="1">
        <v>6</v>
      </c>
      <c r="G31" s="1">
        <v>4</v>
      </c>
      <c r="H31" s="1">
        <v>5</v>
      </c>
      <c r="I31" s="1">
        <v>3</v>
      </c>
      <c r="J31" s="1">
        <v>5</v>
      </c>
      <c r="K31" s="1">
        <v>4</v>
      </c>
      <c r="L31" s="1"/>
      <c r="M31" s="1"/>
      <c r="N31" s="1">
        <f t="shared" si="3"/>
        <v>21</v>
      </c>
      <c r="O31" s="1">
        <f t="shared" si="4"/>
        <v>14</v>
      </c>
      <c r="P31" s="5">
        <f t="shared" si="5"/>
        <v>66.666666666666657</v>
      </c>
      <c r="Q31" s="9"/>
    </row>
    <row r="32" spans="1:17" ht="15" x14ac:dyDescent="0.25">
      <c r="A32" s="4" t="s">
        <v>9</v>
      </c>
      <c r="B32" s="1">
        <v>3</v>
      </c>
      <c r="C32" s="1">
        <v>1</v>
      </c>
      <c r="D32" s="1">
        <v>2</v>
      </c>
      <c r="E32" s="1">
        <v>2</v>
      </c>
      <c r="F32" s="1">
        <v>6</v>
      </c>
      <c r="G32" s="1">
        <v>4</v>
      </c>
      <c r="H32" s="1">
        <v>5</v>
      </c>
      <c r="I32" s="1">
        <v>3</v>
      </c>
      <c r="J32" s="1">
        <v>3</v>
      </c>
      <c r="K32" s="1">
        <v>3</v>
      </c>
      <c r="L32" s="1"/>
      <c r="M32" s="1"/>
      <c r="N32" s="1">
        <f t="shared" si="3"/>
        <v>19</v>
      </c>
      <c r="O32" s="1">
        <f t="shared" si="4"/>
        <v>13</v>
      </c>
      <c r="P32" s="5">
        <f t="shared" si="5"/>
        <v>68.421052631578945</v>
      </c>
      <c r="Q32" s="9"/>
    </row>
    <row r="33" spans="1:17" ht="15" x14ac:dyDescent="0.25">
      <c r="A33" s="4" t="s">
        <v>10</v>
      </c>
      <c r="B33" s="1">
        <v>3</v>
      </c>
      <c r="C33" s="1">
        <v>3</v>
      </c>
      <c r="D33" s="1">
        <v>2</v>
      </c>
      <c r="E33" s="1">
        <v>2</v>
      </c>
      <c r="F33" s="1">
        <v>6</v>
      </c>
      <c r="G33" s="1">
        <v>4</v>
      </c>
      <c r="H33" s="1">
        <v>5</v>
      </c>
      <c r="I33" s="1">
        <v>3</v>
      </c>
      <c r="J33" s="1">
        <v>12</v>
      </c>
      <c r="K33" s="1">
        <v>12</v>
      </c>
      <c r="L33" s="1"/>
      <c r="M33" s="1"/>
      <c r="N33" s="1">
        <f t="shared" si="3"/>
        <v>28</v>
      </c>
      <c r="O33" s="1">
        <f t="shared" si="4"/>
        <v>24</v>
      </c>
      <c r="P33" s="5">
        <f t="shared" si="5"/>
        <v>85.714285714285708</v>
      </c>
      <c r="Q33" s="9"/>
    </row>
    <row r="34" spans="1:17" ht="15" x14ac:dyDescent="0.25">
      <c r="A34" s="6" t="s">
        <v>28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>
        <f>SUM(N24:N33)</f>
        <v>242</v>
      </c>
      <c r="O34" s="1">
        <f>SUM(O24:O33)</f>
        <v>181</v>
      </c>
      <c r="P34" s="5">
        <f>O34/N34*100</f>
        <v>74.793388429752056</v>
      </c>
      <c r="Q34" s="9"/>
    </row>
    <row r="35" spans="1:17" ht="15" x14ac:dyDescent="0.25">
      <c r="A35" s="6" t="s">
        <v>29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>
        <f>N17+N34</f>
        <v>502</v>
      </c>
      <c r="O35" s="1">
        <f>O17+O34</f>
        <v>380</v>
      </c>
      <c r="P35" s="5">
        <f>O35/N35*100</f>
        <v>75.697211155378483</v>
      </c>
      <c r="Q35" s="1"/>
    </row>
    <row r="36" spans="1:17" ht="15" x14ac:dyDescent="0.25">
      <c r="A36" s="6" t="s">
        <v>27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>
        <v>90</v>
      </c>
      <c r="Q36" s="1"/>
    </row>
    <row r="37" spans="1:17" ht="15" x14ac:dyDescent="0.25">
      <c r="B37" s="39" t="s">
        <v>32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</row>
    <row r="38" spans="1:17" ht="15" x14ac:dyDescent="0.25">
      <c r="B38" s="2" t="s">
        <v>15</v>
      </c>
      <c r="C38" s="2" t="s">
        <v>16</v>
      </c>
      <c r="D38" s="2" t="s">
        <v>17</v>
      </c>
      <c r="E38" s="2" t="s">
        <v>18</v>
      </c>
      <c r="F38" s="2" t="s">
        <v>19</v>
      </c>
      <c r="G38" s="2" t="s">
        <v>20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26</v>
      </c>
      <c r="N38" s="2" t="s">
        <v>12</v>
      </c>
      <c r="O38" s="2" t="s">
        <v>13</v>
      </c>
      <c r="P38" s="2" t="s">
        <v>14</v>
      </c>
      <c r="Q38" s="7" t="s">
        <v>31</v>
      </c>
    </row>
    <row r="39" spans="1:17" ht="15" x14ac:dyDescent="0.25">
      <c r="A39" s="2" t="s">
        <v>0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15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15" x14ac:dyDescent="0.25">
      <c r="A41" s="3" t="s">
        <v>1</v>
      </c>
      <c r="B41" s="1">
        <v>3</v>
      </c>
      <c r="C41" s="1">
        <v>1</v>
      </c>
      <c r="D41" s="1">
        <v>2</v>
      </c>
      <c r="E41" s="1">
        <v>2</v>
      </c>
      <c r="F41" s="1">
        <v>6</v>
      </c>
      <c r="G41" s="1">
        <v>4</v>
      </c>
      <c r="H41" s="1">
        <v>5</v>
      </c>
      <c r="I41" s="1">
        <v>3</v>
      </c>
      <c r="J41" s="1">
        <v>12</v>
      </c>
      <c r="K41" s="1">
        <v>12</v>
      </c>
      <c r="L41" s="1"/>
      <c r="M41" s="1"/>
      <c r="N41" s="1">
        <f>SUM(B41,D41,F41,H41,J41,L41)</f>
        <v>28</v>
      </c>
      <c r="O41" s="1">
        <f>SUM(C41,E41,G41,I41,K41,M41)</f>
        <v>22</v>
      </c>
      <c r="P41" s="5">
        <f>O41/N41*100</f>
        <v>78.571428571428569</v>
      </c>
      <c r="Q41" s="9"/>
    </row>
    <row r="42" spans="1:17" ht="15" x14ac:dyDescent="0.25">
      <c r="A42" s="3" t="s">
        <v>2</v>
      </c>
      <c r="B42" s="1">
        <v>3</v>
      </c>
      <c r="C42" s="1">
        <v>1</v>
      </c>
      <c r="D42" s="1">
        <v>2</v>
      </c>
      <c r="E42" s="1">
        <v>2</v>
      </c>
      <c r="F42" s="1">
        <v>6</v>
      </c>
      <c r="G42" s="1">
        <v>5</v>
      </c>
      <c r="H42" s="1">
        <v>5</v>
      </c>
      <c r="I42" s="1">
        <v>3</v>
      </c>
      <c r="J42" s="1">
        <v>12</v>
      </c>
      <c r="K42" s="1">
        <v>12</v>
      </c>
      <c r="L42" s="1"/>
      <c r="M42" s="1"/>
      <c r="N42" s="1">
        <f t="shared" ref="N42:N50" si="6">SUM(B42,D42,F42,H42,J42,L42)</f>
        <v>28</v>
      </c>
      <c r="O42" s="1">
        <f t="shared" ref="O42:O50" si="7">SUM(C42,E42,G42,I42,K42,M42)</f>
        <v>23</v>
      </c>
      <c r="P42" s="5">
        <f t="shared" ref="P42:P50" si="8">O42/N42*100</f>
        <v>82.142857142857139</v>
      </c>
      <c r="Q42" s="9"/>
    </row>
    <row r="43" spans="1:17" x14ac:dyDescent="0.3">
      <c r="A43" s="3" t="s">
        <v>33</v>
      </c>
      <c r="B43" s="1">
        <v>3</v>
      </c>
      <c r="C43" s="1">
        <v>1</v>
      </c>
      <c r="D43" s="1">
        <v>2</v>
      </c>
      <c r="E43" s="1">
        <v>2</v>
      </c>
      <c r="F43" s="1">
        <v>6</v>
      </c>
      <c r="G43" s="1">
        <v>4</v>
      </c>
      <c r="H43" s="1">
        <v>5</v>
      </c>
      <c r="I43" s="1">
        <v>3</v>
      </c>
      <c r="J43" s="1">
        <v>12</v>
      </c>
      <c r="K43" s="1">
        <v>12</v>
      </c>
      <c r="L43" s="1"/>
      <c r="M43" s="1"/>
      <c r="N43" s="1">
        <f t="shared" si="6"/>
        <v>28</v>
      </c>
      <c r="O43" s="1">
        <f t="shared" si="7"/>
        <v>22</v>
      </c>
      <c r="P43" s="5">
        <f t="shared" si="8"/>
        <v>78.571428571428569</v>
      </c>
      <c r="Q43" s="9"/>
    </row>
    <row r="44" spans="1:17" ht="15" x14ac:dyDescent="0.25">
      <c r="A44" s="3" t="s">
        <v>4</v>
      </c>
      <c r="B44" s="1">
        <v>3</v>
      </c>
      <c r="C44" s="1">
        <v>1</v>
      </c>
      <c r="D44" s="1">
        <v>2</v>
      </c>
      <c r="E44" s="1">
        <v>2</v>
      </c>
      <c r="F44" s="1">
        <v>6</v>
      </c>
      <c r="G44" s="1">
        <v>5</v>
      </c>
      <c r="H44" s="1">
        <v>5</v>
      </c>
      <c r="I44" s="1">
        <v>3</v>
      </c>
      <c r="J44" s="1">
        <v>12</v>
      </c>
      <c r="K44" s="1">
        <v>12</v>
      </c>
      <c r="L44" s="1"/>
      <c r="M44" s="1"/>
      <c r="N44" s="1">
        <f t="shared" si="6"/>
        <v>28</v>
      </c>
      <c r="O44" s="1">
        <f t="shared" si="7"/>
        <v>23</v>
      </c>
      <c r="P44" s="5">
        <f t="shared" si="8"/>
        <v>82.142857142857139</v>
      </c>
      <c r="Q44" s="8">
        <v>5</v>
      </c>
    </row>
    <row r="45" spans="1:17" ht="15" x14ac:dyDescent="0.25">
      <c r="A45" s="3" t="s">
        <v>5</v>
      </c>
      <c r="B45" s="1">
        <v>3</v>
      </c>
      <c r="C45" s="1">
        <v>1</v>
      </c>
      <c r="D45" s="1">
        <v>2</v>
      </c>
      <c r="E45" s="1">
        <v>2</v>
      </c>
      <c r="F45" s="1">
        <v>6</v>
      </c>
      <c r="G45" s="1">
        <v>4</v>
      </c>
      <c r="H45" s="1">
        <v>5</v>
      </c>
      <c r="I45" s="1">
        <v>3</v>
      </c>
      <c r="J45" s="1">
        <v>1</v>
      </c>
      <c r="K45" s="1">
        <v>1</v>
      </c>
      <c r="L45" s="1"/>
      <c r="M45" s="1"/>
      <c r="N45" s="1">
        <f>SUM(B45,D45,F45,H45,J45,L45)</f>
        <v>17</v>
      </c>
      <c r="O45" s="1">
        <f t="shared" si="7"/>
        <v>11</v>
      </c>
      <c r="P45" s="5">
        <f t="shared" si="8"/>
        <v>64.705882352941174</v>
      </c>
      <c r="Q45" s="9"/>
    </row>
    <row r="46" spans="1:17" ht="15" x14ac:dyDescent="0.25">
      <c r="A46" s="4" t="s">
        <v>6</v>
      </c>
      <c r="B46" s="1">
        <v>3</v>
      </c>
      <c r="C46" s="1">
        <v>1</v>
      </c>
      <c r="D46" s="1">
        <v>2</v>
      </c>
      <c r="E46" s="1">
        <v>2</v>
      </c>
      <c r="F46" s="1">
        <v>6</v>
      </c>
      <c r="G46" s="1">
        <v>1</v>
      </c>
      <c r="H46" s="1">
        <v>5</v>
      </c>
      <c r="I46" s="1">
        <v>3</v>
      </c>
      <c r="J46" s="1">
        <v>12</v>
      </c>
      <c r="K46" s="1">
        <v>12</v>
      </c>
      <c r="L46" s="1"/>
      <c r="M46" s="1"/>
      <c r="N46" s="1">
        <f t="shared" si="6"/>
        <v>28</v>
      </c>
      <c r="O46" s="1">
        <f t="shared" si="7"/>
        <v>19</v>
      </c>
      <c r="P46" s="5">
        <f t="shared" si="8"/>
        <v>67.857142857142861</v>
      </c>
      <c r="Q46" s="10">
        <v>6</v>
      </c>
    </row>
    <row r="47" spans="1:17" ht="15" x14ac:dyDescent="0.25">
      <c r="A47" s="4" t="s">
        <v>7</v>
      </c>
      <c r="B47" s="1">
        <v>3</v>
      </c>
      <c r="C47" s="1">
        <v>1</v>
      </c>
      <c r="D47" s="1">
        <v>2</v>
      </c>
      <c r="E47" s="1">
        <v>2</v>
      </c>
      <c r="F47" s="1">
        <v>6</v>
      </c>
      <c r="G47" s="1">
        <v>4</v>
      </c>
      <c r="H47" s="1">
        <v>5</v>
      </c>
      <c r="I47" s="1">
        <v>3</v>
      </c>
      <c r="J47" s="1">
        <v>1</v>
      </c>
      <c r="K47" s="1">
        <v>1</v>
      </c>
      <c r="L47" s="1"/>
      <c r="M47" s="1"/>
      <c r="N47" s="1">
        <f t="shared" si="6"/>
        <v>17</v>
      </c>
      <c r="O47" s="1">
        <f t="shared" si="7"/>
        <v>11</v>
      </c>
      <c r="P47" s="5">
        <f t="shared" si="8"/>
        <v>64.705882352941174</v>
      </c>
      <c r="Q47" s="9"/>
    </row>
    <row r="48" spans="1:17" ht="15" x14ac:dyDescent="0.25">
      <c r="A48" s="4" t="s">
        <v>8</v>
      </c>
      <c r="B48" s="1">
        <v>3</v>
      </c>
      <c r="C48" s="1">
        <v>1</v>
      </c>
      <c r="D48" s="1">
        <v>2</v>
      </c>
      <c r="E48" s="1">
        <v>1</v>
      </c>
      <c r="F48" s="1">
        <v>6</v>
      </c>
      <c r="G48" s="1">
        <v>4</v>
      </c>
      <c r="H48" s="1">
        <v>5</v>
      </c>
      <c r="I48" s="1">
        <v>3</v>
      </c>
      <c r="J48" s="1">
        <v>5</v>
      </c>
      <c r="K48" s="1">
        <v>4</v>
      </c>
      <c r="L48" s="1"/>
      <c r="M48" s="1"/>
      <c r="N48" s="1">
        <f t="shared" si="6"/>
        <v>21</v>
      </c>
      <c r="O48" s="1">
        <f t="shared" si="7"/>
        <v>13</v>
      </c>
      <c r="P48" s="5">
        <f t="shared" si="8"/>
        <v>61.904761904761905</v>
      </c>
      <c r="Q48" s="9"/>
    </row>
    <row r="49" spans="1:17" ht="15" x14ac:dyDescent="0.25">
      <c r="A49" s="4" t="s">
        <v>9</v>
      </c>
      <c r="B49" s="1">
        <v>3</v>
      </c>
      <c r="C49" s="1">
        <v>1</v>
      </c>
      <c r="D49" s="1">
        <v>2</v>
      </c>
      <c r="E49" s="1">
        <v>2</v>
      </c>
      <c r="F49" s="1">
        <v>6</v>
      </c>
      <c r="G49" s="1">
        <v>4</v>
      </c>
      <c r="H49" s="1">
        <v>5</v>
      </c>
      <c r="I49" s="1">
        <v>3</v>
      </c>
      <c r="J49" s="1">
        <v>3</v>
      </c>
      <c r="K49" s="1">
        <v>3</v>
      </c>
      <c r="L49" s="1"/>
      <c r="M49" s="1"/>
      <c r="N49" s="1">
        <f t="shared" si="6"/>
        <v>19</v>
      </c>
      <c r="O49" s="1">
        <f t="shared" si="7"/>
        <v>13</v>
      </c>
      <c r="P49" s="5">
        <f t="shared" si="8"/>
        <v>68.421052631578945</v>
      </c>
      <c r="Q49" s="9"/>
    </row>
    <row r="50" spans="1:17" ht="15" x14ac:dyDescent="0.25">
      <c r="A50" s="4" t="s">
        <v>10</v>
      </c>
      <c r="B50" s="1">
        <v>3</v>
      </c>
      <c r="C50" s="1">
        <v>1</v>
      </c>
      <c r="D50" s="1">
        <v>2</v>
      </c>
      <c r="E50" s="1">
        <v>2</v>
      </c>
      <c r="F50" s="1">
        <v>6</v>
      </c>
      <c r="G50" s="1">
        <v>4</v>
      </c>
      <c r="H50" s="1">
        <v>5</v>
      </c>
      <c r="I50" s="1">
        <v>3</v>
      </c>
      <c r="J50" s="1">
        <v>12</v>
      </c>
      <c r="K50" s="1">
        <v>12</v>
      </c>
      <c r="L50" s="1"/>
      <c r="M50" s="1"/>
      <c r="N50" s="1">
        <f t="shared" si="6"/>
        <v>28</v>
      </c>
      <c r="O50" s="1">
        <f t="shared" si="7"/>
        <v>22</v>
      </c>
      <c r="P50" s="5">
        <f t="shared" si="8"/>
        <v>78.571428571428569</v>
      </c>
      <c r="Q50" s="9"/>
    </row>
    <row r="51" spans="1:17" ht="15" x14ac:dyDescent="0.25">
      <c r="A51" s="6" t="s">
        <v>28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>
        <f>SUM(N41:N50)</f>
        <v>242</v>
      </c>
      <c r="O51" s="1">
        <f>SUM(O41:O50)</f>
        <v>179</v>
      </c>
      <c r="P51" s="5">
        <f>O51/N51*100</f>
        <v>73.966942148760324</v>
      </c>
      <c r="Q51" s="9"/>
    </row>
    <row r="52" spans="1:17" ht="15" x14ac:dyDescent="0.25">
      <c r="A52" s="6" t="s">
        <v>29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>
        <f>N34+N51+N17</f>
        <v>744</v>
      </c>
      <c r="O52" s="1">
        <f>O34+O51+O17</f>
        <v>559</v>
      </c>
      <c r="P52" s="5">
        <f>O52/N52*100</f>
        <v>75.134408602150543</v>
      </c>
      <c r="Q52" s="1"/>
    </row>
    <row r="53" spans="1:17" x14ac:dyDescent="0.3">
      <c r="A53" s="6" t="s">
        <v>27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>
        <v>90</v>
      </c>
      <c r="Q53" s="1"/>
    </row>
  </sheetData>
  <mergeCells count="3">
    <mergeCell ref="B3:Q3"/>
    <mergeCell ref="B20:Q20"/>
    <mergeCell ref="B37:Q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71"/>
  <sheetViews>
    <sheetView tabSelected="1" zoomScale="91" workbookViewId="0">
      <selection activeCell="B3" sqref="B3"/>
    </sheetView>
  </sheetViews>
  <sheetFormatPr baseColWidth="10" defaultRowHeight="14.4" x14ac:dyDescent="0.3"/>
  <cols>
    <col min="5" max="5" width="22.6640625" bestFit="1" customWidth="1"/>
    <col min="7" max="7" width="20.109375" customWidth="1"/>
    <col min="9" max="9" width="24.33203125" bestFit="1" customWidth="1"/>
    <col min="10" max="10" width="24.33203125" customWidth="1"/>
    <col min="11" max="20" width="11.44140625" style="15"/>
    <col min="23" max="23" width="11.44140625" style="11"/>
    <col min="25" max="25" width="11.44140625" style="11"/>
  </cols>
  <sheetData>
    <row r="1" spans="1:25" ht="15" x14ac:dyDescent="0.25">
      <c r="A1" t="s">
        <v>41</v>
      </c>
      <c r="B1">
        <v>2021</v>
      </c>
      <c r="D1">
        <f>WEEKNUM(E6)</f>
        <v>1</v>
      </c>
      <c r="G1" t="s">
        <v>44</v>
      </c>
      <c r="H1" t="s">
        <v>46</v>
      </c>
      <c r="I1" t="s">
        <v>48</v>
      </c>
      <c r="Y1" s="11">
        <v>0.9</v>
      </c>
    </row>
    <row r="2" spans="1:25" ht="15" x14ac:dyDescent="0.25">
      <c r="E2" t="s">
        <v>50</v>
      </c>
      <c r="F2" s="24"/>
      <c r="G2" s="28" t="s">
        <v>45</v>
      </c>
      <c r="H2" s="29" t="s">
        <v>47</v>
      </c>
      <c r="I2" s="29" t="s">
        <v>49</v>
      </c>
    </row>
    <row r="3" spans="1:25" x14ac:dyDescent="0.3">
      <c r="D3" s="29" t="s">
        <v>51</v>
      </c>
      <c r="F3" s="24"/>
    </row>
    <row r="5" spans="1:25" ht="15" x14ac:dyDescent="0.25">
      <c r="A5" t="s">
        <v>42</v>
      </c>
      <c r="B5" s="25" t="s">
        <v>41</v>
      </c>
      <c r="C5" s="34" t="s">
        <v>54</v>
      </c>
      <c r="D5" s="20" t="s">
        <v>34</v>
      </c>
      <c r="E5" s="20" t="s">
        <v>35</v>
      </c>
      <c r="F5" s="21" t="s">
        <v>0</v>
      </c>
      <c r="G5" s="21" t="s">
        <v>39</v>
      </c>
      <c r="H5" s="21" t="s">
        <v>14</v>
      </c>
      <c r="I5" s="21" t="s">
        <v>40</v>
      </c>
      <c r="J5" s="27" t="s">
        <v>43</v>
      </c>
      <c r="K5" s="18" t="s">
        <v>17</v>
      </c>
      <c r="L5" s="16" t="s">
        <v>18</v>
      </c>
      <c r="M5" s="16" t="s">
        <v>19</v>
      </c>
      <c r="N5" s="16" t="s">
        <v>20</v>
      </c>
      <c r="O5" s="16" t="s">
        <v>21</v>
      </c>
      <c r="P5" s="16" t="s">
        <v>22</v>
      </c>
      <c r="Q5" s="16" t="s">
        <v>23</v>
      </c>
      <c r="R5" s="16" t="s">
        <v>24</v>
      </c>
      <c r="S5" s="16" t="s">
        <v>25</v>
      </c>
      <c r="T5" s="16" t="s">
        <v>26</v>
      </c>
    </row>
    <row r="6" spans="1:25" ht="15" x14ac:dyDescent="0.25">
      <c r="A6" s="26">
        <v>43466</v>
      </c>
      <c r="B6" s="17">
        <f>YEAR(CALENDRIER!$A$2)</f>
        <v>2021</v>
      </c>
      <c r="C6" s="35"/>
      <c r="D6" s="22">
        <f>WEEKNUM(Tableau1[[#This Row],[JOUR]])</f>
        <v>1</v>
      </c>
      <c r="E6" s="37">
        <f>INT((ROW()-6)/13)+CALENDRIER!$A$2</f>
        <v>44197</v>
      </c>
      <c r="F6" s="23" t="s">
        <v>1</v>
      </c>
      <c r="G6" s="20">
        <v>3</v>
      </c>
      <c r="H6" s="20">
        <v>1</v>
      </c>
      <c r="I6" s="20">
        <v>1</v>
      </c>
      <c r="J6" s="20">
        <f>IF(Tableau1[[#This Row],[ANALYSES LANCEES]]&lt;&gt;"",1,0)</f>
        <v>1</v>
      </c>
      <c r="K6" s="19">
        <v>2</v>
      </c>
      <c r="L6" s="10">
        <v>2</v>
      </c>
      <c r="M6" s="10">
        <v>6</v>
      </c>
      <c r="N6" s="10">
        <v>4</v>
      </c>
      <c r="O6" s="10">
        <v>5</v>
      </c>
      <c r="P6" s="10">
        <v>3</v>
      </c>
      <c r="Q6" s="10">
        <v>12</v>
      </c>
      <c r="R6" s="10">
        <v>12</v>
      </c>
      <c r="S6" s="10"/>
      <c r="T6" s="10"/>
    </row>
    <row r="7" spans="1:25" ht="15" x14ac:dyDescent="0.25">
      <c r="A7" s="26">
        <v>43467</v>
      </c>
      <c r="B7" s="17">
        <f>YEAR(CALENDRIER!$A$2)</f>
        <v>2021</v>
      </c>
      <c r="C7" s="35"/>
      <c r="D7" s="22">
        <f>WEEKNUM(Tableau1[[#This Row],[JOUR]])</f>
        <v>1</v>
      </c>
      <c r="E7" s="37">
        <f>INT((ROW()-6)/13)+CALENDRIER!$A$2</f>
        <v>44197</v>
      </c>
      <c r="F7" s="23" t="s">
        <v>2</v>
      </c>
      <c r="G7" s="20">
        <v>3</v>
      </c>
      <c r="H7" s="20">
        <v>1</v>
      </c>
      <c r="I7" s="20"/>
      <c r="J7" s="20">
        <f>IF(Tableau1[[#This Row],[ANALYSES LANCEES]]&lt;&gt;"",1,0)</f>
        <v>1</v>
      </c>
      <c r="K7" s="19">
        <v>2</v>
      </c>
      <c r="L7" s="10">
        <v>2</v>
      </c>
      <c r="M7" s="10">
        <v>6</v>
      </c>
      <c r="N7" s="10">
        <v>5</v>
      </c>
      <c r="O7" s="10">
        <v>5</v>
      </c>
      <c r="P7" s="10">
        <v>3</v>
      </c>
      <c r="Q7" s="10">
        <v>12</v>
      </c>
      <c r="R7" s="10">
        <v>12</v>
      </c>
      <c r="S7" s="10"/>
      <c r="T7" s="10"/>
    </row>
    <row r="8" spans="1:25" ht="15" x14ac:dyDescent="0.25">
      <c r="A8" s="26">
        <v>43468</v>
      </c>
      <c r="B8" s="17">
        <f>YEAR(CALENDRIER!$A$2)</f>
        <v>2021</v>
      </c>
      <c r="C8" s="35"/>
      <c r="D8" s="22">
        <f>WEEKNUM(Tableau1[[#This Row],[JOUR]])</f>
        <v>1</v>
      </c>
      <c r="E8" s="37">
        <f>INT((ROW()-6)/13)+CALENDRIER!$A$2</f>
        <v>44197</v>
      </c>
      <c r="F8" s="23" t="s">
        <v>3</v>
      </c>
      <c r="G8" s="20">
        <v>3</v>
      </c>
      <c r="H8" s="20">
        <v>1</v>
      </c>
      <c r="I8" s="20"/>
      <c r="J8" s="20">
        <f>IF(Tableau1[[#This Row],[ANALYSES LANCEES]]&lt;&gt;"",1,0)</f>
        <v>1</v>
      </c>
      <c r="K8" s="19">
        <v>2</v>
      </c>
      <c r="L8" s="10">
        <v>2</v>
      </c>
      <c r="M8" s="10">
        <v>6</v>
      </c>
      <c r="N8" s="10">
        <v>4</v>
      </c>
      <c r="O8" s="10">
        <v>5</v>
      </c>
      <c r="P8" s="10">
        <v>3</v>
      </c>
      <c r="Q8" s="10">
        <v>12</v>
      </c>
      <c r="R8" s="10">
        <v>12</v>
      </c>
      <c r="S8" s="10"/>
      <c r="T8" s="10"/>
    </row>
    <row r="9" spans="1:25" ht="15" x14ac:dyDescent="0.25">
      <c r="A9" s="26">
        <v>43469</v>
      </c>
      <c r="B9" s="17">
        <f>YEAR(CALENDRIER!$A$2)</f>
        <v>2021</v>
      </c>
      <c r="C9" s="35"/>
      <c r="D9" s="22">
        <f>WEEKNUM(Tableau1[[#This Row],[JOUR]])</f>
        <v>1</v>
      </c>
      <c r="E9" s="37">
        <f>INT((ROW()-6)/13)+CALENDRIER!$A$2</f>
        <v>44197</v>
      </c>
      <c r="F9" s="23" t="s">
        <v>4</v>
      </c>
      <c r="G9" s="20">
        <v>3</v>
      </c>
      <c r="H9" s="20">
        <v>1</v>
      </c>
      <c r="I9" s="20"/>
      <c r="J9" s="20">
        <f>IF(Tableau1[[#This Row],[ANALYSES LANCEES]]&lt;&gt;"",1,0)</f>
        <v>1</v>
      </c>
      <c r="K9" s="19">
        <v>2</v>
      </c>
      <c r="L9" s="10">
        <v>2</v>
      </c>
      <c r="M9" s="10">
        <v>6</v>
      </c>
      <c r="N9" s="10">
        <v>4</v>
      </c>
      <c r="O9" s="10">
        <v>5</v>
      </c>
      <c r="P9" s="10">
        <v>3</v>
      </c>
      <c r="Q9" s="10">
        <v>12</v>
      </c>
      <c r="R9" s="10">
        <v>12</v>
      </c>
      <c r="S9" s="10"/>
      <c r="T9" s="10"/>
    </row>
    <row r="10" spans="1:25" ht="15" x14ac:dyDescent="0.25">
      <c r="A10" s="26">
        <v>43470</v>
      </c>
      <c r="B10" s="17">
        <f>YEAR(CALENDRIER!$A$2)</f>
        <v>2021</v>
      </c>
      <c r="C10" s="35"/>
      <c r="D10" s="22">
        <f>WEEKNUM(Tableau1[[#This Row],[JOUR]])</f>
        <v>1</v>
      </c>
      <c r="E10" s="37">
        <f>INT((ROW()-6)/13)+CALENDRIER!$A$2</f>
        <v>44197</v>
      </c>
      <c r="F10" s="23" t="s">
        <v>5</v>
      </c>
      <c r="G10" s="20">
        <v>3</v>
      </c>
      <c r="H10" s="20">
        <v>1</v>
      </c>
      <c r="I10" s="20"/>
      <c r="J10" s="20">
        <f>IF(Tableau1[[#This Row],[ANALYSES LANCEES]]&lt;&gt;"",1,0)</f>
        <v>1</v>
      </c>
      <c r="K10" s="19">
        <v>2</v>
      </c>
      <c r="L10" s="10">
        <v>1</v>
      </c>
      <c r="M10" s="10">
        <v>6</v>
      </c>
      <c r="N10" s="10">
        <v>4</v>
      </c>
      <c r="O10" s="10">
        <v>5</v>
      </c>
      <c r="P10" s="10">
        <v>3</v>
      </c>
      <c r="Q10" s="10">
        <v>12</v>
      </c>
      <c r="R10" s="10">
        <v>12</v>
      </c>
      <c r="S10" s="10"/>
      <c r="T10" s="10"/>
    </row>
    <row r="11" spans="1:25" ht="15" x14ac:dyDescent="0.25">
      <c r="A11" s="26">
        <v>43471</v>
      </c>
      <c r="B11" s="17">
        <f>YEAR(CALENDRIER!$A$2)</f>
        <v>2021</v>
      </c>
      <c r="C11" s="35"/>
      <c r="D11" s="22">
        <f>WEEKNUM(Tableau1[[#This Row],[JOUR]])</f>
        <v>1</v>
      </c>
      <c r="E11" s="37">
        <f>INT((ROW()-6)/13)+CALENDRIER!$A$2</f>
        <v>44197</v>
      </c>
      <c r="F11" s="23" t="s">
        <v>6</v>
      </c>
      <c r="G11" s="20">
        <v>3</v>
      </c>
      <c r="H11" s="20">
        <v>1</v>
      </c>
      <c r="I11" s="20"/>
      <c r="J11" s="20">
        <f>IF(Tableau1[[#This Row],[ANALYSES LANCEES]]&lt;&gt;"",1,0)</f>
        <v>1</v>
      </c>
      <c r="K11" s="19">
        <v>2</v>
      </c>
      <c r="L11" s="10">
        <v>2</v>
      </c>
      <c r="M11" s="10">
        <v>6</v>
      </c>
      <c r="N11" s="10">
        <v>1</v>
      </c>
      <c r="O11" s="10">
        <v>5</v>
      </c>
      <c r="P11" s="10">
        <v>3</v>
      </c>
      <c r="Q11" s="10">
        <v>12</v>
      </c>
      <c r="R11" s="10">
        <v>12</v>
      </c>
      <c r="S11" s="10"/>
      <c r="T11" s="10"/>
    </row>
    <row r="12" spans="1:25" ht="15" x14ac:dyDescent="0.25">
      <c r="A12" s="26">
        <v>43472</v>
      </c>
      <c r="B12" s="17">
        <f>YEAR(CALENDRIER!$A$2)</f>
        <v>2021</v>
      </c>
      <c r="C12" s="35"/>
      <c r="D12" s="22">
        <f>WEEKNUM(Tableau1[[#This Row],[JOUR]])</f>
        <v>1</v>
      </c>
      <c r="E12" s="37">
        <f>INT((ROW()-6)/13)+CALENDRIER!$A$2</f>
        <v>44197</v>
      </c>
      <c r="F12" s="23" t="s">
        <v>7</v>
      </c>
      <c r="G12" s="20">
        <v>3</v>
      </c>
      <c r="H12" s="20">
        <v>1</v>
      </c>
      <c r="I12" s="20"/>
      <c r="J12" s="20">
        <f>IF(Tableau1[[#This Row],[ANALYSES LANCEES]]&lt;&gt;"",1,0)</f>
        <v>1</v>
      </c>
      <c r="K12" s="19">
        <v>2</v>
      </c>
      <c r="L12" s="10">
        <v>2</v>
      </c>
      <c r="M12" s="10">
        <v>6</v>
      </c>
      <c r="N12" s="10">
        <v>4</v>
      </c>
      <c r="O12" s="10">
        <v>5</v>
      </c>
      <c r="P12" s="10">
        <v>3</v>
      </c>
      <c r="Q12" s="10">
        <v>1</v>
      </c>
      <c r="R12" s="10">
        <v>1</v>
      </c>
      <c r="S12" s="10"/>
      <c r="T12" s="10"/>
    </row>
    <row r="13" spans="1:25" ht="15" x14ac:dyDescent="0.25">
      <c r="A13" s="26">
        <v>43473</v>
      </c>
      <c r="B13" s="17">
        <f>YEAR(CALENDRIER!$A$2)</f>
        <v>2021</v>
      </c>
      <c r="C13" s="35"/>
      <c r="D13" s="22">
        <f>WEEKNUM(Tableau1[[#This Row],[JOUR]])</f>
        <v>1</v>
      </c>
      <c r="E13" s="37">
        <f>INT((ROW()-6)/13)+CALENDRIER!$A$2</f>
        <v>44197</v>
      </c>
      <c r="F13" s="23" t="s">
        <v>8</v>
      </c>
      <c r="G13" s="20">
        <v>3</v>
      </c>
      <c r="H13" s="20">
        <v>1</v>
      </c>
      <c r="I13" s="20"/>
      <c r="J13" s="20">
        <f>IF(Tableau1[[#This Row],[ANALYSES LANCEES]]&lt;&gt;"",1,0)</f>
        <v>1</v>
      </c>
      <c r="K13" s="19">
        <v>2</v>
      </c>
      <c r="L13" s="10">
        <v>2</v>
      </c>
      <c r="M13" s="10">
        <v>6</v>
      </c>
      <c r="N13" s="10">
        <v>4</v>
      </c>
      <c r="O13" s="10">
        <v>5</v>
      </c>
      <c r="P13" s="10">
        <v>3</v>
      </c>
      <c r="Q13" s="10">
        <v>12</v>
      </c>
      <c r="R13" s="10">
        <v>12</v>
      </c>
      <c r="S13" s="10"/>
      <c r="T13" s="10"/>
    </row>
    <row r="14" spans="1:25" ht="15" x14ac:dyDescent="0.25">
      <c r="A14" s="26">
        <v>43474</v>
      </c>
      <c r="B14" s="17">
        <f>YEAR(CALENDRIER!$A$2)</f>
        <v>2021</v>
      </c>
      <c r="C14" s="35"/>
      <c r="D14" s="22">
        <f>WEEKNUM(Tableau1[[#This Row],[JOUR]])</f>
        <v>1</v>
      </c>
      <c r="E14" s="37">
        <f>INT((ROW()-6)/13)+CALENDRIER!$A$2</f>
        <v>44197</v>
      </c>
      <c r="F14" s="23" t="s">
        <v>9</v>
      </c>
      <c r="G14" s="20">
        <v>3</v>
      </c>
      <c r="H14" s="20">
        <v>1</v>
      </c>
      <c r="I14" s="20"/>
      <c r="J14" s="20">
        <f>IF(Tableau1[[#This Row],[ANALYSES LANCEES]]&lt;&gt;"",1,0)</f>
        <v>1</v>
      </c>
      <c r="K14" s="19">
        <v>2</v>
      </c>
      <c r="L14" s="10">
        <v>2</v>
      </c>
      <c r="M14" s="10">
        <v>6</v>
      </c>
      <c r="N14" s="10">
        <v>4</v>
      </c>
      <c r="O14" s="10">
        <v>5</v>
      </c>
      <c r="P14" s="10">
        <v>3</v>
      </c>
      <c r="Q14" s="10">
        <v>3</v>
      </c>
      <c r="R14" s="10">
        <v>3</v>
      </c>
      <c r="S14" s="10"/>
      <c r="T14" s="10"/>
    </row>
    <row r="15" spans="1:25" ht="15" x14ac:dyDescent="0.25">
      <c r="A15" s="26">
        <v>43475</v>
      </c>
      <c r="B15" s="17">
        <f>YEAR(CALENDRIER!$A$2)</f>
        <v>2021</v>
      </c>
      <c r="C15" s="35"/>
      <c r="D15" s="22">
        <f>WEEKNUM(Tableau1[[#This Row],[JOUR]])</f>
        <v>1</v>
      </c>
      <c r="E15" s="37">
        <f>INT((ROW()-6)/13)+CALENDRIER!$A$2</f>
        <v>44197</v>
      </c>
      <c r="F15" s="23" t="s">
        <v>10</v>
      </c>
      <c r="G15" s="20">
        <v>3</v>
      </c>
      <c r="H15" s="20">
        <v>3</v>
      </c>
      <c r="I15" s="20"/>
      <c r="J15" s="20">
        <f>IF(Tableau1[[#This Row],[ANALYSES LANCEES]]&lt;&gt;"",1,0)</f>
        <v>1</v>
      </c>
      <c r="K15" s="19">
        <v>2</v>
      </c>
      <c r="L15" s="10">
        <v>2</v>
      </c>
      <c r="M15" s="10">
        <v>6</v>
      </c>
      <c r="N15" s="10">
        <v>4</v>
      </c>
      <c r="O15" s="10">
        <v>5</v>
      </c>
      <c r="P15" s="10">
        <v>3</v>
      </c>
      <c r="Q15" s="10">
        <v>12</v>
      </c>
      <c r="R15" s="10">
        <v>12</v>
      </c>
      <c r="S15" s="10"/>
      <c r="T15" s="10"/>
    </row>
    <row r="16" spans="1:25" ht="15" x14ac:dyDescent="0.25">
      <c r="A16" s="26">
        <v>43476</v>
      </c>
      <c r="B16" s="17">
        <f>YEAR(CALENDRIER!$A$2)</f>
        <v>2021</v>
      </c>
      <c r="C16" s="35"/>
      <c r="D16" s="22">
        <f>WEEKNUM(Tableau1[[#This Row],[JOUR]])</f>
        <v>1</v>
      </c>
      <c r="E16" s="37">
        <f>INT((ROW()-6)/13)+CALENDRIER!$A$2</f>
        <v>44197</v>
      </c>
      <c r="F16" s="24" t="s">
        <v>36</v>
      </c>
      <c r="G16" s="20"/>
      <c r="H16" s="20"/>
      <c r="I16" s="20"/>
      <c r="J16" s="20">
        <f>IF(Tableau1[[#This Row],[ANALYSES LANCEES]]&lt;&gt;"",1,0)</f>
        <v>0</v>
      </c>
    </row>
    <row r="17" spans="1:10" ht="15" x14ac:dyDescent="0.25">
      <c r="A17" s="26">
        <v>43477</v>
      </c>
      <c r="B17" s="17">
        <f>YEAR(CALENDRIER!$A$2)</f>
        <v>2021</v>
      </c>
      <c r="C17" s="35"/>
      <c r="D17" s="22">
        <f>WEEKNUM(Tableau1[[#This Row],[JOUR]])</f>
        <v>1</v>
      </c>
      <c r="E17" s="37">
        <f>INT((ROW()-6)/13)+CALENDRIER!$A$2</f>
        <v>44197</v>
      </c>
      <c r="F17" s="24" t="s">
        <v>37</v>
      </c>
      <c r="G17" s="20"/>
      <c r="H17" s="20"/>
      <c r="I17" s="20"/>
      <c r="J17" s="20">
        <f>IF(Tableau1[[#This Row],[ANALYSES LANCEES]]&lt;&gt;"",1,0)</f>
        <v>0</v>
      </c>
    </row>
    <row r="18" spans="1:10" ht="15" x14ac:dyDescent="0.25">
      <c r="A18" s="26">
        <v>43478</v>
      </c>
      <c r="B18" s="17">
        <f>YEAR(CALENDRIER!$A$2)</f>
        <v>2021</v>
      </c>
      <c r="C18" s="35"/>
      <c r="D18" s="22">
        <f>WEEKNUM(Tableau1[[#This Row],[JOUR]])</f>
        <v>1</v>
      </c>
      <c r="E18" s="37">
        <f>INT((ROW()-6)/13)+CALENDRIER!$A$2</f>
        <v>44197</v>
      </c>
      <c r="F18" s="24" t="s">
        <v>38</v>
      </c>
      <c r="G18" s="20"/>
      <c r="H18" s="20"/>
      <c r="I18" s="20"/>
      <c r="J18" s="20">
        <f>IF(Tableau1[[#This Row],[ANALYSES LANCEES]]&lt;&gt;"",1,0)</f>
        <v>0</v>
      </c>
    </row>
    <row r="19" spans="1:10" ht="15" x14ac:dyDescent="0.25">
      <c r="A19" s="26">
        <v>43479</v>
      </c>
      <c r="B19" s="17">
        <f>YEAR(CALENDRIER!$A$2)</f>
        <v>2021</v>
      </c>
      <c r="C19" s="35"/>
      <c r="D19" s="22">
        <f>WEEKNUM(Tableau1[[#This Row],[JOUR]])</f>
        <v>1</v>
      </c>
      <c r="E19" s="37">
        <f>INT((ROW()-6)/13)+CALENDRIER!$A$2</f>
        <v>44198</v>
      </c>
      <c r="F19" s="32"/>
      <c r="J19" s="33">
        <f>IF(Tableau1[[#This Row],[ANALYSES LANCEES]]&lt;&gt;"",1,0)</f>
        <v>0</v>
      </c>
    </row>
    <row r="20" spans="1:10" ht="15" x14ac:dyDescent="0.25">
      <c r="A20" s="26">
        <v>43480</v>
      </c>
      <c r="B20" s="17">
        <f>YEAR(CALENDRIER!$A$2)</f>
        <v>2021</v>
      </c>
      <c r="C20" s="35"/>
      <c r="D20" s="22">
        <f>WEEKNUM(Tableau1[[#This Row],[JOUR]])</f>
        <v>1</v>
      </c>
      <c r="E20" s="37">
        <f>INT((ROW()-6)/13)+CALENDRIER!$A$2</f>
        <v>44198</v>
      </c>
      <c r="F20" s="32"/>
      <c r="J20" s="33">
        <f>IF(Tableau1[[#This Row],[ANALYSES LANCEES]]&lt;&gt;"",1,0)</f>
        <v>0</v>
      </c>
    </row>
    <row r="21" spans="1:10" ht="15" x14ac:dyDescent="0.25">
      <c r="A21" s="26">
        <v>43481</v>
      </c>
      <c r="B21" s="17">
        <f>YEAR(CALENDRIER!$A$2)</f>
        <v>2021</v>
      </c>
      <c r="C21" s="35"/>
      <c r="D21" s="22">
        <f>WEEKNUM(Tableau1[[#This Row],[JOUR]])</f>
        <v>1</v>
      </c>
      <c r="E21" s="37">
        <f>INT((ROW()-6)/13)+CALENDRIER!$A$2</f>
        <v>44198</v>
      </c>
      <c r="F21" s="32"/>
      <c r="J21" s="33">
        <f>IF(Tableau1[[#This Row],[ANALYSES LANCEES]]&lt;&gt;"",1,0)</f>
        <v>0</v>
      </c>
    </row>
    <row r="22" spans="1:10" ht="15" x14ac:dyDescent="0.25">
      <c r="A22" s="26">
        <v>43482</v>
      </c>
      <c r="B22" s="17">
        <f>YEAR(CALENDRIER!$A$2)</f>
        <v>2021</v>
      </c>
      <c r="C22" s="35"/>
      <c r="D22" s="22">
        <f>WEEKNUM(Tableau1[[#This Row],[JOUR]])</f>
        <v>1</v>
      </c>
      <c r="E22" s="37">
        <f>INT((ROW()-6)/13)+CALENDRIER!$A$2</f>
        <v>44198</v>
      </c>
      <c r="F22" s="32"/>
      <c r="J22" s="33">
        <f>IF(Tableau1[[#This Row],[ANALYSES LANCEES]]&lt;&gt;"",1,0)</f>
        <v>0</v>
      </c>
    </row>
    <row r="23" spans="1:10" ht="15" x14ac:dyDescent="0.25">
      <c r="A23" s="26">
        <v>43483</v>
      </c>
      <c r="B23" s="17">
        <f>YEAR(CALENDRIER!$A$2)</f>
        <v>2021</v>
      </c>
      <c r="C23" s="35"/>
      <c r="D23" s="22">
        <f>WEEKNUM(Tableau1[[#This Row],[JOUR]])</f>
        <v>1</v>
      </c>
      <c r="E23" s="37">
        <f>INT((ROW()-6)/13)+CALENDRIER!$A$2</f>
        <v>44198</v>
      </c>
      <c r="F23" s="32"/>
      <c r="J23" s="33">
        <f>IF(Tableau1[[#This Row],[ANALYSES LANCEES]]&lt;&gt;"",1,0)</f>
        <v>0</v>
      </c>
    </row>
    <row r="24" spans="1:10" ht="15" x14ac:dyDescent="0.25">
      <c r="A24" s="26">
        <v>43484</v>
      </c>
      <c r="B24" s="17">
        <f>YEAR(CALENDRIER!$A$2)</f>
        <v>2021</v>
      </c>
      <c r="C24" s="35"/>
      <c r="D24" s="22">
        <f>WEEKNUM(Tableau1[[#This Row],[JOUR]])</f>
        <v>1</v>
      </c>
      <c r="E24" s="37">
        <f>INT((ROW()-6)/13)+CALENDRIER!$A$2</f>
        <v>44198</v>
      </c>
      <c r="F24" s="32"/>
      <c r="J24" s="33">
        <f>IF(Tableau1[[#This Row],[ANALYSES LANCEES]]&lt;&gt;"",1,0)</f>
        <v>0</v>
      </c>
    </row>
    <row r="25" spans="1:10" ht="15" x14ac:dyDescent="0.25">
      <c r="A25" s="26">
        <v>43485</v>
      </c>
      <c r="B25" s="17">
        <f>YEAR(CALENDRIER!$A$2)</f>
        <v>2021</v>
      </c>
      <c r="C25" s="35"/>
      <c r="D25" s="22">
        <f>WEEKNUM(Tableau1[[#This Row],[JOUR]])</f>
        <v>1</v>
      </c>
      <c r="E25" s="37">
        <f>INT((ROW()-6)/13)+CALENDRIER!$A$2</f>
        <v>44198</v>
      </c>
      <c r="F25" s="32"/>
      <c r="J25" s="33">
        <f>IF(Tableau1[[#This Row],[ANALYSES LANCEES]]&lt;&gt;"",1,0)</f>
        <v>0</v>
      </c>
    </row>
    <row r="26" spans="1:10" ht="15" x14ac:dyDescent="0.25">
      <c r="A26" s="26">
        <v>43486</v>
      </c>
      <c r="B26" s="17">
        <f>YEAR(CALENDRIER!$A$2)</f>
        <v>2021</v>
      </c>
      <c r="C26" s="35"/>
      <c r="D26" s="22">
        <f>WEEKNUM(Tableau1[[#This Row],[JOUR]])</f>
        <v>1</v>
      </c>
      <c r="E26" s="37">
        <f>INT((ROW()-6)/13)+CALENDRIER!$A$2</f>
        <v>44198</v>
      </c>
      <c r="F26" s="32"/>
      <c r="J26" s="33">
        <f>IF(Tableau1[[#This Row],[ANALYSES LANCEES]]&lt;&gt;"",1,0)</f>
        <v>0</v>
      </c>
    </row>
    <row r="27" spans="1:10" ht="15" x14ac:dyDescent="0.25">
      <c r="A27" s="26">
        <v>43487</v>
      </c>
      <c r="B27" s="17">
        <f>YEAR(CALENDRIER!$A$2)</f>
        <v>2021</v>
      </c>
      <c r="C27" s="35"/>
      <c r="D27" s="22">
        <f>WEEKNUM(Tableau1[[#This Row],[JOUR]])</f>
        <v>1</v>
      </c>
      <c r="E27" s="37">
        <f>INT((ROW()-6)/13)+CALENDRIER!$A$2</f>
        <v>44198</v>
      </c>
      <c r="F27" s="32"/>
      <c r="J27" s="33">
        <f>IF(Tableau1[[#This Row],[ANALYSES LANCEES]]&lt;&gt;"",1,0)</f>
        <v>0</v>
      </c>
    </row>
    <row r="28" spans="1:10" ht="15" x14ac:dyDescent="0.25">
      <c r="A28" s="26">
        <v>43488</v>
      </c>
      <c r="B28" s="17">
        <f>YEAR(CALENDRIER!$A$2)</f>
        <v>2021</v>
      </c>
      <c r="C28" s="35"/>
      <c r="D28" s="22">
        <f>WEEKNUM(Tableau1[[#This Row],[JOUR]])</f>
        <v>1</v>
      </c>
      <c r="E28" s="37">
        <f>INT((ROW()-6)/13)+CALENDRIER!$A$2</f>
        <v>44198</v>
      </c>
      <c r="F28" s="32"/>
      <c r="J28" s="33">
        <f>IF(Tableau1[[#This Row],[ANALYSES LANCEES]]&lt;&gt;"",1,0)</f>
        <v>0</v>
      </c>
    </row>
    <row r="29" spans="1:10" ht="15" x14ac:dyDescent="0.25">
      <c r="A29" s="26">
        <v>43489</v>
      </c>
      <c r="B29" s="17">
        <f>YEAR(CALENDRIER!$A$2)</f>
        <v>2021</v>
      </c>
      <c r="C29" s="35"/>
      <c r="D29" s="22">
        <f>WEEKNUM(Tableau1[[#This Row],[JOUR]])</f>
        <v>1</v>
      </c>
      <c r="E29" s="37">
        <f>INT((ROW()-6)/13)+CALENDRIER!$A$2</f>
        <v>44198</v>
      </c>
      <c r="F29" s="32"/>
      <c r="J29" s="33">
        <f>IF(Tableau1[[#This Row],[ANALYSES LANCEES]]&lt;&gt;"",1,0)</f>
        <v>0</v>
      </c>
    </row>
    <row r="30" spans="1:10" ht="15" x14ac:dyDescent="0.25">
      <c r="A30" s="26">
        <v>43490</v>
      </c>
      <c r="B30" s="17">
        <f>YEAR(CALENDRIER!$A$2)</f>
        <v>2021</v>
      </c>
      <c r="C30" s="35"/>
      <c r="D30" s="22">
        <f>WEEKNUM(Tableau1[[#This Row],[JOUR]])</f>
        <v>1</v>
      </c>
      <c r="E30" s="37">
        <f>INT((ROW()-6)/13)+CALENDRIER!$A$2</f>
        <v>44198</v>
      </c>
      <c r="F30" s="32"/>
      <c r="J30" s="33">
        <f>IF(Tableau1[[#This Row],[ANALYSES LANCEES]]&lt;&gt;"",1,0)</f>
        <v>0</v>
      </c>
    </row>
    <row r="31" spans="1:10" ht="15" x14ac:dyDescent="0.25">
      <c r="A31" s="26">
        <v>43491</v>
      </c>
      <c r="B31" s="30">
        <f>YEAR(CALENDRIER!$A$2)</f>
        <v>2021</v>
      </c>
      <c r="C31" s="36"/>
      <c r="D31" s="22">
        <f>WEEKNUM(Tableau1[[#This Row],[JOUR]])</f>
        <v>1</v>
      </c>
      <c r="E31" s="37">
        <f>INT((ROW()-6)/13)+CALENDRIER!$A$2</f>
        <v>44198</v>
      </c>
      <c r="F31" s="32"/>
      <c r="J31" s="33">
        <f>IF(Tableau1[[#This Row],[ANALYSES LANCEES]]&lt;&gt;"",1,0)</f>
        <v>0</v>
      </c>
    </row>
    <row r="32" spans="1:10" x14ac:dyDescent="0.3">
      <c r="A32" s="26">
        <v>43492</v>
      </c>
      <c r="B32" s="30">
        <f>YEAR(CALENDRIER!$A$2)</f>
        <v>2021</v>
      </c>
      <c r="C32" s="36"/>
      <c r="D32" s="22">
        <f>WEEKNUM(Tableau1[[#This Row],[JOUR]])</f>
        <v>2</v>
      </c>
      <c r="E32" s="37">
        <f>INT((ROW()-6)/13)+CALENDRIER!$A$2</f>
        <v>44199</v>
      </c>
      <c r="F32" s="32"/>
      <c r="J32" s="33">
        <f>IF(Tableau1[[#This Row],[ANALYSES LANCEES]]&lt;&gt;"",1,0)</f>
        <v>0</v>
      </c>
    </row>
    <row r="33" spans="1:10" x14ac:dyDescent="0.3">
      <c r="A33" s="26">
        <v>43493</v>
      </c>
      <c r="B33" s="30">
        <f>YEAR(CALENDRIER!$A$2)</f>
        <v>2021</v>
      </c>
      <c r="C33" s="36"/>
      <c r="D33" s="22">
        <f>WEEKNUM(Tableau1[[#This Row],[JOUR]])</f>
        <v>2</v>
      </c>
      <c r="E33" s="37">
        <f>INT((ROW()-6)/13)+CALENDRIER!$A$2</f>
        <v>44199</v>
      </c>
      <c r="F33" s="32"/>
      <c r="J33" s="33">
        <f>IF(Tableau1[[#This Row],[ANALYSES LANCEES]]&lt;&gt;"",1,0)</f>
        <v>0</v>
      </c>
    </row>
    <row r="34" spans="1:10" x14ac:dyDescent="0.3">
      <c r="A34" s="26">
        <v>43494</v>
      </c>
      <c r="B34" s="30">
        <f>YEAR(CALENDRIER!$A$2)</f>
        <v>2021</v>
      </c>
      <c r="C34" s="36"/>
      <c r="D34" s="22">
        <f>WEEKNUM(Tableau1[[#This Row],[JOUR]])</f>
        <v>2</v>
      </c>
      <c r="E34" s="37">
        <f>INT((ROW()-6)/13)+CALENDRIER!$A$2</f>
        <v>44199</v>
      </c>
      <c r="F34" s="32"/>
      <c r="J34" s="33">
        <f>IF(Tableau1[[#This Row],[ANALYSES LANCEES]]&lt;&gt;"",1,0)</f>
        <v>0</v>
      </c>
    </row>
    <row r="35" spans="1:10" x14ac:dyDescent="0.3">
      <c r="A35" s="26">
        <v>43495</v>
      </c>
      <c r="B35" s="30">
        <f>YEAR(CALENDRIER!$A$2)</f>
        <v>2021</v>
      </c>
      <c r="C35" s="36"/>
      <c r="D35" s="22">
        <f>WEEKNUM(Tableau1[[#This Row],[JOUR]])</f>
        <v>2</v>
      </c>
      <c r="E35" s="37">
        <f>INT((ROW()-6)/13)+CALENDRIER!$A$2</f>
        <v>44199</v>
      </c>
      <c r="F35" s="32"/>
      <c r="J35" s="33">
        <f>IF(Tableau1[[#This Row],[ANALYSES LANCEES]]&lt;&gt;"",1,0)</f>
        <v>0</v>
      </c>
    </row>
    <row r="36" spans="1:10" x14ac:dyDescent="0.3">
      <c r="A36" s="26">
        <v>43496</v>
      </c>
      <c r="B36" s="30">
        <f>YEAR(CALENDRIER!$A$2)</f>
        <v>2021</v>
      </c>
      <c r="C36" s="36"/>
      <c r="D36" s="22">
        <f>WEEKNUM(Tableau1[[#This Row],[JOUR]])</f>
        <v>2</v>
      </c>
      <c r="E36" s="37">
        <f>INT((ROW()-6)/13)+CALENDRIER!$A$2</f>
        <v>44199</v>
      </c>
      <c r="F36" s="32"/>
      <c r="J36" s="33">
        <f>IF(Tableau1[[#This Row],[ANALYSES LANCEES]]&lt;&gt;"",1,0)</f>
        <v>0</v>
      </c>
    </row>
    <row r="37" spans="1:10" x14ac:dyDescent="0.3">
      <c r="A37" s="26">
        <v>43497</v>
      </c>
      <c r="B37" s="30">
        <f>YEAR(CALENDRIER!$A$2)</f>
        <v>2021</v>
      </c>
      <c r="C37" s="36"/>
      <c r="D37" s="22">
        <f>WEEKNUM(Tableau1[[#This Row],[JOUR]])</f>
        <v>2</v>
      </c>
      <c r="E37" s="37">
        <f>INT((ROW()-6)/13)+CALENDRIER!$A$2</f>
        <v>44199</v>
      </c>
      <c r="F37" s="32"/>
      <c r="J37" s="33">
        <f>IF(Tableau1[[#This Row],[ANALYSES LANCEES]]&lt;&gt;"",1,0)</f>
        <v>0</v>
      </c>
    </row>
    <row r="38" spans="1:10" x14ac:dyDescent="0.3">
      <c r="A38" s="26">
        <v>43498</v>
      </c>
      <c r="B38" s="30">
        <f>YEAR(CALENDRIER!$A$2)</f>
        <v>2021</v>
      </c>
      <c r="C38" s="36"/>
      <c r="D38" s="22">
        <f>WEEKNUM(Tableau1[[#This Row],[JOUR]])</f>
        <v>2</v>
      </c>
      <c r="E38" s="37">
        <f>INT((ROW()-6)/13)+CALENDRIER!$A$2</f>
        <v>44199</v>
      </c>
      <c r="F38" s="32"/>
      <c r="J38" s="33">
        <f>IF(Tableau1[[#This Row],[ANALYSES LANCEES]]&lt;&gt;"",1,0)</f>
        <v>0</v>
      </c>
    </row>
    <row r="39" spans="1:10" x14ac:dyDescent="0.3">
      <c r="A39" s="26">
        <v>43499</v>
      </c>
      <c r="B39" s="30">
        <f>YEAR(CALENDRIER!$A$2)</f>
        <v>2021</v>
      </c>
      <c r="C39" s="36"/>
      <c r="D39" s="22">
        <f>WEEKNUM(Tableau1[[#This Row],[JOUR]])</f>
        <v>2</v>
      </c>
      <c r="E39" s="37">
        <f>INT((ROW()-6)/13)+CALENDRIER!$A$2</f>
        <v>44199</v>
      </c>
      <c r="F39" s="32"/>
      <c r="J39" s="33">
        <f>IF(Tableau1[[#This Row],[ANALYSES LANCEES]]&lt;&gt;"",1,0)</f>
        <v>0</v>
      </c>
    </row>
    <row r="40" spans="1:10" x14ac:dyDescent="0.3">
      <c r="A40" s="26">
        <v>43500</v>
      </c>
      <c r="B40" s="30">
        <f>YEAR(CALENDRIER!$A$2)</f>
        <v>2021</v>
      </c>
      <c r="C40" s="36"/>
      <c r="D40" s="22">
        <f>WEEKNUM(Tableau1[[#This Row],[JOUR]])</f>
        <v>2</v>
      </c>
      <c r="E40" s="37">
        <f>INT((ROW()-6)/13)+CALENDRIER!$A$2</f>
        <v>44199</v>
      </c>
      <c r="F40" s="32"/>
      <c r="J40" s="33">
        <f>IF(Tableau1[[#This Row],[ANALYSES LANCEES]]&lt;&gt;"",1,0)</f>
        <v>0</v>
      </c>
    </row>
    <row r="41" spans="1:10" x14ac:dyDescent="0.3">
      <c r="A41" s="26">
        <v>43501</v>
      </c>
      <c r="B41" s="30">
        <f>YEAR(CALENDRIER!$A$2)</f>
        <v>2021</v>
      </c>
      <c r="C41" s="36"/>
      <c r="D41" s="22">
        <f>WEEKNUM(Tableau1[[#This Row],[JOUR]])</f>
        <v>2</v>
      </c>
      <c r="E41" s="37">
        <f>INT((ROW()-6)/13)+CALENDRIER!$A$2</f>
        <v>44199</v>
      </c>
      <c r="F41" s="32"/>
      <c r="J41" s="33">
        <f>IF(Tableau1[[#This Row],[ANALYSES LANCEES]]&lt;&gt;"",1,0)</f>
        <v>0</v>
      </c>
    </row>
    <row r="42" spans="1:10" x14ac:dyDescent="0.3">
      <c r="A42" s="26">
        <v>43502</v>
      </c>
      <c r="B42" s="30">
        <f>YEAR(CALENDRIER!$A$2)</f>
        <v>2021</v>
      </c>
      <c r="C42" s="36"/>
      <c r="D42" s="22">
        <f>WEEKNUM(Tableau1[[#This Row],[JOUR]])</f>
        <v>2</v>
      </c>
      <c r="E42" s="37">
        <f>INT((ROW()-6)/13)+CALENDRIER!$A$2</f>
        <v>44199</v>
      </c>
      <c r="F42" s="32"/>
      <c r="J42" s="33">
        <f>IF(Tableau1[[#This Row],[ANALYSES LANCEES]]&lt;&gt;"",1,0)</f>
        <v>0</v>
      </c>
    </row>
    <row r="43" spans="1:10" x14ac:dyDescent="0.3">
      <c r="A43" s="26">
        <v>43503</v>
      </c>
      <c r="B43" s="30">
        <f>YEAR(CALENDRIER!$A$2)</f>
        <v>2021</v>
      </c>
      <c r="C43" s="36"/>
      <c r="D43" s="22">
        <f>WEEKNUM(Tableau1[[#This Row],[JOUR]])</f>
        <v>2</v>
      </c>
      <c r="E43" s="37">
        <f>INT((ROW()-6)/13)+CALENDRIER!$A$2</f>
        <v>44199</v>
      </c>
      <c r="F43" s="32"/>
      <c r="J43" s="33">
        <f>IF(Tableau1[[#This Row],[ANALYSES LANCEES]]&lt;&gt;"",1,0)</f>
        <v>0</v>
      </c>
    </row>
    <row r="44" spans="1:10" x14ac:dyDescent="0.3">
      <c r="A44" s="26">
        <v>43504</v>
      </c>
      <c r="B44" s="30">
        <f>YEAR(CALENDRIER!$A$2)</f>
        <v>2021</v>
      </c>
      <c r="C44" s="36"/>
      <c r="D44" s="22">
        <f>WEEKNUM(Tableau1[[#This Row],[JOUR]])</f>
        <v>2</v>
      </c>
      <c r="E44" s="37">
        <f>INT((ROW()-6)/13)+CALENDRIER!$A$2</f>
        <v>44199</v>
      </c>
      <c r="F44" s="32"/>
      <c r="J44" s="33">
        <f>IF(Tableau1[[#This Row],[ANALYSES LANCEES]]&lt;&gt;"",1,0)</f>
        <v>0</v>
      </c>
    </row>
    <row r="45" spans="1:10" x14ac:dyDescent="0.3">
      <c r="A45" s="26">
        <v>43505</v>
      </c>
      <c r="B45" s="30">
        <f>YEAR(CALENDRIER!$A$2)</f>
        <v>2021</v>
      </c>
      <c r="C45" s="36"/>
      <c r="D45" s="22">
        <f>WEEKNUM(Tableau1[[#This Row],[JOUR]])</f>
        <v>2</v>
      </c>
      <c r="E45" s="37">
        <f>INT((ROW()-6)/13)+CALENDRIER!$A$2</f>
        <v>44200</v>
      </c>
      <c r="F45" s="32"/>
      <c r="J45" s="33">
        <f>IF(Tableau1[[#This Row],[ANALYSES LANCEES]]&lt;&gt;"",1,0)</f>
        <v>0</v>
      </c>
    </row>
    <row r="46" spans="1:10" x14ac:dyDescent="0.3">
      <c r="A46" s="26">
        <v>43506</v>
      </c>
      <c r="B46" s="30">
        <f>YEAR(CALENDRIER!$A$2)</f>
        <v>2021</v>
      </c>
      <c r="C46" s="36"/>
      <c r="D46" s="22">
        <f>WEEKNUM(Tableau1[[#This Row],[JOUR]])</f>
        <v>1</v>
      </c>
      <c r="E46" s="37">
        <f t="shared" ref="E46:E52" si="0">INT((ROW()-6)/13)+"01/01/2019"</f>
        <v>43469</v>
      </c>
      <c r="F46" s="32"/>
      <c r="J46" s="33">
        <f>IF(Tableau1[[#This Row],[ANALYSES LANCEES]]&lt;&gt;"",1,0)</f>
        <v>0</v>
      </c>
    </row>
    <row r="47" spans="1:10" x14ac:dyDescent="0.3">
      <c r="A47" s="26">
        <v>43507</v>
      </c>
      <c r="B47" s="30">
        <f>YEAR(CALENDRIER!$A$2)</f>
        <v>2021</v>
      </c>
      <c r="C47" s="36"/>
      <c r="D47" s="22">
        <f>WEEKNUM(Tableau1[[#This Row],[JOUR]])</f>
        <v>1</v>
      </c>
      <c r="E47" s="37">
        <f t="shared" si="0"/>
        <v>43469</v>
      </c>
      <c r="F47" s="32"/>
      <c r="J47" s="33">
        <f>IF(Tableau1[[#This Row],[ANALYSES LANCEES]]&lt;&gt;"",1,0)</f>
        <v>0</v>
      </c>
    </row>
    <row r="48" spans="1:10" x14ac:dyDescent="0.3">
      <c r="A48" s="26">
        <v>43508</v>
      </c>
      <c r="B48" s="30">
        <f>YEAR(CALENDRIER!$A$2)</f>
        <v>2021</v>
      </c>
      <c r="C48" s="36"/>
      <c r="D48" s="22">
        <f>WEEKNUM(Tableau1[[#This Row],[JOUR]])</f>
        <v>1</v>
      </c>
      <c r="E48" s="37">
        <f t="shared" si="0"/>
        <v>43469</v>
      </c>
      <c r="F48" s="32"/>
      <c r="J48" s="33">
        <f>IF(Tableau1[[#This Row],[ANALYSES LANCEES]]&lt;&gt;"",1,0)</f>
        <v>0</v>
      </c>
    </row>
    <row r="49" spans="1:10" x14ac:dyDescent="0.3">
      <c r="A49" s="26">
        <v>43509</v>
      </c>
      <c r="B49" s="30">
        <f>YEAR(CALENDRIER!$A$2)</f>
        <v>2021</v>
      </c>
      <c r="C49" s="36"/>
      <c r="D49" s="22">
        <f>WEEKNUM(Tableau1[[#This Row],[JOUR]])</f>
        <v>1</v>
      </c>
      <c r="E49" s="37">
        <f t="shared" si="0"/>
        <v>43469</v>
      </c>
      <c r="F49" s="32"/>
      <c r="J49" s="33">
        <f>IF(Tableau1[[#This Row],[ANALYSES LANCEES]]&lt;&gt;"",1,0)</f>
        <v>0</v>
      </c>
    </row>
    <row r="50" spans="1:10" x14ac:dyDescent="0.3">
      <c r="A50" s="26">
        <v>43510</v>
      </c>
      <c r="B50" s="30">
        <f>YEAR(CALENDRIER!$A$2)</f>
        <v>2021</v>
      </c>
      <c r="C50" s="36"/>
      <c r="D50" s="22">
        <f>WEEKNUM(Tableau1[[#This Row],[JOUR]])</f>
        <v>1</v>
      </c>
      <c r="E50" s="37">
        <f t="shared" si="0"/>
        <v>43469</v>
      </c>
      <c r="F50" s="32"/>
      <c r="J50" s="33">
        <f>IF(Tableau1[[#This Row],[ANALYSES LANCEES]]&lt;&gt;"",1,0)</f>
        <v>0</v>
      </c>
    </row>
    <row r="51" spans="1:10" x14ac:dyDescent="0.3">
      <c r="A51" s="26">
        <v>43511</v>
      </c>
      <c r="B51" s="30">
        <f>YEAR(CALENDRIER!$A$2)</f>
        <v>2021</v>
      </c>
      <c r="C51" s="36"/>
      <c r="D51" s="22">
        <f>WEEKNUM(Tableau1[[#This Row],[JOUR]])</f>
        <v>1</v>
      </c>
      <c r="E51" s="37">
        <f t="shared" si="0"/>
        <v>43469</v>
      </c>
      <c r="F51" s="32"/>
      <c r="J51" s="33">
        <f>IF(Tableau1[[#This Row],[ANALYSES LANCEES]]&lt;&gt;"",1,0)</f>
        <v>0</v>
      </c>
    </row>
    <row r="52" spans="1:10" x14ac:dyDescent="0.3">
      <c r="A52" s="26">
        <v>43512</v>
      </c>
      <c r="B52" s="30">
        <f>YEAR(CALENDRIER!$A$2)</f>
        <v>2021</v>
      </c>
      <c r="C52" s="36"/>
      <c r="D52" s="22">
        <f>WEEKNUM(Tableau1[[#This Row],[JOUR]])</f>
        <v>1</v>
      </c>
      <c r="E52" s="37">
        <f t="shared" si="0"/>
        <v>43469</v>
      </c>
      <c r="F52" s="32"/>
      <c r="J52" s="33">
        <f>IF(Tableau1[[#This Row],[ANALYSES LANCEES]]&lt;&gt;"",1,0)</f>
        <v>0</v>
      </c>
    </row>
    <row r="53" spans="1:10" x14ac:dyDescent="0.3">
      <c r="A53" s="26">
        <v>43513</v>
      </c>
      <c r="B53" s="30">
        <f>YEAR(CALENDRIER!$A$2)</f>
        <v>2021</v>
      </c>
      <c r="C53" s="36"/>
      <c r="D53" s="22">
        <f>WEEKNUM(Tableau1[[#This Row],[JOUR]])</f>
        <v>2</v>
      </c>
      <c r="E53" s="37">
        <f>INT((ROW()-6)/13)+CALENDRIER!$A$2</f>
        <v>44200</v>
      </c>
      <c r="F53" s="32"/>
      <c r="J53" s="33">
        <f>IF(Tableau1[[#This Row],[ANALYSES LANCEES]]&lt;&gt;"",1,0)</f>
        <v>0</v>
      </c>
    </row>
    <row r="54" spans="1:10" x14ac:dyDescent="0.3">
      <c r="A54" s="26">
        <v>43514</v>
      </c>
      <c r="B54" s="30">
        <f>YEAR(CALENDRIER!$A$2)</f>
        <v>2021</v>
      </c>
      <c r="C54" s="36"/>
      <c r="D54" s="22">
        <f>WEEKNUM(Tableau1[[#This Row],[JOUR]])</f>
        <v>2</v>
      </c>
      <c r="E54" s="37">
        <f>INT((ROW()-6)/13)+CALENDRIER!$A$2</f>
        <v>44200</v>
      </c>
      <c r="F54" s="32"/>
      <c r="J54" s="33">
        <f>IF(Tableau1[[#This Row],[ANALYSES LANCEES]]&lt;&gt;"",1,0)</f>
        <v>0</v>
      </c>
    </row>
    <row r="55" spans="1:10" x14ac:dyDescent="0.3">
      <c r="A55" s="26">
        <v>43515</v>
      </c>
      <c r="B55" s="30">
        <f>YEAR(CALENDRIER!$A$2)</f>
        <v>2021</v>
      </c>
      <c r="C55" s="36"/>
      <c r="D55" s="22">
        <f>WEEKNUM(Tableau1[[#This Row],[JOUR]])</f>
        <v>2</v>
      </c>
      <c r="E55" s="37">
        <f>INT((ROW()-6)/13)+CALENDRIER!$A$2</f>
        <v>44200</v>
      </c>
      <c r="F55" s="32"/>
      <c r="J55" s="33">
        <f>IF(Tableau1[[#This Row],[ANALYSES LANCEES]]&lt;&gt;"",1,0)</f>
        <v>0</v>
      </c>
    </row>
    <row r="56" spans="1:10" x14ac:dyDescent="0.3">
      <c r="A56" s="26">
        <v>43516</v>
      </c>
      <c r="B56" s="30">
        <f>YEAR(CALENDRIER!$A$2)</f>
        <v>2021</v>
      </c>
      <c r="C56" s="36"/>
      <c r="D56" s="22">
        <f>WEEKNUM(Tableau1[[#This Row],[JOUR]])</f>
        <v>2</v>
      </c>
      <c r="E56" s="37">
        <f>INT((ROW()-6)/13)+CALENDRIER!$A$2</f>
        <v>44200</v>
      </c>
      <c r="F56" s="32"/>
      <c r="J56" s="33">
        <f>IF(Tableau1[[#This Row],[ANALYSES LANCEES]]&lt;&gt;"",1,0)</f>
        <v>0</v>
      </c>
    </row>
    <row r="57" spans="1:10" x14ac:dyDescent="0.3">
      <c r="A57" s="26">
        <v>43517</v>
      </c>
      <c r="B57" s="30">
        <f>YEAR(CALENDRIER!$A$2)</f>
        <v>2021</v>
      </c>
      <c r="C57" s="36"/>
      <c r="D57" s="22">
        <f>WEEKNUM(Tableau1[[#This Row],[JOUR]])</f>
        <v>2</v>
      </c>
      <c r="E57" s="37">
        <f>INT((ROW()-6)/13)+CALENDRIER!$A$2</f>
        <v>44200</v>
      </c>
      <c r="F57" s="32"/>
      <c r="J57" s="33">
        <f>IF(Tableau1[[#This Row],[ANALYSES LANCEES]]&lt;&gt;"",1,0)</f>
        <v>0</v>
      </c>
    </row>
    <row r="58" spans="1:10" x14ac:dyDescent="0.3">
      <c r="A58" s="26">
        <v>43518</v>
      </c>
      <c r="B58" s="30">
        <f>YEAR(CALENDRIER!$A$2)</f>
        <v>2021</v>
      </c>
      <c r="C58" s="36"/>
      <c r="D58" s="22">
        <f>WEEKNUM(Tableau1[[#This Row],[JOUR]])</f>
        <v>2</v>
      </c>
      <c r="E58" s="37">
        <f>INT((ROW()-6)/13)+CALENDRIER!$A$2</f>
        <v>44201</v>
      </c>
      <c r="F58" s="32"/>
      <c r="J58" s="33">
        <f>IF(Tableau1[[#This Row],[ANALYSES LANCEES]]&lt;&gt;"",1,0)</f>
        <v>0</v>
      </c>
    </row>
    <row r="59" spans="1:10" x14ac:dyDescent="0.3">
      <c r="A59" s="26">
        <v>43519</v>
      </c>
      <c r="B59" s="30">
        <f>YEAR(CALENDRIER!$A$2)</f>
        <v>2021</v>
      </c>
      <c r="C59" s="36"/>
      <c r="D59" s="22">
        <f>WEEKNUM(Tableau1[[#This Row],[JOUR]])</f>
        <v>2</v>
      </c>
      <c r="E59" s="37">
        <f>INT((ROW()-6)/13)+CALENDRIER!$A$2</f>
        <v>44201</v>
      </c>
      <c r="F59" s="32"/>
      <c r="J59" s="33">
        <f>IF(Tableau1[[#This Row],[ANALYSES LANCEES]]&lt;&gt;"",1,0)</f>
        <v>0</v>
      </c>
    </row>
    <row r="60" spans="1:10" x14ac:dyDescent="0.3">
      <c r="A60" s="26">
        <v>43520</v>
      </c>
      <c r="B60" s="30">
        <f>YEAR(CALENDRIER!$A$2)</f>
        <v>2021</v>
      </c>
      <c r="C60" s="36"/>
      <c r="D60" s="22">
        <f>WEEKNUM(Tableau1[[#This Row],[JOUR]])</f>
        <v>2</v>
      </c>
      <c r="E60" s="37">
        <f>INT((ROW()-6)/13)+CALENDRIER!$A$2</f>
        <v>44201</v>
      </c>
      <c r="F60" s="32"/>
      <c r="J60" s="33">
        <f>IF(Tableau1[[#This Row],[ANALYSES LANCEES]]&lt;&gt;"",1,0)</f>
        <v>0</v>
      </c>
    </row>
    <row r="61" spans="1:10" x14ac:dyDescent="0.3">
      <c r="A61" s="26">
        <v>43521</v>
      </c>
      <c r="B61" s="30">
        <f>YEAR(CALENDRIER!$A$2)</f>
        <v>2021</v>
      </c>
      <c r="C61" s="36"/>
      <c r="D61" s="22">
        <f>WEEKNUM(Tableau1[[#This Row],[JOUR]])</f>
        <v>2</v>
      </c>
      <c r="E61" s="37">
        <f>INT((ROW()-6)/13)+CALENDRIER!$A$2</f>
        <v>44201</v>
      </c>
      <c r="F61" s="32"/>
      <c r="J61" s="33">
        <f>IF(Tableau1[[#This Row],[ANALYSES LANCEES]]&lt;&gt;"",1,0)</f>
        <v>0</v>
      </c>
    </row>
    <row r="62" spans="1:10" x14ac:dyDescent="0.3">
      <c r="A62" s="26">
        <v>43522</v>
      </c>
      <c r="B62" s="30">
        <f>YEAR(CALENDRIER!$A$2)</f>
        <v>2021</v>
      </c>
      <c r="C62" s="36"/>
      <c r="D62" s="22">
        <f>WEEKNUM(Tableau1[[#This Row],[JOUR]])</f>
        <v>2</v>
      </c>
      <c r="E62" s="37">
        <f>INT((ROW()-6)/13)+CALENDRIER!$A$2</f>
        <v>44201</v>
      </c>
      <c r="F62" s="32"/>
      <c r="J62" s="33">
        <f>IF(Tableau1[[#This Row],[ANALYSES LANCEES]]&lt;&gt;"",1,0)</f>
        <v>0</v>
      </c>
    </row>
    <row r="63" spans="1:10" x14ac:dyDescent="0.3">
      <c r="A63" s="26">
        <v>43523</v>
      </c>
      <c r="B63" s="30">
        <f>YEAR(CALENDRIER!$A$2)</f>
        <v>2021</v>
      </c>
      <c r="C63" s="36"/>
      <c r="D63" s="22">
        <f>WEEKNUM(Tableau1[[#This Row],[JOUR]])</f>
        <v>2</v>
      </c>
      <c r="E63" s="37">
        <f>INT((ROW()-6)/13)+CALENDRIER!$A$2</f>
        <v>44201</v>
      </c>
      <c r="F63" s="32"/>
      <c r="J63" s="33">
        <f>IF(Tableau1[[#This Row],[ANALYSES LANCEES]]&lt;&gt;"",1,0)</f>
        <v>0</v>
      </c>
    </row>
    <row r="64" spans="1:10" x14ac:dyDescent="0.3">
      <c r="A64" s="26">
        <v>43524</v>
      </c>
      <c r="B64" s="30">
        <f>YEAR(CALENDRIER!$A$2)</f>
        <v>2021</v>
      </c>
      <c r="C64" s="36"/>
      <c r="D64" s="22">
        <f>WEEKNUM(Tableau1[[#This Row],[JOUR]])</f>
        <v>2</v>
      </c>
      <c r="E64" s="37">
        <f>INT((ROW()-6)/13)+CALENDRIER!$A$2</f>
        <v>44201</v>
      </c>
      <c r="F64" s="32"/>
      <c r="J64" s="33">
        <f>IF(Tableau1[[#This Row],[ANALYSES LANCEES]]&lt;&gt;"",1,0)</f>
        <v>0</v>
      </c>
    </row>
    <row r="65" spans="1:10" x14ac:dyDescent="0.3">
      <c r="A65" s="26">
        <v>43525</v>
      </c>
      <c r="B65" s="30">
        <f>YEAR(CALENDRIER!$A$2)</f>
        <v>2021</v>
      </c>
      <c r="C65" s="36"/>
      <c r="D65" s="22">
        <f>WEEKNUM(Tableau1[[#This Row],[JOUR]])</f>
        <v>2</v>
      </c>
      <c r="E65" s="37">
        <f>INT((ROW()-6)/13)+CALENDRIER!$A$2</f>
        <v>44201</v>
      </c>
      <c r="F65" s="32"/>
      <c r="J65" s="33">
        <f>IF(Tableau1[[#This Row],[ANALYSES LANCEES]]&lt;&gt;"",1,0)</f>
        <v>0</v>
      </c>
    </row>
    <row r="66" spans="1:10" x14ac:dyDescent="0.3">
      <c r="A66" s="26">
        <v>43526</v>
      </c>
      <c r="B66" s="30">
        <f>YEAR(CALENDRIER!$A$2)</f>
        <v>2021</v>
      </c>
      <c r="C66" s="36"/>
      <c r="D66" s="22">
        <f>WEEKNUM(Tableau1[[#This Row],[JOUR]])</f>
        <v>2</v>
      </c>
      <c r="E66" s="37">
        <f>INT((ROW()-6)/13)+CALENDRIER!$A$2</f>
        <v>44201</v>
      </c>
      <c r="F66" s="32"/>
      <c r="J66" s="33">
        <f>IF(Tableau1[[#This Row],[ANALYSES LANCEES]]&lt;&gt;"",1,0)</f>
        <v>0</v>
      </c>
    </row>
    <row r="67" spans="1:10" x14ac:dyDescent="0.3">
      <c r="A67" s="26">
        <v>43527</v>
      </c>
      <c r="B67" s="30">
        <f>YEAR(CALENDRIER!$A$2)</f>
        <v>2021</v>
      </c>
      <c r="C67" s="36"/>
      <c r="D67" s="22">
        <f>WEEKNUM(Tableau1[[#This Row],[JOUR]])</f>
        <v>2</v>
      </c>
      <c r="E67" s="37">
        <f>INT((ROW()-6)/13)+CALENDRIER!$A$2</f>
        <v>44201</v>
      </c>
      <c r="F67" s="32"/>
      <c r="J67" s="33">
        <f>IF(Tableau1[[#This Row],[ANALYSES LANCEES]]&lt;&gt;"",1,0)</f>
        <v>0</v>
      </c>
    </row>
    <row r="68" spans="1:10" x14ac:dyDescent="0.3">
      <c r="A68" s="26">
        <v>43528</v>
      </c>
      <c r="B68" s="30">
        <f>YEAR(CALENDRIER!$A$2)</f>
        <v>2021</v>
      </c>
      <c r="C68" s="36"/>
      <c r="D68" s="22">
        <f>WEEKNUM(Tableau1[[#This Row],[JOUR]])</f>
        <v>2</v>
      </c>
      <c r="E68" s="37">
        <f>INT((ROW()-6)/13)+CALENDRIER!$A$2</f>
        <v>44201</v>
      </c>
      <c r="F68" s="32"/>
      <c r="J68" s="33">
        <f>IF(Tableau1[[#This Row],[ANALYSES LANCEES]]&lt;&gt;"",1,0)</f>
        <v>0</v>
      </c>
    </row>
    <row r="69" spans="1:10" x14ac:dyDescent="0.3">
      <c r="A69" s="26">
        <v>43529</v>
      </c>
      <c r="B69" s="30">
        <f>YEAR(CALENDRIER!$A$2)</f>
        <v>2021</v>
      </c>
      <c r="C69" s="36"/>
      <c r="D69" s="22">
        <f>WEEKNUM(Tableau1[[#This Row],[JOUR]])</f>
        <v>2</v>
      </c>
      <c r="E69" s="37">
        <f>INT((ROW()-6)/13)+CALENDRIER!$A$2</f>
        <v>44201</v>
      </c>
      <c r="F69" s="32"/>
      <c r="J69" s="33">
        <f>IF(Tableau1[[#This Row],[ANALYSES LANCEES]]&lt;&gt;"",1,0)</f>
        <v>0</v>
      </c>
    </row>
    <row r="70" spans="1:10" x14ac:dyDescent="0.3">
      <c r="A70" s="26">
        <v>43530</v>
      </c>
      <c r="B70" s="30">
        <f>YEAR(CALENDRIER!$A$2)</f>
        <v>2021</v>
      </c>
      <c r="C70" s="36"/>
      <c r="D70" s="22">
        <f>WEEKNUM(Tableau1[[#This Row],[JOUR]])</f>
        <v>2</v>
      </c>
      <c r="E70" s="37">
        <f>INT((ROW()-6)/13)+CALENDRIER!$A$2</f>
        <v>44201</v>
      </c>
      <c r="F70" s="32"/>
      <c r="J70" s="33">
        <f>IF(Tableau1[[#This Row],[ANALYSES LANCEES]]&lt;&gt;"",1,0)</f>
        <v>0</v>
      </c>
    </row>
    <row r="71" spans="1:10" x14ac:dyDescent="0.3">
      <c r="A71" s="26">
        <v>43531</v>
      </c>
      <c r="B71" s="30">
        <f>YEAR(CALENDRIER!$A$2)</f>
        <v>2021</v>
      </c>
      <c r="C71" s="36"/>
      <c r="D71" s="22">
        <f>WEEKNUM(Tableau1[[#This Row],[JOUR]])</f>
        <v>2</v>
      </c>
      <c r="E71" s="37">
        <f>INT((ROW()-6)/13)+CALENDRIER!$A$2</f>
        <v>44202</v>
      </c>
      <c r="F71" s="32"/>
      <c r="J71" s="33">
        <f>IF(Tableau1[[#This Row],[ANALYSES LANCEES]]&lt;&gt;"",1,0)</f>
        <v>0</v>
      </c>
    </row>
    <row r="72" spans="1:10" x14ac:dyDescent="0.3">
      <c r="A72" s="26">
        <v>43532</v>
      </c>
      <c r="B72" s="30">
        <f>YEAR(CALENDRIER!$A$2)</f>
        <v>2021</v>
      </c>
      <c r="C72" s="36"/>
      <c r="D72" s="22">
        <f>WEEKNUM(Tableau1[[#This Row],[JOUR]])</f>
        <v>2</v>
      </c>
      <c r="E72" s="37">
        <f>INT((ROW()-6)/13)+CALENDRIER!$A$2</f>
        <v>44202</v>
      </c>
      <c r="F72" s="32"/>
      <c r="J72" s="33">
        <f>IF(Tableau1[[#This Row],[ANALYSES LANCEES]]&lt;&gt;"",1,0)</f>
        <v>0</v>
      </c>
    </row>
    <row r="73" spans="1:10" x14ac:dyDescent="0.3">
      <c r="A73" s="26">
        <v>43533</v>
      </c>
      <c r="B73" s="30">
        <f>YEAR(CALENDRIER!$A$2)</f>
        <v>2021</v>
      </c>
      <c r="C73" s="36"/>
      <c r="D73" s="22">
        <f>WEEKNUM(Tableau1[[#This Row],[JOUR]])</f>
        <v>2</v>
      </c>
      <c r="E73" s="37">
        <f>INT((ROW()-6)/13)+CALENDRIER!$A$2</f>
        <v>44202</v>
      </c>
      <c r="F73" s="32"/>
      <c r="J73" s="33">
        <f>IF(Tableau1[[#This Row],[ANALYSES LANCEES]]&lt;&gt;"",1,0)</f>
        <v>0</v>
      </c>
    </row>
    <row r="74" spans="1:10" x14ac:dyDescent="0.3">
      <c r="A74" s="26">
        <v>43534</v>
      </c>
      <c r="B74" s="30">
        <f>YEAR(CALENDRIER!$A$2)</f>
        <v>2021</v>
      </c>
      <c r="C74" s="36"/>
      <c r="D74" s="22">
        <f>WEEKNUM(Tableau1[[#This Row],[JOUR]])</f>
        <v>2</v>
      </c>
      <c r="E74" s="37">
        <f>INT((ROW()-6)/13)+CALENDRIER!$A$2</f>
        <v>44202</v>
      </c>
      <c r="F74" s="32"/>
      <c r="J74" s="33">
        <f>IF(Tableau1[[#This Row],[ANALYSES LANCEES]]&lt;&gt;"",1,0)</f>
        <v>0</v>
      </c>
    </row>
    <row r="75" spans="1:10" x14ac:dyDescent="0.3">
      <c r="A75" s="26">
        <v>43535</v>
      </c>
      <c r="B75" s="30">
        <f>YEAR(CALENDRIER!$A$2)</f>
        <v>2021</v>
      </c>
      <c r="C75" s="36"/>
      <c r="D75" s="22">
        <f>WEEKNUM(Tableau1[[#This Row],[JOUR]])</f>
        <v>2</v>
      </c>
      <c r="E75" s="37">
        <f>INT((ROW()-6)/13)+CALENDRIER!$A$2</f>
        <v>44202</v>
      </c>
      <c r="F75" s="32"/>
      <c r="J75" s="33">
        <f>IF(Tableau1[[#This Row],[ANALYSES LANCEES]]&lt;&gt;"",1,0)</f>
        <v>0</v>
      </c>
    </row>
    <row r="76" spans="1:10" x14ac:dyDescent="0.3">
      <c r="A76" s="26">
        <v>43536</v>
      </c>
      <c r="B76" s="30">
        <f>YEAR(CALENDRIER!$A$2)</f>
        <v>2021</v>
      </c>
      <c r="C76" s="36"/>
      <c r="D76" s="22">
        <f>WEEKNUM(Tableau1[[#This Row],[JOUR]])</f>
        <v>2</v>
      </c>
      <c r="E76" s="37">
        <f>INT((ROW()-6)/13)+CALENDRIER!$A$2</f>
        <v>44202</v>
      </c>
      <c r="F76" s="32"/>
      <c r="J76" s="33">
        <f>IF(Tableau1[[#This Row],[ANALYSES LANCEES]]&lt;&gt;"",1,0)</f>
        <v>0</v>
      </c>
    </row>
    <row r="77" spans="1:10" x14ac:dyDescent="0.3">
      <c r="A77" s="26">
        <v>43537</v>
      </c>
      <c r="B77" s="30">
        <f>YEAR(CALENDRIER!$A$2)</f>
        <v>2021</v>
      </c>
      <c r="C77" s="36"/>
      <c r="D77" s="22">
        <f>WEEKNUM(Tableau1[[#This Row],[JOUR]])</f>
        <v>2</v>
      </c>
      <c r="E77" s="37">
        <f>INT((ROW()-6)/13)+CALENDRIER!$A$2</f>
        <v>44202</v>
      </c>
      <c r="F77" s="32"/>
      <c r="J77" s="33">
        <f>IF(Tableau1[[#This Row],[ANALYSES LANCEES]]&lt;&gt;"",1,0)</f>
        <v>0</v>
      </c>
    </row>
    <row r="78" spans="1:10" x14ac:dyDescent="0.3">
      <c r="A78" s="26">
        <v>43538</v>
      </c>
      <c r="B78" s="30">
        <f>YEAR(CALENDRIER!$A$2)</f>
        <v>2021</v>
      </c>
      <c r="C78" s="36"/>
      <c r="D78" s="22">
        <f>WEEKNUM(Tableau1[[#This Row],[JOUR]])</f>
        <v>2</v>
      </c>
      <c r="E78" s="37">
        <f>INT((ROW()-6)/13)+CALENDRIER!$A$2</f>
        <v>44202</v>
      </c>
      <c r="F78" s="32"/>
      <c r="J78" s="33">
        <f>IF(Tableau1[[#This Row],[ANALYSES LANCEES]]&lt;&gt;"",1,0)</f>
        <v>0</v>
      </c>
    </row>
    <row r="79" spans="1:10" x14ac:dyDescent="0.3">
      <c r="A79" s="26">
        <v>43539</v>
      </c>
      <c r="B79" s="30">
        <f>YEAR(CALENDRIER!$A$2)</f>
        <v>2021</v>
      </c>
      <c r="C79" s="36"/>
      <c r="D79" s="22">
        <f>WEEKNUM(Tableau1[[#This Row],[JOUR]])</f>
        <v>2</v>
      </c>
      <c r="E79" s="37">
        <f>INT((ROW()-6)/13)+CALENDRIER!$A$2</f>
        <v>44202</v>
      </c>
      <c r="F79" s="32"/>
      <c r="J79" s="33">
        <f>IF(Tableau1[[#This Row],[ANALYSES LANCEES]]&lt;&gt;"",1,0)</f>
        <v>0</v>
      </c>
    </row>
    <row r="80" spans="1:10" x14ac:dyDescent="0.3">
      <c r="A80" s="26">
        <v>43540</v>
      </c>
      <c r="B80" s="30">
        <f>YEAR(CALENDRIER!$A$2)</f>
        <v>2021</v>
      </c>
      <c r="C80" s="36"/>
      <c r="D80" s="22">
        <f>WEEKNUM(Tableau1[[#This Row],[JOUR]])</f>
        <v>2</v>
      </c>
      <c r="E80" s="37">
        <f>INT((ROW()-6)/13)+CALENDRIER!$A$2</f>
        <v>44202</v>
      </c>
      <c r="F80" s="32"/>
      <c r="J80" s="33">
        <f>IF(Tableau1[[#This Row],[ANALYSES LANCEES]]&lt;&gt;"",1,0)</f>
        <v>0</v>
      </c>
    </row>
    <row r="81" spans="1:10" x14ac:dyDescent="0.3">
      <c r="A81" s="26">
        <v>43541</v>
      </c>
      <c r="B81" s="30">
        <f>YEAR(CALENDRIER!$A$2)</f>
        <v>2021</v>
      </c>
      <c r="C81" s="36"/>
      <c r="D81" s="22">
        <f>WEEKNUM(Tableau1[[#This Row],[JOUR]])</f>
        <v>2</v>
      </c>
      <c r="E81" s="37">
        <f>INT((ROW()-6)/13)+CALENDRIER!$A$2</f>
        <v>44202</v>
      </c>
      <c r="F81" s="32"/>
      <c r="J81" s="33">
        <f>IF(Tableau1[[#This Row],[ANALYSES LANCEES]]&lt;&gt;"",1,0)</f>
        <v>0</v>
      </c>
    </row>
    <row r="82" spans="1:10" x14ac:dyDescent="0.3">
      <c r="A82" s="26">
        <v>43542</v>
      </c>
      <c r="B82" s="30">
        <f>YEAR(CALENDRIER!$A$2)</f>
        <v>2021</v>
      </c>
      <c r="C82" s="36"/>
      <c r="D82" s="22">
        <f>WEEKNUM(Tableau1[[#This Row],[JOUR]])</f>
        <v>2</v>
      </c>
      <c r="E82" s="37">
        <f>INT((ROW()-6)/13)+CALENDRIER!$A$2</f>
        <v>44202</v>
      </c>
      <c r="F82" s="32"/>
      <c r="J82" s="33">
        <f>IF(Tableau1[[#This Row],[ANALYSES LANCEES]]&lt;&gt;"",1,0)</f>
        <v>0</v>
      </c>
    </row>
    <row r="83" spans="1:10" x14ac:dyDescent="0.3">
      <c r="A83" s="26">
        <v>43543</v>
      </c>
      <c r="B83" s="30">
        <f>YEAR(CALENDRIER!$A$2)</f>
        <v>2021</v>
      </c>
      <c r="C83" s="36"/>
      <c r="D83" s="22">
        <f>WEEKNUM(Tableau1[[#This Row],[JOUR]])</f>
        <v>2</v>
      </c>
      <c r="E83" s="37">
        <f>INT((ROW()-6)/13)+CALENDRIER!$A$2</f>
        <v>44202</v>
      </c>
      <c r="F83" s="32"/>
      <c r="J83" s="33">
        <f>IF(Tableau1[[#This Row],[ANALYSES LANCEES]]&lt;&gt;"",1,0)</f>
        <v>0</v>
      </c>
    </row>
    <row r="84" spans="1:10" x14ac:dyDescent="0.3">
      <c r="A84" s="26">
        <v>43544</v>
      </c>
      <c r="B84" s="30">
        <f>YEAR(CALENDRIER!$A$2)</f>
        <v>2021</v>
      </c>
      <c r="C84" s="36"/>
      <c r="D84" s="22">
        <f>WEEKNUM(Tableau1[[#This Row],[JOUR]])</f>
        <v>2</v>
      </c>
      <c r="E84" s="37">
        <f>INT((ROW()-6)/13)+CALENDRIER!$A$2</f>
        <v>44203</v>
      </c>
      <c r="F84" s="32"/>
      <c r="J84" s="33">
        <f>IF(Tableau1[[#This Row],[ANALYSES LANCEES]]&lt;&gt;"",1,0)</f>
        <v>0</v>
      </c>
    </row>
    <row r="85" spans="1:10" x14ac:dyDescent="0.3">
      <c r="A85" s="26">
        <v>43545</v>
      </c>
      <c r="B85" s="30">
        <f>YEAR(CALENDRIER!$A$2)</f>
        <v>2021</v>
      </c>
      <c r="C85" s="36"/>
      <c r="D85" s="22">
        <f>WEEKNUM(Tableau1[[#This Row],[JOUR]])</f>
        <v>2</v>
      </c>
      <c r="E85" s="37">
        <f>INT((ROW()-6)/13)+CALENDRIER!$A$2</f>
        <v>44203</v>
      </c>
      <c r="F85" s="32"/>
      <c r="J85" s="33">
        <f>IF(Tableau1[[#This Row],[ANALYSES LANCEES]]&lt;&gt;"",1,0)</f>
        <v>0</v>
      </c>
    </row>
    <row r="86" spans="1:10" x14ac:dyDescent="0.3">
      <c r="A86" s="26">
        <v>43546</v>
      </c>
      <c r="B86" s="30">
        <f>YEAR(CALENDRIER!$A$2)</f>
        <v>2021</v>
      </c>
      <c r="C86" s="36"/>
      <c r="D86" s="22">
        <f>WEEKNUM(Tableau1[[#This Row],[JOUR]])</f>
        <v>2</v>
      </c>
      <c r="E86" s="37">
        <f>INT((ROW()-6)/13)+CALENDRIER!$A$2</f>
        <v>44203</v>
      </c>
      <c r="F86" s="32"/>
      <c r="J86" s="33">
        <f>IF(Tableau1[[#This Row],[ANALYSES LANCEES]]&lt;&gt;"",1,0)</f>
        <v>0</v>
      </c>
    </row>
    <row r="87" spans="1:10" x14ac:dyDescent="0.3">
      <c r="A87" s="26">
        <v>43547</v>
      </c>
      <c r="B87" s="30">
        <f>YEAR(CALENDRIER!$A$2)</f>
        <v>2021</v>
      </c>
      <c r="C87" s="36"/>
      <c r="D87" s="22">
        <f>WEEKNUM(Tableau1[[#This Row],[JOUR]])</f>
        <v>2</v>
      </c>
      <c r="E87" s="37">
        <f>INT((ROW()-6)/13)+CALENDRIER!$A$2</f>
        <v>44203</v>
      </c>
      <c r="F87" s="32"/>
      <c r="J87" s="33">
        <f>IF(Tableau1[[#This Row],[ANALYSES LANCEES]]&lt;&gt;"",1,0)</f>
        <v>0</v>
      </c>
    </row>
    <row r="88" spans="1:10" x14ac:dyDescent="0.3">
      <c r="A88" s="26">
        <v>43548</v>
      </c>
      <c r="B88" s="30">
        <f>YEAR(CALENDRIER!$A$2)</f>
        <v>2021</v>
      </c>
      <c r="C88" s="36"/>
      <c r="D88" s="22">
        <f>WEEKNUM(Tableau1[[#This Row],[JOUR]])</f>
        <v>2</v>
      </c>
      <c r="E88" s="37">
        <f>INT((ROW()-6)/13)+CALENDRIER!$A$2</f>
        <v>44203</v>
      </c>
      <c r="F88" s="32"/>
      <c r="J88" s="33">
        <f>IF(Tableau1[[#This Row],[ANALYSES LANCEES]]&lt;&gt;"",1,0)</f>
        <v>0</v>
      </c>
    </row>
    <row r="89" spans="1:10" x14ac:dyDescent="0.3">
      <c r="A89" s="26">
        <v>43549</v>
      </c>
      <c r="B89" s="30">
        <f>YEAR(CALENDRIER!$A$2)</f>
        <v>2021</v>
      </c>
      <c r="C89" s="36"/>
      <c r="D89" s="22">
        <f>WEEKNUM(Tableau1[[#This Row],[JOUR]])</f>
        <v>2</v>
      </c>
      <c r="E89" s="37">
        <f>INT((ROW()-6)/13)+CALENDRIER!$A$2</f>
        <v>44203</v>
      </c>
      <c r="F89" s="32"/>
      <c r="J89" s="33">
        <f>IF(Tableau1[[#This Row],[ANALYSES LANCEES]]&lt;&gt;"",1,0)</f>
        <v>0</v>
      </c>
    </row>
    <row r="90" spans="1:10" x14ac:dyDescent="0.3">
      <c r="A90" s="26">
        <v>43550</v>
      </c>
      <c r="B90" s="30">
        <f>YEAR(CALENDRIER!$A$2)</f>
        <v>2021</v>
      </c>
      <c r="C90" s="36"/>
      <c r="D90" s="22">
        <f>WEEKNUM(Tableau1[[#This Row],[JOUR]])</f>
        <v>2</v>
      </c>
      <c r="E90" s="37">
        <f>INT((ROW()-6)/13)+CALENDRIER!$A$2</f>
        <v>44203</v>
      </c>
      <c r="F90" s="32"/>
      <c r="J90" s="33">
        <f>IF(Tableau1[[#This Row],[ANALYSES LANCEES]]&lt;&gt;"",1,0)</f>
        <v>0</v>
      </c>
    </row>
    <row r="91" spans="1:10" x14ac:dyDescent="0.3">
      <c r="A91" s="26">
        <v>43551</v>
      </c>
      <c r="B91" s="30">
        <f>YEAR(CALENDRIER!$A$2)</f>
        <v>2021</v>
      </c>
      <c r="C91" s="36"/>
      <c r="D91" s="22">
        <f>WEEKNUM(Tableau1[[#This Row],[JOUR]])</f>
        <v>2</v>
      </c>
      <c r="E91" s="37">
        <f>INT((ROW()-6)/13)+CALENDRIER!$A$2</f>
        <v>44203</v>
      </c>
      <c r="F91" s="32"/>
      <c r="J91" s="33">
        <f>IF(Tableau1[[#This Row],[ANALYSES LANCEES]]&lt;&gt;"",1,0)</f>
        <v>0</v>
      </c>
    </row>
    <row r="92" spans="1:10" x14ac:dyDescent="0.3">
      <c r="A92" s="26">
        <v>43552</v>
      </c>
      <c r="B92" s="30">
        <f>YEAR(CALENDRIER!$A$2)</f>
        <v>2021</v>
      </c>
      <c r="C92" s="36"/>
      <c r="D92" s="22">
        <f>WEEKNUM(Tableau1[[#This Row],[JOUR]])</f>
        <v>0</v>
      </c>
      <c r="E92" s="22"/>
      <c r="F92" s="32"/>
      <c r="J92" s="33">
        <f>IF(Tableau1[[#This Row],[ANALYSES LANCEES]]&lt;&gt;"",1,0)</f>
        <v>0</v>
      </c>
    </row>
    <row r="93" spans="1:10" x14ac:dyDescent="0.3">
      <c r="A93" s="26">
        <v>43553</v>
      </c>
      <c r="B93" s="30">
        <f>YEAR(CALENDRIER!$A$2)</f>
        <v>2021</v>
      </c>
      <c r="C93" s="36"/>
      <c r="D93" s="22">
        <f>WEEKNUM(Tableau1[[#This Row],[JOUR]])</f>
        <v>0</v>
      </c>
      <c r="E93" s="22"/>
      <c r="F93" s="32"/>
      <c r="J93" s="33">
        <f>IF(Tableau1[[#This Row],[ANALYSES LANCEES]]&lt;&gt;"",1,0)</f>
        <v>0</v>
      </c>
    </row>
    <row r="94" spans="1:10" x14ac:dyDescent="0.3">
      <c r="A94" s="26">
        <v>43554</v>
      </c>
      <c r="B94" s="30">
        <f>YEAR(CALENDRIER!$A$2)</f>
        <v>2021</v>
      </c>
      <c r="C94" s="36"/>
      <c r="D94" s="22">
        <f>WEEKNUM(Tableau1[[#This Row],[JOUR]])</f>
        <v>0</v>
      </c>
      <c r="E94" s="22"/>
      <c r="F94" s="32"/>
      <c r="J94" s="33">
        <f>IF(Tableau1[[#This Row],[ANALYSES LANCEES]]&lt;&gt;"",1,0)</f>
        <v>0</v>
      </c>
    </row>
    <row r="95" spans="1:10" x14ac:dyDescent="0.3">
      <c r="A95" s="26">
        <v>43555</v>
      </c>
      <c r="B95" s="30">
        <f>YEAR(CALENDRIER!$A$2)</f>
        <v>2021</v>
      </c>
      <c r="C95" s="36"/>
      <c r="D95" s="22">
        <f>WEEKNUM(Tableau1[[#This Row],[JOUR]])</f>
        <v>0</v>
      </c>
      <c r="E95" s="22"/>
      <c r="F95" s="32"/>
      <c r="J95" s="33">
        <f>IF(Tableau1[[#This Row],[ANALYSES LANCEES]]&lt;&gt;"",1,0)</f>
        <v>0</v>
      </c>
    </row>
    <row r="96" spans="1:10" x14ac:dyDescent="0.3">
      <c r="A96" s="26">
        <v>43556</v>
      </c>
      <c r="B96" s="30">
        <f>YEAR(CALENDRIER!$A$2)</f>
        <v>2021</v>
      </c>
      <c r="C96" s="36"/>
      <c r="D96" s="22">
        <f>WEEKNUM(Tableau1[[#This Row],[JOUR]])</f>
        <v>0</v>
      </c>
      <c r="E96" s="22"/>
      <c r="F96" s="32"/>
      <c r="J96" s="33">
        <f>IF(Tableau1[[#This Row],[ANALYSES LANCEES]]&lt;&gt;"",1,0)</f>
        <v>0</v>
      </c>
    </row>
    <row r="97" spans="1:10" x14ac:dyDescent="0.3">
      <c r="A97" s="26">
        <v>43557</v>
      </c>
      <c r="B97" s="30">
        <f>YEAR(CALENDRIER!$A$2)</f>
        <v>2021</v>
      </c>
      <c r="C97" s="36"/>
      <c r="D97" s="22">
        <f>WEEKNUM(Tableau1[[#This Row],[JOUR]])</f>
        <v>0</v>
      </c>
      <c r="E97" s="22"/>
      <c r="F97" s="32"/>
      <c r="J97" s="33">
        <f>IF(Tableau1[[#This Row],[ANALYSES LANCEES]]&lt;&gt;"",1,0)</f>
        <v>0</v>
      </c>
    </row>
    <row r="98" spans="1:10" x14ac:dyDescent="0.3">
      <c r="A98" s="26">
        <v>43558</v>
      </c>
      <c r="B98" s="30">
        <f>YEAR(CALENDRIER!$A$2)</f>
        <v>2021</v>
      </c>
      <c r="C98" s="36"/>
      <c r="D98" s="22">
        <f>WEEKNUM(Tableau1[[#This Row],[JOUR]])</f>
        <v>0</v>
      </c>
      <c r="E98" s="22"/>
      <c r="F98" s="32"/>
      <c r="J98" s="33">
        <f>IF(Tableau1[[#This Row],[ANALYSES LANCEES]]&lt;&gt;"",1,0)</f>
        <v>0</v>
      </c>
    </row>
    <row r="99" spans="1:10" x14ac:dyDescent="0.3">
      <c r="A99" s="26">
        <v>43559</v>
      </c>
      <c r="B99" s="30">
        <f>YEAR(CALENDRIER!$A$2)</f>
        <v>2021</v>
      </c>
      <c r="C99" s="36"/>
      <c r="D99" s="22">
        <f>WEEKNUM(Tableau1[[#This Row],[JOUR]])</f>
        <v>0</v>
      </c>
      <c r="E99" s="22"/>
      <c r="F99" s="32"/>
      <c r="J99" s="33">
        <f>IF(Tableau1[[#This Row],[ANALYSES LANCEES]]&lt;&gt;"",1,0)</f>
        <v>0</v>
      </c>
    </row>
    <row r="100" spans="1:10" x14ac:dyDescent="0.3">
      <c r="A100" s="26">
        <v>43560</v>
      </c>
      <c r="B100" s="30">
        <f>YEAR(CALENDRIER!$A$2)</f>
        <v>2021</v>
      </c>
      <c r="C100" s="36"/>
      <c r="D100" s="22">
        <f>WEEKNUM(Tableau1[[#This Row],[JOUR]])</f>
        <v>0</v>
      </c>
      <c r="E100" s="22"/>
      <c r="F100" s="32"/>
      <c r="J100" s="33">
        <f>IF(Tableau1[[#This Row],[ANALYSES LANCEES]]&lt;&gt;"",1,0)</f>
        <v>0</v>
      </c>
    </row>
    <row r="101" spans="1:10" x14ac:dyDescent="0.3">
      <c r="A101" s="26">
        <v>43561</v>
      </c>
      <c r="B101" s="30">
        <f>YEAR(CALENDRIER!$A$2)</f>
        <v>2021</v>
      </c>
      <c r="C101" s="36"/>
      <c r="D101" s="22">
        <f>WEEKNUM(Tableau1[[#This Row],[JOUR]])</f>
        <v>0</v>
      </c>
      <c r="E101" s="22"/>
      <c r="F101" s="32"/>
      <c r="J101" s="33">
        <f>IF(Tableau1[[#This Row],[ANALYSES LANCEES]]&lt;&gt;"",1,0)</f>
        <v>0</v>
      </c>
    </row>
    <row r="102" spans="1:10" x14ac:dyDescent="0.3">
      <c r="A102" s="26">
        <v>43562</v>
      </c>
      <c r="B102" s="30">
        <f>YEAR(CALENDRIER!$A$2)</f>
        <v>2021</v>
      </c>
      <c r="C102" s="36"/>
      <c r="D102" s="22">
        <f>WEEKNUM(Tableau1[[#This Row],[JOUR]])</f>
        <v>0</v>
      </c>
      <c r="E102" s="22"/>
      <c r="F102" s="32"/>
      <c r="J102" s="33">
        <f>IF(Tableau1[[#This Row],[ANALYSES LANCEES]]&lt;&gt;"",1,0)</f>
        <v>0</v>
      </c>
    </row>
    <row r="103" spans="1:10" x14ac:dyDescent="0.3">
      <c r="A103" s="26">
        <v>43563</v>
      </c>
      <c r="B103" s="30">
        <f>YEAR(CALENDRIER!$A$2)</f>
        <v>2021</v>
      </c>
      <c r="C103" s="36"/>
      <c r="D103" s="22">
        <f>WEEKNUM(Tableau1[[#This Row],[JOUR]])</f>
        <v>0</v>
      </c>
      <c r="E103" s="22"/>
      <c r="F103" s="32"/>
      <c r="J103" s="33">
        <f>IF(Tableau1[[#This Row],[ANALYSES LANCEES]]&lt;&gt;"",1,0)</f>
        <v>0</v>
      </c>
    </row>
    <row r="104" spans="1:10" x14ac:dyDescent="0.3">
      <c r="A104" s="26">
        <v>43564</v>
      </c>
      <c r="B104" s="30">
        <f>YEAR(CALENDRIER!$A$2)</f>
        <v>2021</v>
      </c>
      <c r="C104" s="36"/>
      <c r="D104" s="22">
        <f>WEEKNUM(Tableau1[[#This Row],[JOUR]])</f>
        <v>0</v>
      </c>
      <c r="E104" s="22"/>
      <c r="F104" s="32"/>
      <c r="J104" s="33">
        <f>IF(Tableau1[[#This Row],[ANALYSES LANCEES]]&lt;&gt;"",1,0)</f>
        <v>0</v>
      </c>
    </row>
    <row r="105" spans="1:10" x14ac:dyDescent="0.3">
      <c r="A105" s="26">
        <v>43565</v>
      </c>
      <c r="B105" s="30">
        <f>YEAR(CALENDRIER!$A$2)</f>
        <v>2021</v>
      </c>
      <c r="C105" s="36"/>
      <c r="D105" s="22">
        <f>WEEKNUM(Tableau1[[#This Row],[JOUR]])</f>
        <v>0</v>
      </c>
      <c r="E105" s="22"/>
      <c r="F105" s="32"/>
      <c r="J105" s="33">
        <f>IF(Tableau1[[#This Row],[ANALYSES LANCEES]]&lt;&gt;"",1,0)</f>
        <v>0</v>
      </c>
    </row>
    <row r="106" spans="1:10" x14ac:dyDescent="0.3">
      <c r="A106" s="26">
        <v>43566</v>
      </c>
      <c r="B106" s="30">
        <f>YEAR(CALENDRIER!$A$2)</f>
        <v>2021</v>
      </c>
      <c r="C106" s="36"/>
      <c r="D106" s="22">
        <f>WEEKNUM(Tableau1[[#This Row],[JOUR]])</f>
        <v>0</v>
      </c>
      <c r="E106" s="22"/>
      <c r="F106" s="32"/>
      <c r="J106" s="33">
        <f>IF(Tableau1[[#This Row],[ANALYSES LANCEES]]&lt;&gt;"",1,0)</f>
        <v>0</v>
      </c>
    </row>
    <row r="107" spans="1:10" x14ac:dyDescent="0.3">
      <c r="A107" s="26">
        <v>43567</v>
      </c>
      <c r="B107" s="30">
        <f>YEAR(CALENDRIER!$A$2)</f>
        <v>2021</v>
      </c>
      <c r="C107" s="36"/>
      <c r="D107" s="22">
        <f>WEEKNUM(Tableau1[[#This Row],[JOUR]])</f>
        <v>0</v>
      </c>
      <c r="E107" s="22"/>
      <c r="F107" s="32"/>
      <c r="J107" s="33">
        <f>IF(Tableau1[[#This Row],[ANALYSES LANCEES]]&lt;&gt;"",1,0)</f>
        <v>0</v>
      </c>
    </row>
    <row r="108" spans="1:10" x14ac:dyDescent="0.3">
      <c r="A108" s="26">
        <v>43568</v>
      </c>
      <c r="B108" s="30">
        <f>YEAR(CALENDRIER!$A$2)</f>
        <v>2021</v>
      </c>
      <c r="C108" s="36"/>
      <c r="D108" s="22">
        <f>WEEKNUM(Tableau1[[#This Row],[JOUR]])</f>
        <v>0</v>
      </c>
      <c r="E108" s="22"/>
      <c r="F108" s="32"/>
      <c r="J108" s="33">
        <f>IF(Tableau1[[#This Row],[ANALYSES LANCEES]]&lt;&gt;"",1,0)</f>
        <v>0</v>
      </c>
    </row>
    <row r="109" spans="1:10" x14ac:dyDescent="0.3">
      <c r="A109" s="26">
        <v>43569</v>
      </c>
      <c r="B109" s="30">
        <f>YEAR(CALENDRIER!$A$2)</f>
        <v>2021</v>
      </c>
      <c r="C109" s="36"/>
      <c r="D109" s="22">
        <f>WEEKNUM(Tableau1[[#This Row],[JOUR]])</f>
        <v>0</v>
      </c>
      <c r="E109" s="22"/>
      <c r="F109" s="32"/>
      <c r="J109" s="33">
        <f>IF(Tableau1[[#This Row],[ANALYSES LANCEES]]&lt;&gt;"",1,0)</f>
        <v>0</v>
      </c>
    </row>
    <row r="110" spans="1:10" x14ac:dyDescent="0.3">
      <c r="A110" s="26">
        <v>43570</v>
      </c>
      <c r="B110" s="30">
        <f>YEAR(CALENDRIER!$A$2)</f>
        <v>2021</v>
      </c>
      <c r="C110" s="36"/>
      <c r="D110" s="22">
        <f>WEEKNUM(Tableau1[[#This Row],[JOUR]])</f>
        <v>0</v>
      </c>
      <c r="E110" s="22"/>
      <c r="F110" s="32"/>
      <c r="J110" s="33">
        <f>IF(Tableau1[[#This Row],[ANALYSES LANCEES]]&lt;&gt;"",1,0)</f>
        <v>0</v>
      </c>
    </row>
    <row r="111" spans="1:10" x14ac:dyDescent="0.3">
      <c r="A111" s="26">
        <v>43571</v>
      </c>
      <c r="B111" s="30">
        <f>YEAR(CALENDRIER!$A$2)</f>
        <v>2021</v>
      </c>
      <c r="C111" s="36"/>
      <c r="D111" s="22">
        <f>WEEKNUM(Tableau1[[#This Row],[JOUR]])</f>
        <v>0</v>
      </c>
      <c r="E111" s="22"/>
      <c r="F111" s="32"/>
      <c r="J111" s="33">
        <f>IF(Tableau1[[#This Row],[ANALYSES LANCEES]]&lt;&gt;"",1,0)</f>
        <v>0</v>
      </c>
    </row>
    <row r="112" spans="1:10" x14ac:dyDescent="0.3">
      <c r="A112" s="26">
        <v>43572</v>
      </c>
      <c r="B112" s="30">
        <f>YEAR(CALENDRIER!$A$2)</f>
        <v>2021</v>
      </c>
      <c r="C112" s="36"/>
      <c r="D112" s="22">
        <f>WEEKNUM(Tableau1[[#This Row],[JOUR]])</f>
        <v>0</v>
      </c>
      <c r="E112" s="22"/>
      <c r="F112" s="32"/>
      <c r="J112" s="33">
        <f>IF(Tableau1[[#This Row],[ANALYSES LANCEES]]&lt;&gt;"",1,0)</f>
        <v>0</v>
      </c>
    </row>
    <row r="113" spans="1:10" x14ac:dyDescent="0.3">
      <c r="A113" s="26">
        <v>43573</v>
      </c>
      <c r="B113" s="30">
        <f>YEAR(CALENDRIER!$A$2)</f>
        <v>2021</v>
      </c>
      <c r="C113" s="36"/>
      <c r="D113" s="22">
        <f>WEEKNUM(Tableau1[[#This Row],[JOUR]])</f>
        <v>0</v>
      </c>
      <c r="E113" s="22"/>
      <c r="F113" s="32"/>
      <c r="J113" s="33">
        <f>IF(Tableau1[[#This Row],[ANALYSES LANCEES]]&lt;&gt;"",1,0)</f>
        <v>0</v>
      </c>
    </row>
    <row r="114" spans="1:10" x14ac:dyDescent="0.3">
      <c r="A114" s="26">
        <v>43574</v>
      </c>
      <c r="B114" s="30">
        <f>YEAR(CALENDRIER!$A$2)</f>
        <v>2021</v>
      </c>
      <c r="C114" s="36"/>
      <c r="D114" s="22">
        <f>WEEKNUM(Tableau1[[#This Row],[JOUR]])</f>
        <v>0</v>
      </c>
      <c r="E114" s="22"/>
      <c r="F114" s="32"/>
      <c r="J114" s="33">
        <f>IF(Tableau1[[#This Row],[ANALYSES LANCEES]]&lt;&gt;"",1,0)</f>
        <v>0</v>
      </c>
    </row>
    <row r="115" spans="1:10" x14ac:dyDescent="0.3">
      <c r="A115" s="26">
        <v>43575</v>
      </c>
      <c r="B115" s="30">
        <f>YEAR(CALENDRIER!$A$2)</f>
        <v>2021</v>
      </c>
      <c r="C115" s="36"/>
      <c r="D115" s="22">
        <f>WEEKNUM(Tableau1[[#This Row],[JOUR]])</f>
        <v>0</v>
      </c>
      <c r="E115" s="22"/>
      <c r="F115" s="32"/>
      <c r="J115" s="33">
        <f>IF(Tableau1[[#This Row],[ANALYSES LANCEES]]&lt;&gt;"",1,0)</f>
        <v>0</v>
      </c>
    </row>
    <row r="116" spans="1:10" x14ac:dyDescent="0.3">
      <c r="A116" s="26">
        <v>43576</v>
      </c>
      <c r="B116" s="30">
        <f>YEAR(CALENDRIER!$A$2)</f>
        <v>2021</v>
      </c>
      <c r="C116" s="36"/>
      <c r="D116" s="22">
        <f>WEEKNUM(Tableau1[[#This Row],[JOUR]])</f>
        <v>0</v>
      </c>
      <c r="E116" s="22"/>
      <c r="F116" s="32"/>
      <c r="J116" s="33">
        <f>IF(Tableau1[[#This Row],[ANALYSES LANCEES]]&lt;&gt;"",1,0)</f>
        <v>0</v>
      </c>
    </row>
    <row r="117" spans="1:10" x14ac:dyDescent="0.3">
      <c r="A117" s="26">
        <v>43577</v>
      </c>
      <c r="B117" s="30">
        <f>YEAR(CALENDRIER!$A$2)</f>
        <v>2021</v>
      </c>
      <c r="C117" s="36"/>
      <c r="D117" s="22">
        <f>WEEKNUM(Tableau1[[#This Row],[JOUR]])</f>
        <v>0</v>
      </c>
      <c r="E117" s="22"/>
      <c r="F117" s="32"/>
      <c r="J117" s="33">
        <f>IF(Tableau1[[#This Row],[ANALYSES LANCEES]]&lt;&gt;"",1,0)</f>
        <v>0</v>
      </c>
    </row>
    <row r="118" spans="1:10" x14ac:dyDescent="0.3">
      <c r="A118" s="26">
        <v>43578</v>
      </c>
      <c r="B118" s="30">
        <f>YEAR(CALENDRIER!$A$2)</f>
        <v>2021</v>
      </c>
      <c r="C118" s="36"/>
      <c r="D118" s="22">
        <f>WEEKNUM(Tableau1[[#This Row],[JOUR]])</f>
        <v>0</v>
      </c>
      <c r="E118" s="22"/>
      <c r="F118" s="32"/>
      <c r="J118" s="33">
        <f>IF(Tableau1[[#This Row],[ANALYSES LANCEES]]&lt;&gt;"",1,0)</f>
        <v>0</v>
      </c>
    </row>
    <row r="119" spans="1:10" x14ac:dyDescent="0.3">
      <c r="A119" s="26">
        <v>43579</v>
      </c>
      <c r="B119" s="30">
        <f>YEAR(CALENDRIER!$A$2)</f>
        <v>2021</v>
      </c>
      <c r="C119" s="36"/>
      <c r="D119" s="22">
        <f>WEEKNUM(Tableau1[[#This Row],[JOUR]])</f>
        <v>0</v>
      </c>
      <c r="E119" s="22"/>
      <c r="F119" s="32"/>
      <c r="J119" s="33">
        <f>IF(Tableau1[[#This Row],[ANALYSES LANCEES]]&lt;&gt;"",1,0)</f>
        <v>0</v>
      </c>
    </row>
    <row r="120" spans="1:10" x14ac:dyDescent="0.3">
      <c r="A120" s="26">
        <v>43580</v>
      </c>
      <c r="B120" s="30">
        <f>YEAR(CALENDRIER!$A$2)</f>
        <v>2021</v>
      </c>
      <c r="C120" s="36"/>
      <c r="D120" s="22">
        <f>WEEKNUM(Tableau1[[#This Row],[JOUR]])</f>
        <v>0</v>
      </c>
      <c r="E120" s="22"/>
      <c r="F120" s="32"/>
      <c r="J120" s="33">
        <f>IF(Tableau1[[#This Row],[ANALYSES LANCEES]]&lt;&gt;"",1,0)</f>
        <v>0</v>
      </c>
    </row>
    <row r="121" spans="1:10" x14ac:dyDescent="0.3">
      <c r="A121" s="26">
        <v>43581</v>
      </c>
      <c r="B121" s="30">
        <f>YEAR(CALENDRIER!$A$2)</f>
        <v>2021</v>
      </c>
      <c r="C121" s="36"/>
      <c r="D121" s="22">
        <f>WEEKNUM(Tableau1[[#This Row],[JOUR]])</f>
        <v>0</v>
      </c>
      <c r="E121" s="22"/>
      <c r="F121" s="32"/>
      <c r="J121" s="33">
        <f>IF(Tableau1[[#This Row],[ANALYSES LANCEES]]&lt;&gt;"",1,0)</f>
        <v>0</v>
      </c>
    </row>
    <row r="122" spans="1:10" x14ac:dyDescent="0.3">
      <c r="A122" s="26">
        <v>43582</v>
      </c>
      <c r="B122" s="30">
        <f>YEAR(CALENDRIER!$A$2)</f>
        <v>2021</v>
      </c>
      <c r="C122" s="36"/>
      <c r="D122" s="22">
        <f>WEEKNUM(Tableau1[[#This Row],[JOUR]])</f>
        <v>0</v>
      </c>
      <c r="E122" s="22"/>
      <c r="F122" s="32"/>
      <c r="J122" s="33">
        <f>IF(Tableau1[[#This Row],[ANALYSES LANCEES]]&lt;&gt;"",1,0)</f>
        <v>0</v>
      </c>
    </row>
    <row r="123" spans="1:10" x14ac:dyDescent="0.3">
      <c r="A123" s="26">
        <v>43583</v>
      </c>
      <c r="B123" s="30">
        <f>YEAR(CALENDRIER!$A$2)</f>
        <v>2021</v>
      </c>
      <c r="C123" s="36"/>
      <c r="D123" s="22">
        <f>WEEKNUM(Tableau1[[#This Row],[JOUR]])</f>
        <v>0</v>
      </c>
      <c r="E123" s="22"/>
      <c r="F123" s="32"/>
      <c r="J123" s="33">
        <f>IF(Tableau1[[#This Row],[ANALYSES LANCEES]]&lt;&gt;"",1,0)</f>
        <v>0</v>
      </c>
    </row>
    <row r="124" spans="1:10" x14ac:dyDescent="0.3">
      <c r="A124" s="26">
        <v>43584</v>
      </c>
      <c r="B124" s="30">
        <f>YEAR(CALENDRIER!$A$2)</f>
        <v>2021</v>
      </c>
      <c r="C124" s="36"/>
      <c r="D124" s="22">
        <f>WEEKNUM(Tableau1[[#This Row],[JOUR]])</f>
        <v>0</v>
      </c>
      <c r="E124" s="22"/>
      <c r="F124" s="32"/>
      <c r="J124" s="33">
        <f>IF(Tableau1[[#This Row],[ANALYSES LANCEES]]&lt;&gt;"",1,0)</f>
        <v>0</v>
      </c>
    </row>
    <row r="125" spans="1:10" x14ac:dyDescent="0.3">
      <c r="A125" s="26">
        <v>43585</v>
      </c>
      <c r="B125" s="30">
        <f>YEAR(CALENDRIER!$A$2)</f>
        <v>2021</v>
      </c>
      <c r="C125" s="36"/>
      <c r="D125" s="22">
        <f>WEEKNUM(Tableau1[[#This Row],[JOUR]])</f>
        <v>0</v>
      </c>
      <c r="E125" s="22"/>
      <c r="F125" s="32"/>
      <c r="J125" s="33">
        <f>IF(Tableau1[[#This Row],[ANALYSES LANCEES]]&lt;&gt;"",1,0)</f>
        <v>0</v>
      </c>
    </row>
    <row r="126" spans="1:10" x14ac:dyDescent="0.3">
      <c r="A126" s="26">
        <v>43586</v>
      </c>
      <c r="B126" s="30">
        <f>YEAR(CALENDRIER!$A$2)</f>
        <v>2021</v>
      </c>
      <c r="C126" s="36"/>
      <c r="D126" s="22">
        <f>WEEKNUM(Tableau1[[#This Row],[JOUR]])</f>
        <v>0</v>
      </c>
      <c r="E126" s="22"/>
      <c r="F126" s="32"/>
      <c r="J126" s="33">
        <f>IF(Tableau1[[#This Row],[ANALYSES LANCEES]]&lt;&gt;"",1,0)</f>
        <v>0</v>
      </c>
    </row>
    <row r="127" spans="1:10" x14ac:dyDescent="0.3">
      <c r="A127" s="26">
        <v>43587</v>
      </c>
      <c r="B127" s="30">
        <f>YEAR(CALENDRIER!$A$2)</f>
        <v>2021</v>
      </c>
      <c r="C127" s="36"/>
      <c r="D127" s="22">
        <f>WEEKNUM(Tableau1[[#This Row],[JOUR]])</f>
        <v>0</v>
      </c>
      <c r="E127" s="22"/>
      <c r="F127" s="32"/>
      <c r="J127" s="33">
        <f>IF(Tableau1[[#This Row],[ANALYSES LANCEES]]&lt;&gt;"",1,0)</f>
        <v>0</v>
      </c>
    </row>
    <row r="128" spans="1:10" x14ac:dyDescent="0.3">
      <c r="A128" s="26">
        <v>43588</v>
      </c>
      <c r="B128" s="30">
        <f>YEAR(CALENDRIER!$A$2)</f>
        <v>2021</v>
      </c>
      <c r="C128" s="36"/>
      <c r="D128" s="22">
        <f>WEEKNUM(Tableau1[[#This Row],[JOUR]])</f>
        <v>0</v>
      </c>
      <c r="E128" s="22"/>
      <c r="F128" s="32"/>
      <c r="J128" s="33">
        <f>IF(Tableau1[[#This Row],[ANALYSES LANCEES]]&lt;&gt;"",1,0)</f>
        <v>0</v>
      </c>
    </row>
    <row r="129" spans="1:10" x14ac:dyDescent="0.3">
      <c r="A129" s="26">
        <v>43589</v>
      </c>
      <c r="B129" s="30">
        <f>YEAR(CALENDRIER!$A$2)</f>
        <v>2021</v>
      </c>
      <c r="C129" s="36"/>
      <c r="D129" s="22">
        <f>WEEKNUM(Tableau1[[#This Row],[JOUR]])</f>
        <v>0</v>
      </c>
      <c r="E129" s="22"/>
      <c r="F129" s="32"/>
      <c r="J129" s="33">
        <f>IF(Tableau1[[#This Row],[ANALYSES LANCEES]]&lt;&gt;"",1,0)</f>
        <v>0</v>
      </c>
    </row>
    <row r="130" spans="1:10" x14ac:dyDescent="0.3">
      <c r="A130" s="26">
        <v>43590</v>
      </c>
      <c r="B130" s="30">
        <f>YEAR(CALENDRIER!$A$2)</f>
        <v>2021</v>
      </c>
      <c r="C130" s="36"/>
      <c r="D130" s="22">
        <f>WEEKNUM(Tableau1[[#This Row],[JOUR]])</f>
        <v>0</v>
      </c>
      <c r="E130" s="22"/>
      <c r="F130" s="32"/>
      <c r="J130" s="33">
        <f>IF(Tableau1[[#This Row],[ANALYSES LANCEES]]&lt;&gt;"",1,0)</f>
        <v>0</v>
      </c>
    </row>
    <row r="131" spans="1:10" x14ac:dyDescent="0.3">
      <c r="A131" s="26">
        <v>43591</v>
      </c>
      <c r="B131" s="30">
        <f>YEAR(CALENDRIER!$A$2)</f>
        <v>2021</v>
      </c>
      <c r="C131" s="36"/>
      <c r="D131" s="22">
        <f>WEEKNUM(Tableau1[[#This Row],[JOUR]])</f>
        <v>0</v>
      </c>
      <c r="E131" s="22"/>
      <c r="F131" s="32"/>
      <c r="J131" s="33">
        <f>IF(Tableau1[[#This Row],[ANALYSES LANCEES]]&lt;&gt;"",1,0)</f>
        <v>0</v>
      </c>
    </row>
    <row r="132" spans="1:10" x14ac:dyDescent="0.3">
      <c r="A132" s="26">
        <v>43592</v>
      </c>
      <c r="B132" s="30">
        <f>YEAR(CALENDRIER!$A$2)</f>
        <v>2021</v>
      </c>
      <c r="C132" s="36"/>
      <c r="D132" s="22">
        <f>WEEKNUM(Tableau1[[#This Row],[JOUR]])</f>
        <v>0</v>
      </c>
      <c r="E132" s="22"/>
      <c r="F132" s="32"/>
      <c r="J132" s="33">
        <f>IF(Tableau1[[#This Row],[ANALYSES LANCEES]]&lt;&gt;"",1,0)</f>
        <v>0</v>
      </c>
    </row>
    <row r="133" spans="1:10" x14ac:dyDescent="0.3">
      <c r="A133" s="26">
        <v>43593</v>
      </c>
      <c r="B133" s="30">
        <f>YEAR(CALENDRIER!$A$2)</f>
        <v>2021</v>
      </c>
      <c r="C133" s="36"/>
      <c r="D133" s="22">
        <f>WEEKNUM(Tableau1[[#This Row],[JOUR]])</f>
        <v>0</v>
      </c>
      <c r="E133" s="22"/>
      <c r="F133" s="32"/>
      <c r="J133" s="33">
        <f>IF(Tableau1[[#This Row],[ANALYSES LANCEES]]&lt;&gt;"",1,0)</f>
        <v>0</v>
      </c>
    </row>
    <row r="134" spans="1:10" x14ac:dyDescent="0.3">
      <c r="A134" s="26">
        <v>43594</v>
      </c>
      <c r="B134" s="30">
        <f>YEAR(CALENDRIER!$A$2)</f>
        <v>2021</v>
      </c>
      <c r="C134" s="36"/>
      <c r="D134" s="22">
        <f>WEEKNUM(Tableau1[[#This Row],[JOUR]])</f>
        <v>0</v>
      </c>
      <c r="E134" s="22"/>
      <c r="F134" s="32"/>
      <c r="J134" s="33">
        <f>IF(Tableau1[[#This Row],[ANALYSES LANCEES]]&lt;&gt;"",1,0)</f>
        <v>0</v>
      </c>
    </row>
    <row r="135" spans="1:10" x14ac:dyDescent="0.3">
      <c r="A135" s="26">
        <v>43595</v>
      </c>
      <c r="B135" s="30">
        <f>YEAR(CALENDRIER!$A$2)</f>
        <v>2021</v>
      </c>
      <c r="C135" s="36"/>
      <c r="D135" s="22">
        <f>WEEKNUM(Tableau1[[#This Row],[JOUR]])</f>
        <v>0</v>
      </c>
      <c r="E135" s="22"/>
      <c r="F135" s="32"/>
      <c r="J135" s="33">
        <f>IF(Tableau1[[#This Row],[ANALYSES LANCEES]]&lt;&gt;"",1,0)</f>
        <v>0</v>
      </c>
    </row>
    <row r="136" spans="1:10" x14ac:dyDescent="0.3">
      <c r="A136" s="26">
        <v>43596</v>
      </c>
      <c r="B136" s="30">
        <f>YEAR(CALENDRIER!$A$2)</f>
        <v>2021</v>
      </c>
      <c r="C136" s="36"/>
      <c r="D136" s="22">
        <f>WEEKNUM(Tableau1[[#This Row],[JOUR]])</f>
        <v>0</v>
      </c>
      <c r="E136" s="22"/>
      <c r="F136" s="32"/>
      <c r="J136" s="33">
        <f>IF(Tableau1[[#This Row],[ANALYSES LANCEES]]&lt;&gt;"",1,0)</f>
        <v>0</v>
      </c>
    </row>
    <row r="137" spans="1:10" x14ac:dyDescent="0.3">
      <c r="A137" s="26">
        <v>43597</v>
      </c>
      <c r="B137" s="30">
        <f>YEAR(CALENDRIER!$A$2)</f>
        <v>2021</v>
      </c>
      <c r="C137" s="36"/>
      <c r="D137" s="22">
        <f>WEEKNUM(Tableau1[[#This Row],[JOUR]])</f>
        <v>0</v>
      </c>
      <c r="E137" s="22"/>
      <c r="F137" s="32"/>
      <c r="J137" s="33">
        <f>IF(Tableau1[[#This Row],[ANALYSES LANCEES]]&lt;&gt;"",1,0)</f>
        <v>0</v>
      </c>
    </row>
    <row r="138" spans="1:10" x14ac:dyDescent="0.3">
      <c r="A138" s="26">
        <v>43598</v>
      </c>
      <c r="B138" s="30">
        <f>YEAR(CALENDRIER!$A$2)</f>
        <v>2021</v>
      </c>
      <c r="C138" s="36"/>
      <c r="D138" s="22">
        <f>WEEKNUM(Tableau1[[#This Row],[JOUR]])</f>
        <v>0</v>
      </c>
      <c r="E138" s="22"/>
      <c r="F138" s="32"/>
      <c r="J138" s="33">
        <f>IF(Tableau1[[#This Row],[ANALYSES LANCEES]]&lt;&gt;"",1,0)</f>
        <v>0</v>
      </c>
    </row>
    <row r="139" spans="1:10" x14ac:dyDescent="0.3">
      <c r="A139" s="26">
        <v>43599</v>
      </c>
      <c r="B139" s="30">
        <f>YEAR(CALENDRIER!$A$2)</f>
        <v>2021</v>
      </c>
      <c r="C139" s="36"/>
      <c r="D139" s="22">
        <f>WEEKNUM(Tableau1[[#This Row],[JOUR]])</f>
        <v>0</v>
      </c>
      <c r="E139" s="22"/>
      <c r="F139" s="32"/>
      <c r="J139" s="33">
        <f>IF(Tableau1[[#This Row],[ANALYSES LANCEES]]&lt;&gt;"",1,0)</f>
        <v>0</v>
      </c>
    </row>
    <row r="140" spans="1:10" x14ac:dyDescent="0.3">
      <c r="A140" s="26">
        <v>43600</v>
      </c>
      <c r="B140" s="30">
        <f>YEAR(CALENDRIER!$A$2)</f>
        <v>2021</v>
      </c>
      <c r="C140" s="36"/>
      <c r="D140" s="22">
        <f>WEEKNUM(Tableau1[[#This Row],[JOUR]])</f>
        <v>0</v>
      </c>
      <c r="E140" s="22"/>
      <c r="F140" s="32"/>
      <c r="J140" s="33">
        <f>IF(Tableau1[[#This Row],[ANALYSES LANCEES]]&lt;&gt;"",1,0)</f>
        <v>0</v>
      </c>
    </row>
    <row r="141" spans="1:10" x14ac:dyDescent="0.3">
      <c r="A141" s="26">
        <v>43601</v>
      </c>
      <c r="B141" s="30">
        <f>YEAR(CALENDRIER!$A$2)</f>
        <v>2021</v>
      </c>
      <c r="C141" s="36"/>
      <c r="D141" s="22">
        <f>WEEKNUM(Tableau1[[#This Row],[JOUR]])</f>
        <v>0</v>
      </c>
      <c r="E141" s="22"/>
      <c r="F141" s="32"/>
      <c r="J141" s="33">
        <f>IF(Tableau1[[#This Row],[ANALYSES LANCEES]]&lt;&gt;"",1,0)</f>
        <v>0</v>
      </c>
    </row>
    <row r="142" spans="1:10" x14ac:dyDescent="0.3">
      <c r="A142" s="26">
        <v>43602</v>
      </c>
      <c r="B142" s="30">
        <f>YEAR(CALENDRIER!$A$2)</f>
        <v>2021</v>
      </c>
      <c r="C142" s="36"/>
      <c r="D142" s="22">
        <f>WEEKNUM(Tableau1[[#This Row],[JOUR]])</f>
        <v>0</v>
      </c>
      <c r="E142" s="22"/>
      <c r="F142" s="32"/>
      <c r="J142" s="33">
        <f>IF(Tableau1[[#This Row],[ANALYSES LANCEES]]&lt;&gt;"",1,0)</f>
        <v>0</v>
      </c>
    </row>
    <row r="143" spans="1:10" x14ac:dyDescent="0.3">
      <c r="A143" s="26">
        <v>43603</v>
      </c>
      <c r="B143" s="30">
        <f>YEAR(CALENDRIER!$A$2)</f>
        <v>2021</v>
      </c>
      <c r="C143" s="36"/>
      <c r="D143" s="22">
        <f>WEEKNUM(Tableau1[[#This Row],[JOUR]])</f>
        <v>0</v>
      </c>
      <c r="E143" s="22"/>
      <c r="F143" s="32"/>
      <c r="J143" s="33">
        <f>IF(Tableau1[[#This Row],[ANALYSES LANCEES]]&lt;&gt;"",1,0)</f>
        <v>0</v>
      </c>
    </row>
    <row r="144" spans="1:10" x14ac:dyDescent="0.3">
      <c r="A144" s="26">
        <v>43604</v>
      </c>
      <c r="B144" s="30">
        <f>YEAR(CALENDRIER!$A$2)</f>
        <v>2021</v>
      </c>
      <c r="C144" s="36"/>
      <c r="D144" s="22">
        <f>WEEKNUM(Tableau1[[#This Row],[JOUR]])</f>
        <v>0</v>
      </c>
      <c r="E144" s="22"/>
      <c r="F144" s="32"/>
      <c r="J144" s="33">
        <f>IF(Tableau1[[#This Row],[ANALYSES LANCEES]]&lt;&gt;"",1,0)</f>
        <v>0</v>
      </c>
    </row>
    <row r="145" spans="1:10" x14ac:dyDescent="0.3">
      <c r="A145" s="26">
        <v>43605</v>
      </c>
      <c r="B145" s="30">
        <f>YEAR(CALENDRIER!$A$2)</f>
        <v>2021</v>
      </c>
      <c r="C145" s="36"/>
      <c r="D145" s="22">
        <f>WEEKNUM(Tableau1[[#This Row],[JOUR]])</f>
        <v>0</v>
      </c>
      <c r="E145" s="22"/>
      <c r="F145" s="32"/>
      <c r="J145" s="33">
        <f>IF(Tableau1[[#This Row],[ANALYSES LANCEES]]&lt;&gt;"",1,0)</f>
        <v>0</v>
      </c>
    </row>
    <row r="146" spans="1:10" x14ac:dyDescent="0.3">
      <c r="A146" s="26">
        <v>43606</v>
      </c>
      <c r="B146" s="30">
        <f>YEAR(CALENDRIER!$A$2)</f>
        <v>2021</v>
      </c>
      <c r="C146" s="36"/>
      <c r="D146" s="22">
        <f>WEEKNUM(Tableau1[[#This Row],[JOUR]])</f>
        <v>0</v>
      </c>
      <c r="E146" s="22"/>
      <c r="F146" s="32"/>
      <c r="J146" s="33">
        <f>IF(Tableau1[[#This Row],[ANALYSES LANCEES]]&lt;&gt;"",1,0)</f>
        <v>0</v>
      </c>
    </row>
    <row r="147" spans="1:10" x14ac:dyDescent="0.3">
      <c r="A147" s="26">
        <v>43607</v>
      </c>
      <c r="B147" s="30">
        <f>YEAR(CALENDRIER!$A$2)</f>
        <v>2021</v>
      </c>
      <c r="C147" s="36"/>
      <c r="D147" s="22">
        <f>WEEKNUM(Tableau1[[#This Row],[JOUR]])</f>
        <v>0</v>
      </c>
      <c r="E147" s="22"/>
      <c r="F147" s="32"/>
      <c r="J147" s="33">
        <f>IF(Tableau1[[#This Row],[ANALYSES LANCEES]]&lt;&gt;"",1,0)</f>
        <v>0</v>
      </c>
    </row>
    <row r="148" spans="1:10" x14ac:dyDescent="0.3">
      <c r="A148" s="26">
        <v>43608</v>
      </c>
      <c r="B148" s="30">
        <f>YEAR(CALENDRIER!$A$2)</f>
        <v>2021</v>
      </c>
      <c r="C148" s="36"/>
      <c r="D148" s="22">
        <f>WEEKNUM(Tableau1[[#This Row],[JOUR]])</f>
        <v>0</v>
      </c>
      <c r="E148" s="22"/>
      <c r="F148" s="32"/>
      <c r="J148" s="33">
        <f>IF(Tableau1[[#This Row],[ANALYSES LANCEES]]&lt;&gt;"",1,0)</f>
        <v>0</v>
      </c>
    </row>
    <row r="149" spans="1:10" x14ac:dyDescent="0.3">
      <c r="A149" s="26">
        <v>43609</v>
      </c>
      <c r="B149" s="30">
        <f>YEAR(CALENDRIER!$A$2)</f>
        <v>2021</v>
      </c>
      <c r="C149" s="36"/>
      <c r="D149" s="22">
        <f>WEEKNUM(Tableau1[[#This Row],[JOUR]])</f>
        <v>0</v>
      </c>
      <c r="E149" s="22"/>
      <c r="F149" s="32"/>
      <c r="J149" s="33">
        <f>IF(Tableau1[[#This Row],[ANALYSES LANCEES]]&lt;&gt;"",1,0)</f>
        <v>0</v>
      </c>
    </row>
    <row r="150" spans="1:10" x14ac:dyDescent="0.3">
      <c r="A150" s="26">
        <v>43610</v>
      </c>
      <c r="B150" s="30">
        <f>YEAR(CALENDRIER!$A$2)</f>
        <v>2021</v>
      </c>
      <c r="C150" s="36"/>
      <c r="D150" s="22">
        <f>WEEKNUM(Tableau1[[#This Row],[JOUR]])</f>
        <v>0</v>
      </c>
      <c r="E150" s="22"/>
      <c r="F150" s="32"/>
      <c r="J150" s="33">
        <f>IF(Tableau1[[#This Row],[ANALYSES LANCEES]]&lt;&gt;"",1,0)</f>
        <v>0</v>
      </c>
    </row>
    <row r="151" spans="1:10" x14ac:dyDescent="0.3">
      <c r="A151" s="26">
        <v>43611</v>
      </c>
      <c r="B151" s="30">
        <f>YEAR(CALENDRIER!$A$2)</f>
        <v>2021</v>
      </c>
      <c r="C151" s="36"/>
      <c r="D151" s="22">
        <f>WEEKNUM(Tableau1[[#This Row],[JOUR]])</f>
        <v>0</v>
      </c>
      <c r="E151" s="22"/>
      <c r="F151" s="32"/>
      <c r="J151" s="33">
        <f>IF(Tableau1[[#This Row],[ANALYSES LANCEES]]&lt;&gt;"",1,0)</f>
        <v>0</v>
      </c>
    </row>
    <row r="152" spans="1:10" x14ac:dyDescent="0.3">
      <c r="A152" s="26">
        <v>43612</v>
      </c>
      <c r="B152" s="30">
        <f>YEAR(CALENDRIER!$A$2)</f>
        <v>2021</v>
      </c>
      <c r="C152" s="36"/>
      <c r="D152" s="22">
        <f>WEEKNUM(Tableau1[[#This Row],[JOUR]])</f>
        <v>0</v>
      </c>
      <c r="E152" s="22"/>
      <c r="F152" s="32"/>
      <c r="J152" s="33">
        <f>IF(Tableau1[[#This Row],[ANALYSES LANCEES]]&lt;&gt;"",1,0)</f>
        <v>0</v>
      </c>
    </row>
    <row r="153" spans="1:10" x14ac:dyDescent="0.3">
      <c r="A153" s="26">
        <v>43613</v>
      </c>
      <c r="B153" s="30">
        <f>YEAR(CALENDRIER!$A$2)</f>
        <v>2021</v>
      </c>
      <c r="C153" s="36"/>
      <c r="D153" s="22">
        <f>WEEKNUM(Tableau1[[#This Row],[JOUR]])</f>
        <v>0</v>
      </c>
      <c r="E153" s="22"/>
      <c r="F153" s="32"/>
      <c r="J153" s="33">
        <f>IF(Tableau1[[#This Row],[ANALYSES LANCEES]]&lt;&gt;"",1,0)</f>
        <v>0</v>
      </c>
    </row>
    <row r="154" spans="1:10" x14ac:dyDescent="0.3">
      <c r="A154" s="26">
        <v>43614</v>
      </c>
      <c r="B154" s="30">
        <f>YEAR(CALENDRIER!$A$2)</f>
        <v>2021</v>
      </c>
      <c r="C154" s="36"/>
      <c r="D154" s="22">
        <f>WEEKNUM(Tableau1[[#This Row],[JOUR]])</f>
        <v>0</v>
      </c>
      <c r="E154" s="22"/>
      <c r="F154" s="32"/>
      <c r="J154" s="33">
        <f>IF(Tableau1[[#This Row],[ANALYSES LANCEES]]&lt;&gt;"",1,0)</f>
        <v>0</v>
      </c>
    </row>
    <row r="155" spans="1:10" x14ac:dyDescent="0.3">
      <c r="A155" s="26">
        <v>43615</v>
      </c>
      <c r="B155" s="30">
        <f>YEAR(CALENDRIER!$A$2)</f>
        <v>2021</v>
      </c>
      <c r="C155" s="36"/>
      <c r="D155" s="22">
        <f>WEEKNUM(Tableau1[[#This Row],[JOUR]])</f>
        <v>0</v>
      </c>
      <c r="E155" s="22"/>
      <c r="F155" s="32"/>
      <c r="J155" s="33">
        <f>IF(Tableau1[[#This Row],[ANALYSES LANCEES]]&lt;&gt;"",1,0)</f>
        <v>0</v>
      </c>
    </row>
    <row r="156" spans="1:10" x14ac:dyDescent="0.3">
      <c r="A156" s="26">
        <v>43616</v>
      </c>
      <c r="B156" s="30">
        <f>YEAR(CALENDRIER!$A$2)</f>
        <v>2021</v>
      </c>
      <c r="C156" s="36"/>
      <c r="D156" s="22">
        <f>WEEKNUM(Tableau1[[#This Row],[JOUR]])</f>
        <v>0</v>
      </c>
      <c r="E156" s="22"/>
      <c r="F156" s="32"/>
      <c r="J156" s="33">
        <f>IF(Tableau1[[#This Row],[ANALYSES LANCEES]]&lt;&gt;"",1,0)</f>
        <v>0</v>
      </c>
    </row>
    <row r="157" spans="1:10" x14ac:dyDescent="0.3">
      <c r="A157" s="26">
        <v>43617</v>
      </c>
      <c r="B157" s="30">
        <f>YEAR(CALENDRIER!$A$2)</f>
        <v>2021</v>
      </c>
      <c r="C157" s="36"/>
      <c r="D157" s="22">
        <f>WEEKNUM(Tableau1[[#This Row],[JOUR]])</f>
        <v>0</v>
      </c>
      <c r="E157" s="22"/>
      <c r="F157" s="32"/>
      <c r="J157" s="33">
        <f>IF(Tableau1[[#This Row],[ANALYSES LANCEES]]&lt;&gt;"",1,0)</f>
        <v>0</v>
      </c>
    </row>
    <row r="158" spans="1:10" x14ac:dyDescent="0.3">
      <c r="A158" s="26">
        <v>43618</v>
      </c>
      <c r="B158" s="30">
        <f>YEAR(CALENDRIER!$A$2)</f>
        <v>2021</v>
      </c>
      <c r="C158" s="36"/>
      <c r="D158" s="22">
        <f>WEEKNUM(Tableau1[[#This Row],[JOUR]])</f>
        <v>0</v>
      </c>
      <c r="E158" s="22"/>
      <c r="F158" s="32"/>
      <c r="J158" s="33">
        <f>IF(Tableau1[[#This Row],[ANALYSES LANCEES]]&lt;&gt;"",1,0)</f>
        <v>0</v>
      </c>
    </row>
    <row r="159" spans="1:10" x14ac:dyDescent="0.3">
      <c r="A159" s="26">
        <v>43619</v>
      </c>
      <c r="B159" s="30">
        <f>YEAR(CALENDRIER!$A$2)</f>
        <v>2021</v>
      </c>
      <c r="C159" s="36"/>
      <c r="D159" s="22">
        <f>WEEKNUM(Tableau1[[#This Row],[JOUR]])</f>
        <v>0</v>
      </c>
      <c r="E159" s="22"/>
      <c r="F159" s="32"/>
      <c r="J159" s="33">
        <f>IF(Tableau1[[#This Row],[ANALYSES LANCEES]]&lt;&gt;"",1,0)</f>
        <v>0</v>
      </c>
    </row>
    <row r="160" spans="1:10" x14ac:dyDescent="0.3">
      <c r="A160" s="26">
        <v>43620</v>
      </c>
      <c r="B160" s="30">
        <f>YEAR(CALENDRIER!$A$2)</f>
        <v>2021</v>
      </c>
      <c r="C160" s="36"/>
      <c r="D160" s="22">
        <f>WEEKNUM(Tableau1[[#This Row],[JOUR]])</f>
        <v>0</v>
      </c>
      <c r="E160" s="22"/>
      <c r="F160" s="32"/>
      <c r="J160" s="33">
        <f>IF(Tableau1[[#This Row],[ANALYSES LANCEES]]&lt;&gt;"",1,0)</f>
        <v>0</v>
      </c>
    </row>
    <row r="161" spans="1:10" x14ac:dyDescent="0.3">
      <c r="A161" s="26">
        <v>43621</v>
      </c>
      <c r="B161" s="30">
        <f>YEAR(CALENDRIER!$A$2)</f>
        <v>2021</v>
      </c>
      <c r="C161" s="36"/>
      <c r="D161" s="22">
        <f>WEEKNUM(Tableau1[[#This Row],[JOUR]])</f>
        <v>0</v>
      </c>
      <c r="E161" s="22"/>
      <c r="F161" s="32"/>
      <c r="J161" s="33">
        <f>IF(Tableau1[[#This Row],[ANALYSES LANCEES]]&lt;&gt;"",1,0)</f>
        <v>0</v>
      </c>
    </row>
    <row r="162" spans="1:10" x14ac:dyDescent="0.3">
      <c r="A162" s="26">
        <v>43622</v>
      </c>
      <c r="B162" s="30">
        <f>YEAR(CALENDRIER!$A$2)</f>
        <v>2021</v>
      </c>
      <c r="C162" s="36"/>
      <c r="D162" s="22">
        <f>WEEKNUM(Tableau1[[#This Row],[JOUR]])</f>
        <v>0</v>
      </c>
      <c r="E162" s="22"/>
      <c r="F162" s="32"/>
      <c r="J162" s="33">
        <f>IF(Tableau1[[#This Row],[ANALYSES LANCEES]]&lt;&gt;"",1,0)</f>
        <v>0</v>
      </c>
    </row>
    <row r="163" spans="1:10" x14ac:dyDescent="0.3">
      <c r="A163" s="26">
        <v>43623</v>
      </c>
      <c r="B163" s="30">
        <f>YEAR(CALENDRIER!$A$2)</f>
        <v>2021</v>
      </c>
      <c r="C163" s="36"/>
      <c r="D163" s="22">
        <f>WEEKNUM(Tableau1[[#This Row],[JOUR]])</f>
        <v>0</v>
      </c>
      <c r="E163" s="22"/>
      <c r="F163" s="32"/>
      <c r="J163" s="33">
        <f>IF(Tableau1[[#This Row],[ANALYSES LANCEES]]&lt;&gt;"",1,0)</f>
        <v>0</v>
      </c>
    </row>
    <row r="164" spans="1:10" x14ac:dyDescent="0.3">
      <c r="A164" s="26">
        <v>43624</v>
      </c>
      <c r="B164" s="30">
        <f>YEAR(CALENDRIER!$A$2)</f>
        <v>2021</v>
      </c>
      <c r="C164" s="36"/>
      <c r="D164" s="22">
        <f>WEEKNUM(Tableau1[[#This Row],[JOUR]])</f>
        <v>0</v>
      </c>
      <c r="E164" s="22"/>
      <c r="F164" s="32"/>
      <c r="J164" s="33">
        <f>IF(Tableau1[[#This Row],[ANALYSES LANCEES]]&lt;&gt;"",1,0)</f>
        <v>0</v>
      </c>
    </row>
    <row r="165" spans="1:10" x14ac:dyDescent="0.3">
      <c r="A165" s="26">
        <v>43625</v>
      </c>
      <c r="B165" s="30">
        <f>YEAR(CALENDRIER!$A$2)</f>
        <v>2021</v>
      </c>
      <c r="C165" s="36"/>
      <c r="D165" s="22">
        <f>WEEKNUM(Tableau1[[#This Row],[JOUR]])</f>
        <v>0</v>
      </c>
      <c r="E165" s="22"/>
      <c r="F165" s="32"/>
      <c r="J165" s="33">
        <f>IF(Tableau1[[#This Row],[ANALYSES LANCEES]]&lt;&gt;"",1,0)</f>
        <v>0</v>
      </c>
    </row>
    <row r="166" spans="1:10" x14ac:dyDescent="0.3">
      <c r="A166" s="26">
        <v>43626</v>
      </c>
      <c r="B166" s="30">
        <f>YEAR(CALENDRIER!$A$2)</f>
        <v>2021</v>
      </c>
      <c r="C166" s="36"/>
      <c r="D166" s="22">
        <f>WEEKNUM(INT((ROW()-6)/16)+CALENDRIER!$A$2)</f>
        <v>3</v>
      </c>
      <c r="E166" s="22"/>
      <c r="F166" s="32"/>
      <c r="J166" s="33">
        <f>IF(Tableau1[[#This Row],[ANALYSES LANCEES]]&lt;&gt;"",1,0)</f>
        <v>0</v>
      </c>
    </row>
    <row r="167" spans="1:10" x14ac:dyDescent="0.3">
      <c r="A167" s="26">
        <v>43627</v>
      </c>
      <c r="B167" s="30">
        <f>YEAR(CALENDRIER!$A$2)</f>
        <v>2021</v>
      </c>
      <c r="C167" s="36"/>
      <c r="D167" s="22">
        <f>WEEKNUM(INT((ROW()-6)/16)+CALENDRIER!$A$2)</f>
        <v>3</v>
      </c>
      <c r="E167" s="22"/>
      <c r="F167" s="32"/>
      <c r="J167" s="33">
        <f>IF(Tableau1[[#This Row],[ANALYSES LANCEES]]&lt;&gt;"",1,0)</f>
        <v>0</v>
      </c>
    </row>
    <row r="168" spans="1:10" x14ac:dyDescent="0.3">
      <c r="A168" s="26">
        <v>43628</v>
      </c>
      <c r="B168" s="30">
        <f>YEAR(CALENDRIER!$A$2)</f>
        <v>2021</v>
      </c>
      <c r="C168" s="36"/>
      <c r="D168" s="22">
        <f>WEEKNUM(INT((ROW()-6)/16)+CALENDRIER!$A$2)</f>
        <v>3</v>
      </c>
      <c r="E168" s="22"/>
      <c r="F168" s="32"/>
      <c r="J168" s="33">
        <f>IF(Tableau1[[#This Row],[ANALYSES LANCEES]]&lt;&gt;"",1,0)</f>
        <v>0</v>
      </c>
    </row>
    <row r="169" spans="1:10" x14ac:dyDescent="0.3">
      <c r="A169" s="26">
        <v>43629</v>
      </c>
      <c r="B169" s="30">
        <f>YEAR(CALENDRIER!$A$2)</f>
        <v>2021</v>
      </c>
      <c r="C169" s="36"/>
      <c r="D169" s="22">
        <f>WEEKNUM(INT((ROW()-6)/16)+CALENDRIER!$A$2)</f>
        <v>3</v>
      </c>
      <c r="E169" s="22"/>
      <c r="F169" s="32"/>
      <c r="J169" s="33">
        <f>IF(Tableau1[[#This Row],[ANALYSES LANCEES]]&lt;&gt;"",1,0)</f>
        <v>0</v>
      </c>
    </row>
    <row r="170" spans="1:10" x14ac:dyDescent="0.3">
      <c r="A170" s="26">
        <v>43630</v>
      </c>
      <c r="B170" s="30">
        <f>YEAR(CALENDRIER!$A$2)</f>
        <v>2021</v>
      </c>
      <c r="C170" s="36"/>
      <c r="D170" s="22">
        <f>WEEKNUM(INT((ROW()-6)/16)+CALENDRIER!$A$2)</f>
        <v>3</v>
      </c>
      <c r="E170" s="22"/>
      <c r="F170" s="32"/>
      <c r="J170" s="33">
        <f>IF(Tableau1[[#This Row],[ANALYSES LANCEES]]&lt;&gt;"",1,0)</f>
        <v>0</v>
      </c>
    </row>
    <row r="171" spans="1:10" x14ac:dyDescent="0.3">
      <c r="A171" s="26">
        <v>43631</v>
      </c>
      <c r="B171" s="30">
        <f>YEAR(CALENDRIER!$A$2)</f>
        <v>2021</v>
      </c>
      <c r="C171" s="36"/>
      <c r="D171" s="22">
        <f>WEEKNUM(INT((ROW()-6)/16)+CALENDRIER!$A$2)</f>
        <v>3</v>
      </c>
      <c r="E171" s="22"/>
      <c r="F171" s="32"/>
      <c r="J171" s="33">
        <f>IF(Tableau1[[#This Row],[ANALYSES LANCEES]]&lt;&gt;"",1,0)</f>
        <v>0</v>
      </c>
    </row>
    <row r="172" spans="1:10" x14ac:dyDescent="0.3">
      <c r="A172" s="26">
        <v>43632</v>
      </c>
      <c r="B172" s="30">
        <f>YEAR(CALENDRIER!$A$2)</f>
        <v>2021</v>
      </c>
      <c r="C172" s="36"/>
      <c r="D172" s="22">
        <f>WEEKNUM(INT((ROW()-6)/16)+CALENDRIER!$A$2)</f>
        <v>3</v>
      </c>
      <c r="E172" s="22"/>
      <c r="F172" s="32"/>
      <c r="J172" s="33">
        <f>IF(Tableau1[[#This Row],[ANALYSES LANCEES]]&lt;&gt;"",1,0)</f>
        <v>0</v>
      </c>
    </row>
    <row r="173" spans="1:10" x14ac:dyDescent="0.3">
      <c r="A173" s="26">
        <v>43633</v>
      </c>
      <c r="B173" s="30">
        <f>YEAR(CALENDRIER!$A$2)</f>
        <v>2021</v>
      </c>
      <c r="C173" s="36"/>
      <c r="D173" s="22">
        <f>WEEKNUM(INT((ROW()-6)/16)+CALENDRIER!$A$2)</f>
        <v>3</v>
      </c>
      <c r="E173" s="22"/>
      <c r="F173" s="32"/>
      <c r="J173" s="33">
        <f>IF(Tableau1[[#This Row],[ANALYSES LANCEES]]&lt;&gt;"",1,0)</f>
        <v>0</v>
      </c>
    </row>
    <row r="174" spans="1:10" x14ac:dyDescent="0.3">
      <c r="A174" s="26">
        <v>43634</v>
      </c>
      <c r="B174" s="30">
        <f>YEAR(CALENDRIER!$A$2)</f>
        <v>2021</v>
      </c>
      <c r="C174" s="36"/>
      <c r="D174" s="22">
        <f>WEEKNUM(INT((ROW()-6)/16)+CALENDRIER!$A$2)</f>
        <v>3</v>
      </c>
      <c r="E174" s="22"/>
      <c r="F174" s="32"/>
      <c r="J174" s="33">
        <f>IF(Tableau1[[#This Row],[ANALYSES LANCEES]]&lt;&gt;"",1,0)</f>
        <v>0</v>
      </c>
    </row>
    <row r="175" spans="1:10" x14ac:dyDescent="0.3">
      <c r="A175" s="26">
        <v>43635</v>
      </c>
      <c r="B175" s="30">
        <f>YEAR(CALENDRIER!$A$2)</f>
        <v>2021</v>
      </c>
      <c r="C175" s="36"/>
      <c r="D175" s="22">
        <f>WEEKNUM(INT((ROW()-6)/16)+CALENDRIER!$A$2)</f>
        <v>3</v>
      </c>
      <c r="E175" s="22"/>
      <c r="F175" s="32"/>
      <c r="J175" s="33">
        <f>IF(Tableau1[[#This Row],[ANALYSES LANCEES]]&lt;&gt;"",1,0)</f>
        <v>0</v>
      </c>
    </row>
    <row r="176" spans="1:10" x14ac:dyDescent="0.3">
      <c r="A176" s="26">
        <v>43636</v>
      </c>
      <c r="B176" s="30">
        <f>YEAR(CALENDRIER!$A$2)</f>
        <v>2021</v>
      </c>
      <c r="C176" s="36"/>
      <c r="D176" s="22">
        <f>WEEKNUM(INT((ROW()-6)/16)+CALENDRIER!$A$2)</f>
        <v>3</v>
      </c>
      <c r="E176" s="22"/>
      <c r="F176" s="32"/>
      <c r="J176" s="33">
        <f>IF(Tableau1[[#This Row],[ANALYSES LANCEES]]&lt;&gt;"",1,0)</f>
        <v>0</v>
      </c>
    </row>
    <row r="177" spans="1:10" x14ac:dyDescent="0.3">
      <c r="A177" s="26">
        <v>43637</v>
      </c>
      <c r="B177" s="30">
        <f>YEAR(CALENDRIER!$A$2)</f>
        <v>2021</v>
      </c>
      <c r="C177" s="36"/>
      <c r="D177" s="22">
        <f>WEEKNUM(INT((ROW()-6)/16)+CALENDRIER!$A$2)</f>
        <v>3</v>
      </c>
      <c r="E177" s="22"/>
      <c r="F177" s="32"/>
      <c r="J177" s="33">
        <f>IF(Tableau1[[#This Row],[ANALYSES LANCEES]]&lt;&gt;"",1,0)</f>
        <v>0</v>
      </c>
    </row>
    <row r="178" spans="1:10" x14ac:dyDescent="0.3">
      <c r="A178" s="26">
        <v>43638</v>
      </c>
      <c r="B178" s="30">
        <f>YEAR(CALENDRIER!$A$2)</f>
        <v>2021</v>
      </c>
      <c r="C178" s="36"/>
      <c r="D178" s="22">
        <f>WEEKNUM(INT((ROW()-6)/16)+CALENDRIER!$A$2)</f>
        <v>3</v>
      </c>
      <c r="E178" s="22"/>
      <c r="F178" s="32"/>
      <c r="J178" s="33">
        <f>IF(Tableau1[[#This Row],[ANALYSES LANCEES]]&lt;&gt;"",1,0)</f>
        <v>0</v>
      </c>
    </row>
    <row r="179" spans="1:10" x14ac:dyDescent="0.3">
      <c r="A179" s="26">
        <v>43639</v>
      </c>
      <c r="B179" s="30">
        <f>YEAR(CALENDRIER!$A$2)</f>
        <v>2021</v>
      </c>
      <c r="C179" s="36"/>
      <c r="D179" s="22">
        <f>WEEKNUM(INT((ROW()-6)/16)+CALENDRIER!$A$2)</f>
        <v>3</v>
      </c>
      <c r="E179" s="22"/>
      <c r="F179" s="32"/>
      <c r="J179" s="33">
        <f>IF(Tableau1[[#This Row],[ANALYSES LANCEES]]&lt;&gt;"",1,0)</f>
        <v>0</v>
      </c>
    </row>
    <row r="180" spans="1:10" x14ac:dyDescent="0.3">
      <c r="A180" s="26">
        <v>43640</v>
      </c>
      <c r="B180" s="30">
        <f>YEAR(CALENDRIER!$A$2)</f>
        <v>2021</v>
      </c>
      <c r="C180" s="36"/>
      <c r="D180" s="22">
        <f>WEEKNUM(INT((ROW()-6)/16)+CALENDRIER!$A$2)</f>
        <v>3</v>
      </c>
      <c r="E180" s="22"/>
      <c r="F180" s="32"/>
      <c r="J180" s="33">
        <f>IF(Tableau1[[#This Row],[ANALYSES LANCEES]]&lt;&gt;"",1,0)</f>
        <v>0</v>
      </c>
    </row>
    <row r="181" spans="1:10" x14ac:dyDescent="0.3">
      <c r="A181" s="26">
        <v>43641</v>
      </c>
      <c r="B181" s="30">
        <f>YEAR(CALENDRIER!$A$2)</f>
        <v>2021</v>
      </c>
      <c r="C181" s="36"/>
      <c r="D181" s="22">
        <f>WEEKNUM(INT((ROW()-6)/16)+CALENDRIER!$A$2)</f>
        <v>3</v>
      </c>
      <c r="E181" s="22"/>
      <c r="F181" s="32"/>
      <c r="J181" s="33">
        <f>IF(Tableau1[[#This Row],[ANALYSES LANCEES]]&lt;&gt;"",1,0)</f>
        <v>0</v>
      </c>
    </row>
    <row r="182" spans="1:10" x14ac:dyDescent="0.3">
      <c r="A182" s="26">
        <v>43642</v>
      </c>
      <c r="B182" s="30">
        <f>YEAR(CALENDRIER!$A$2)</f>
        <v>2021</v>
      </c>
      <c r="C182" s="36"/>
      <c r="D182" s="22">
        <f>WEEKNUM(INT((ROW()-6)/16)+CALENDRIER!$A$2)</f>
        <v>3</v>
      </c>
      <c r="E182" s="22"/>
      <c r="F182" s="32"/>
      <c r="J182" s="33">
        <f>IF(Tableau1[[#This Row],[ANALYSES LANCEES]]&lt;&gt;"",1,0)</f>
        <v>0</v>
      </c>
    </row>
    <row r="183" spans="1:10" x14ac:dyDescent="0.3">
      <c r="A183" s="26">
        <v>43643</v>
      </c>
      <c r="B183" s="30">
        <f>YEAR(CALENDRIER!$A$2)</f>
        <v>2021</v>
      </c>
      <c r="C183" s="36"/>
      <c r="D183" s="22">
        <f>WEEKNUM(INT((ROW()-6)/16)+CALENDRIER!$A$2)</f>
        <v>3</v>
      </c>
      <c r="E183" s="22"/>
      <c r="F183" s="32"/>
      <c r="J183" s="33">
        <f>IF(Tableau1[[#This Row],[ANALYSES LANCEES]]&lt;&gt;"",1,0)</f>
        <v>0</v>
      </c>
    </row>
    <row r="184" spans="1:10" x14ac:dyDescent="0.3">
      <c r="A184" s="26">
        <v>43644</v>
      </c>
      <c r="B184" s="30">
        <f>YEAR(CALENDRIER!$A$2)</f>
        <v>2021</v>
      </c>
      <c r="C184" s="36"/>
      <c r="D184" s="22">
        <f>WEEKNUM(INT((ROW()-6)/16)+CALENDRIER!$A$2)</f>
        <v>3</v>
      </c>
      <c r="E184" s="22"/>
      <c r="F184" s="32"/>
      <c r="J184" s="33">
        <f>IF(Tableau1[[#This Row],[ANALYSES LANCEES]]&lt;&gt;"",1,0)</f>
        <v>0</v>
      </c>
    </row>
    <row r="185" spans="1:10" x14ac:dyDescent="0.3">
      <c r="A185" s="26">
        <v>43645</v>
      </c>
      <c r="B185" s="30">
        <f>YEAR(CALENDRIER!$A$2)</f>
        <v>2021</v>
      </c>
      <c r="C185" s="36"/>
      <c r="D185" s="22">
        <f>WEEKNUM(INT((ROW()-6)/16)+CALENDRIER!$A$2)</f>
        <v>3</v>
      </c>
      <c r="E185" s="22"/>
      <c r="F185" s="32"/>
      <c r="J185" s="33">
        <f>IF(Tableau1[[#This Row],[ANALYSES LANCEES]]&lt;&gt;"",1,0)</f>
        <v>0</v>
      </c>
    </row>
    <row r="186" spans="1:10" x14ac:dyDescent="0.3">
      <c r="A186" s="26">
        <v>43646</v>
      </c>
      <c r="B186" s="30">
        <f>YEAR(CALENDRIER!$A$2)</f>
        <v>2021</v>
      </c>
      <c r="C186" s="36"/>
      <c r="D186" s="22">
        <f>WEEKNUM(INT((ROW()-6)/16)+CALENDRIER!$A$2)</f>
        <v>3</v>
      </c>
      <c r="E186" s="22"/>
      <c r="F186" s="32"/>
      <c r="J186" s="33">
        <f>IF(Tableau1[[#This Row],[ANALYSES LANCEES]]&lt;&gt;"",1,0)</f>
        <v>0</v>
      </c>
    </row>
    <row r="187" spans="1:10" x14ac:dyDescent="0.3">
      <c r="A187" s="26">
        <v>43647</v>
      </c>
      <c r="B187" s="30">
        <f>YEAR(CALENDRIER!$A$2)</f>
        <v>2021</v>
      </c>
      <c r="C187" s="36"/>
      <c r="D187" s="22">
        <f>WEEKNUM(INT((ROW()-6)/16)+CALENDRIER!$A$2)</f>
        <v>3</v>
      </c>
      <c r="E187" s="22"/>
      <c r="F187" s="32"/>
      <c r="J187" s="33">
        <f>IF(Tableau1[[#This Row],[ANALYSES LANCEES]]&lt;&gt;"",1,0)</f>
        <v>0</v>
      </c>
    </row>
    <row r="188" spans="1:10" x14ac:dyDescent="0.3">
      <c r="A188" s="26">
        <v>43648</v>
      </c>
      <c r="B188" s="30">
        <f>YEAR(CALENDRIER!$A$2)</f>
        <v>2021</v>
      </c>
      <c r="C188" s="36"/>
      <c r="D188" s="22">
        <f>WEEKNUM(INT((ROW()-6)/16)+CALENDRIER!$A$2)</f>
        <v>3</v>
      </c>
      <c r="E188" s="22"/>
      <c r="F188" s="32"/>
      <c r="J188" s="33">
        <f>IF(Tableau1[[#This Row],[ANALYSES LANCEES]]&lt;&gt;"",1,0)</f>
        <v>0</v>
      </c>
    </row>
    <row r="189" spans="1:10" x14ac:dyDescent="0.3">
      <c r="A189" s="26">
        <v>43649</v>
      </c>
      <c r="B189" s="30">
        <f>YEAR(CALENDRIER!$A$2)</f>
        <v>2021</v>
      </c>
      <c r="C189" s="36"/>
      <c r="D189" s="22">
        <f>WEEKNUM(INT((ROW()-6)/16)+CALENDRIER!$A$2)</f>
        <v>3</v>
      </c>
      <c r="E189" s="22"/>
      <c r="F189" s="32"/>
      <c r="J189" s="33">
        <f>IF(Tableau1[[#This Row],[ANALYSES LANCEES]]&lt;&gt;"",1,0)</f>
        <v>0</v>
      </c>
    </row>
    <row r="190" spans="1:10" x14ac:dyDescent="0.3">
      <c r="A190" s="26">
        <v>43650</v>
      </c>
      <c r="B190" s="30">
        <f>YEAR(CALENDRIER!$A$2)</f>
        <v>2021</v>
      </c>
      <c r="C190" s="36"/>
      <c r="D190" s="22">
        <f>WEEKNUM(INT((ROW()-6)/16)+CALENDRIER!$A$2)</f>
        <v>3</v>
      </c>
      <c r="E190" s="22"/>
      <c r="F190" s="32"/>
      <c r="J190" s="33">
        <f>IF(Tableau1[[#This Row],[ANALYSES LANCEES]]&lt;&gt;"",1,0)</f>
        <v>0</v>
      </c>
    </row>
    <row r="191" spans="1:10" x14ac:dyDescent="0.3">
      <c r="A191" s="26">
        <v>43651</v>
      </c>
      <c r="B191" s="30">
        <f>YEAR(CALENDRIER!$A$2)</f>
        <v>2021</v>
      </c>
      <c r="C191" s="36"/>
      <c r="D191" s="22">
        <f>WEEKNUM(INT((ROW()-6)/16)+CALENDRIER!$A$2)</f>
        <v>3</v>
      </c>
      <c r="E191" s="22"/>
      <c r="F191" s="32"/>
      <c r="J191" s="33">
        <f>IF(Tableau1[[#This Row],[ANALYSES LANCEES]]&lt;&gt;"",1,0)</f>
        <v>0</v>
      </c>
    </row>
    <row r="192" spans="1:10" x14ac:dyDescent="0.3">
      <c r="A192" s="26">
        <v>43652</v>
      </c>
      <c r="B192" s="30">
        <f>YEAR(CALENDRIER!$A$2)</f>
        <v>2021</v>
      </c>
      <c r="C192" s="36"/>
      <c r="D192" s="22">
        <f>WEEKNUM(INT((ROW()-6)/16)+CALENDRIER!$A$2)</f>
        <v>3</v>
      </c>
      <c r="E192" s="22"/>
      <c r="F192" s="32"/>
      <c r="J192" s="33">
        <f>IF(Tableau1[[#This Row],[ANALYSES LANCEES]]&lt;&gt;"",1,0)</f>
        <v>0</v>
      </c>
    </row>
    <row r="193" spans="1:10" x14ac:dyDescent="0.3">
      <c r="A193" s="26">
        <v>43653</v>
      </c>
      <c r="B193" s="30">
        <f>YEAR(CALENDRIER!$A$2)</f>
        <v>2021</v>
      </c>
      <c r="C193" s="36"/>
      <c r="D193" s="22">
        <f>WEEKNUM(INT((ROW()-6)/16)+CALENDRIER!$A$2)</f>
        <v>3</v>
      </c>
      <c r="E193" s="22"/>
      <c r="F193" s="32"/>
      <c r="J193" s="33">
        <f>IF(Tableau1[[#This Row],[ANALYSES LANCEES]]&lt;&gt;"",1,0)</f>
        <v>0</v>
      </c>
    </row>
    <row r="194" spans="1:10" x14ac:dyDescent="0.3">
      <c r="A194" s="26">
        <v>43654</v>
      </c>
      <c r="B194" s="30">
        <f>YEAR(CALENDRIER!$A$2)</f>
        <v>2021</v>
      </c>
      <c r="C194" s="36"/>
      <c r="D194" s="22">
        <f>WEEKNUM(INT((ROW()-6)/16)+CALENDRIER!$A$2)</f>
        <v>3</v>
      </c>
      <c r="E194" s="22"/>
      <c r="F194" s="32"/>
      <c r="J194" s="33">
        <f>IF(Tableau1[[#This Row],[ANALYSES LANCEES]]&lt;&gt;"",1,0)</f>
        <v>0</v>
      </c>
    </row>
    <row r="195" spans="1:10" x14ac:dyDescent="0.3">
      <c r="A195" s="26">
        <v>43655</v>
      </c>
      <c r="B195" s="30">
        <f>YEAR(CALENDRIER!$A$2)</f>
        <v>2021</v>
      </c>
      <c r="C195" s="36"/>
      <c r="D195" s="22">
        <f>WEEKNUM(INT((ROW()-6)/16)+CALENDRIER!$A$2)</f>
        <v>3</v>
      </c>
      <c r="E195" s="22"/>
      <c r="F195" s="32"/>
      <c r="J195" s="33">
        <f>IF(Tableau1[[#This Row],[ANALYSES LANCEES]]&lt;&gt;"",1,0)</f>
        <v>0</v>
      </c>
    </row>
    <row r="196" spans="1:10" x14ac:dyDescent="0.3">
      <c r="A196" s="26">
        <v>43656</v>
      </c>
      <c r="B196" s="30">
        <f>YEAR(CALENDRIER!$A$2)</f>
        <v>2021</v>
      </c>
      <c r="C196" s="36"/>
      <c r="D196" s="22">
        <f>WEEKNUM(INT((ROW()-6)/16)+CALENDRIER!$A$2)</f>
        <v>3</v>
      </c>
      <c r="E196" s="22"/>
      <c r="F196" s="32"/>
      <c r="J196" s="33">
        <f>IF(Tableau1[[#This Row],[ANALYSES LANCEES]]&lt;&gt;"",1,0)</f>
        <v>0</v>
      </c>
    </row>
    <row r="197" spans="1:10" x14ac:dyDescent="0.3">
      <c r="A197" s="26">
        <v>43657</v>
      </c>
      <c r="B197" s="30">
        <f>YEAR(CALENDRIER!$A$2)</f>
        <v>2021</v>
      </c>
      <c r="C197" s="36"/>
      <c r="D197" s="22">
        <f>WEEKNUM(INT((ROW()-6)/16)+CALENDRIER!$A$2)</f>
        <v>3</v>
      </c>
      <c r="E197" s="22"/>
      <c r="F197" s="32"/>
      <c r="J197" s="33">
        <f>IF(Tableau1[[#This Row],[ANALYSES LANCEES]]&lt;&gt;"",1,0)</f>
        <v>0</v>
      </c>
    </row>
    <row r="198" spans="1:10" x14ac:dyDescent="0.3">
      <c r="A198" s="26">
        <v>43658</v>
      </c>
      <c r="B198" s="30">
        <f>YEAR(CALENDRIER!$A$2)</f>
        <v>2021</v>
      </c>
      <c r="C198" s="36"/>
      <c r="D198" s="22">
        <f>WEEKNUM(INT((ROW()-6)/16)+CALENDRIER!$A$2)</f>
        <v>3</v>
      </c>
      <c r="E198" s="22"/>
      <c r="F198" s="32"/>
      <c r="J198" s="33">
        <f>IF(Tableau1[[#This Row],[ANALYSES LANCEES]]&lt;&gt;"",1,0)</f>
        <v>0</v>
      </c>
    </row>
    <row r="199" spans="1:10" x14ac:dyDescent="0.3">
      <c r="A199" s="26">
        <v>43659</v>
      </c>
      <c r="B199" s="30">
        <f>YEAR(CALENDRIER!$A$2)</f>
        <v>2021</v>
      </c>
      <c r="C199" s="36"/>
      <c r="D199" s="22">
        <f>WEEKNUM(INT((ROW()-6)/16)+CALENDRIER!$A$2)</f>
        <v>3</v>
      </c>
      <c r="E199" s="22"/>
      <c r="F199" s="32"/>
      <c r="J199" s="33">
        <f>IF(Tableau1[[#This Row],[ANALYSES LANCEES]]&lt;&gt;"",1,0)</f>
        <v>0</v>
      </c>
    </row>
    <row r="200" spans="1:10" x14ac:dyDescent="0.3">
      <c r="A200" s="26">
        <v>43660</v>
      </c>
      <c r="B200" s="30">
        <f>YEAR(CALENDRIER!$A$2)</f>
        <v>2021</v>
      </c>
      <c r="C200" s="36"/>
      <c r="D200" s="22">
        <f>WEEKNUM(INT((ROW()-6)/16)+CALENDRIER!$A$2)</f>
        <v>3</v>
      </c>
      <c r="E200" s="22"/>
      <c r="F200" s="32"/>
      <c r="J200" s="33">
        <f>IF(Tableau1[[#This Row],[ANALYSES LANCEES]]&lt;&gt;"",1,0)</f>
        <v>0</v>
      </c>
    </row>
    <row r="201" spans="1:10" x14ac:dyDescent="0.3">
      <c r="A201" s="26">
        <v>43661</v>
      </c>
      <c r="B201" s="30">
        <f>YEAR(CALENDRIER!$A$2)</f>
        <v>2021</v>
      </c>
      <c r="C201" s="36"/>
      <c r="D201" s="22">
        <f>WEEKNUM(INT((ROW()-6)/16)+CALENDRIER!$A$2)</f>
        <v>3</v>
      </c>
      <c r="E201" s="22"/>
      <c r="F201" s="32"/>
      <c r="J201" s="33">
        <f>IF(Tableau1[[#This Row],[ANALYSES LANCEES]]&lt;&gt;"",1,0)</f>
        <v>0</v>
      </c>
    </row>
    <row r="202" spans="1:10" x14ac:dyDescent="0.3">
      <c r="A202" s="26">
        <v>43662</v>
      </c>
      <c r="B202" s="30">
        <f>YEAR(CALENDRIER!$A$2)</f>
        <v>2021</v>
      </c>
      <c r="C202" s="36"/>
      <c r="D202" s="22">
        <f>WEEKNUM(INT((ROW()-6)/16)+CALENDRIER!$A$2)</f>
        <v>3</v>
      </c>
      <c r="E202" s="22"/>
      <c r="F202" s="32"/>
      <c r="J202" s="33">
        <f>IF(Tableau1[[#This Row],[ANALYSES LANCEES]]&lt;&gt;"",1,0)</f>
        <v>0</v>
      </c>
    </row>
    <row r="203" spans="1:10" x14ac:dyDescent="0.3">
      <c r="A203" s="26">
        <v>43663</v>
      </c>
      <c r="B203" s="30">
        <f>YEAR(CALENDRIER!$A$2)</f>
        <v>2021</v>
      </c>
      <c r="C203" s="36"/>
      <c r="D203" s="22">
        <f>WEEKNUM(INT((ROW()-6)/16)+CALENDRIER!$A$2)</f>
        <v>3</v>
      </c>
      <c r="E203" s="22"/>
      <c r="F203" s="32"/>
      <c r="J203" s="33">
        <f>IF(Tableau1[[#This Row],[ANALYSES LANCEES]]&lt;&gt;"",1,0)</f>
        <v>0</v>
      </c>
    </row>
    <row r="204" spans="1:10" x14ac:dyDescent="0.3">
      <c r="A204" s="26">
        <v>43664</v>
      </c>
      <c r="B204" s="30">
        <f>YEAR(CALENDRIER!$A$2)</f>
        <v>2021</v>
      </c>
      <c r="C204" s="36"/>
      <c r="D204" s="22">
        <f>WEEKNUM(INT((ROW()-6)/16)+CALENDRIER!$A$2)</f>
        <v>3</v>
      </c>
      <c r="E204" s="22"/>
      <c r="F204" s="32"/>
      <c r="J204" s="33">
        <f>IF(Tableau1[[#This Row],[ANALYSES LANCEES]]&lt;&gt;"",1,0)</f>
        <v>0</v>
      </c>
    </row>
    <row r="205" spans="1:10" x14ac:dyDescent="0.3">
      <c r="A205" s="26">
        <v>43665</v>
      </c>
      <c r="B205" s="30">
        <f>YEAR(CALENDRIER!$A$2)</f>
        <v>2021</v>
      </c>
      <c r="C205" s="36"/>
      <c r="D205" s="22">
        <f>WEEKNUM(INT((ROW()-6)/16)+CALENDRIER!$A$2)</f>
        <v>3</v>
      </c>
      <c r="E205" s="22"/>
      <c r="F205" s="32"/>
      <c r="J205" s="33">
        <f>IF(Tableau1[[#This Row],[ANALYSES LANCEES]]&lt;&gt;"",1,0)</f>
        <v>0</v>
      </c>
    </row>
    <row r="206" spans="1:10" x14ac:dyDescent="0.3">
      <c r="A206" s="26">
        <v>43666</v>
      </c>
      <c r="B206" s="30">
        <f>YEAR(CALENDRIER!$A$2)</f>
        <v>2021</v>
      </c>
      <c r="C206" s="36"/>
      <c r="D206" s="22">
        <f>WEEKNUM(INT((ROW()-6)/16)+CALENDRIER!$A$2)</f>
        <v>3</v>
      </c>
      <c r="E206" s="22"/>
      <c r="F206" s="32"/>
      <c r="J206" s="33">
        <f>IF(Tableau1[[#This Row],[ANALYSES LANCEES]]&lt;&gt;"",1,0)</f>
        <v>0</v>
      </c>
    </row>
    <row r="207" spans="1:10" x14ac:dyDescent="0.3">
      <c r="A207" s="26">
        <v>43667</v>
      </c>
      <c r="B207" s="30">
        <f>YEAR(CALENDRIER!$A$2)</f>
        <v>2021</v>
      </c>
      <c r="C207" s="36"/>
      <c r="D207" s="22">
        <f>WEEKNUM(INT((ROW()-6)/16)+CALENDRIER!$A$2)</f>
        <v>3</v>
      </c>
      <c r="E207" s="22"/>
      <c r="F207" s="32"/>
      <c r="J207" s="33">
        <f>IF(Tableau1[[#This Row],[ANALYSES LANCEES]]&lt;&gt;"",1,0)</f>
        <v>0</v>
      </c>
    </row>
    <row r="208" spans="1:10" x14ac:dyDescent="0.3">
      <c r="A208" s="26">
        <v>43668</v>
      </c>
      <c r="B208" s="30">
        <f>YEAR(CALENDRIER!$A$2)</f>
        <v>2021</v>
      </c>
      <c r="C208" s="36"/>
      <c r="D208" s="22">
        <f>WEEKNUM(INT((ROW()-6)/16)+CALENDRIER!$A$2)</f>
        <v>3</v>
      </c>
      <c r="E208" s="22"/>
      <c r="F208" s="32"/>
      <c r="J208" s="33">
        <f>IF(Tableau1[[#This Row],[ANALYSES LANCEES]]&lt;&gt;"",1,0)</f>
        <v>0</v>
      </c>
    </row>
    <row r="209" spans="1:10" x14ac:dyDescent="0.3">
      <c r="A209" s="26">
        <v>43669</v>
      </c>
      <c r="B209" s="30">
        <f>YEAR(CALENDRIER!$A$2)</f>
        <v>2021</v>
      </c>
      <c r="C209" s="36"/>
      <c r="D209" s="31"/>
      <c r="E209" s="22"/>
      <c r="F209" s="32"/>
      <c r="J209" s="33">
        <f>IF(Tableau1[[#This Row],[ANALYSES LANCEES]]&lt;&gt;"",1,0)</f>
        <v>0</v>
      </c>
    </row>
    <row r="210" spans="1:10" x14ac:dyDescent="0.3">
      <c r="A210" s="26">
        <v>43670</v>
      </c>
      <c r="B210" s="30">
        <f>YEAR(CALENDRIER!$A$2)</f>
        <v>2021</v>
      </c>
      <c r="C210" s="36"/>
      <c r="D210" s="31"/>
      <c r="E210" s="22"/>
      <c r="F210" s="32"/>
      <c r="J210" s="33">
        <f>IF(Tableau1[[#This Row],[ANALYSES LANCEES]]&lt;&gt;"",1,0)</f>
        <v>0</v>
      </c>
    </row>
    <row r="211" spans="1:10" x14ac:dyDescent="0.3">
      <c r="A211" s="26">
        <v>43671</v>
      </c>
      <c r="B211" s="30">
        <f>YEAR(CALENDRIER!$A$2)</f>
        <v>2021</v>
      </c>
      <c r="C211" s="36"/>
      <c r="D211" s="31"/>
      <c r="E211" s="22"/>
      <c r="F211" s="32"/>
      <c r="J211" s="33">
        <f>IF(Tableau1[[#This Row],[ANALYSES LANCEES]]&lt;&gt;"",1,0)</f>
        <v>0</v>
      </c>
    </row>
    <row r="212" spans="1:10" x14ac:dyDescent="0.3">
      <c r="A212" s="26">
        <v>43672</v>
      </c>
      <c r="B212" s="30">
        <f>YEAR(CALENDRIER!$A$2)</f>
        <v>2021</v>
      </c>
      <c r="C212" s="36"/>
      <c r="D212" s="31"/>
      <c r="E212" s="22"/>
      <c r="F212" s="32"/>
      <c r="J212" s="33">
        <f>IF(Tableau1[[#This Row],[ANALYSES LANCEES]]&lt;&gt;"",1,0)</f>
        <v>0</v>
      </c>
    </row>
    <row r="213" spans="1:10" x14ac:dyDescent="0.3">
      <c r="A213" s="26">
        <v>43673</v>
      </c>
      <c r="B213" s="30">
        <f>YEAR(CALENDRIER!$A$2)</f>
        <v>2021</v>
      </c>
      <c r="C213" s="36"/>
      <c r="D213" s="31"/>
      <c r="E213" s="22"/>
      <c r="F213" s="32"/>
      <c r="J213" s="33">
        <f>IF(Tableau1[[#This Row],[ANALYSES LANCEES]]&lt;&gt;"",1,0)</f>
        <v>0</v>
      </c>
    </row>
    <row r="214" spans="1:10" x14ac:dyDescent="0.3">
      <c r="A214" s="26">
        <v>43674</v>
      </c>
      <c r="B214" s="30">
        <f>YEAR(CALENDRIER!$A$2)</f>
        <v>2021</v>
      </c>
      <c r="C214" s="36"/>
      <c r="D214" s="31"/>
      <c r="E214" s="22"/>
      <c r="F214" s="32"/>
      <c r="J214" s="33">
        <f>IF(Tableau1[[#This Row],[ANALYSES LANCEES]]&lt;&gt;"",1,0)</f>
        <v>0</v>
      </c>
    </row>
    <row r="215" spans="1:10" x14ac:dyDescent="0.3">
      <c r="A215" s="26">
        <v>43675</v>
      </c>
      <c r="B215" s="30">
        <f>YEAR(CALENDRIER!$A$2)</f>
        <v>2021</v>
      </c>
      <c r="C215" s="36"/>
      <c r="D215" s="31"/>
      <c r="E215" s="22"/>
      <c r="F215" s="32"/>
      <c r="J215" s="33">
        <f>IF(Tableau1[[#This Row],[ANALYSES LANCEES]]&lt;&gt;"",1,0)</f>
        <v>0</v>
      </c>
    </row>
    <row r="216" spans="1:10" x14ac:dyDescent="0.3">
      <c r="A216" s="26">
        <v>43676</v>
      </c>
      <c r="B216" s="30">
        <f>YEAR(CALENDRIER!$A$2)</f>
        <v>2021</v>
      </c>
      <c r="C216" s="36"/>
      <c r="D216" s="31"/>
      <c r="E216" s="22"/>
      <c r="F216" s="32"/>
      <c r="J216" s="33">
        <f>IF(Tableau1[[#This Row],[ANALYSES LANCEES]]&lt;&gt;"",1,0)</f>
        <v>0</v>
      </c>
    </row>
    <row r="217" spans="1:10" x14ac:dyDescent="0.3">
      <c r="A217" s="26">
        <v>43677</v>
      </c>
      <c r="B217" s="30">
        <f>YEAR(CALENDRIER!$A$2)</f>
        <v>2021</v>
      </c>
      <c r="C217" s="36"/>
      <c r="D217" s="31"/>
      <c r="E217" s="22"/>
      <c r="F217" s="32"/>
      <c r="J217" s="33">
        <f>IF(Tableau1[[#This Row],[ANALYSES LANCEES]]&lt;&gt;"",1,0)</f>
        <v>0</v>
      </c>
    </row>
    <row r="218" spans="1:10" x14ac:dyDescent="0.3">
      <c r="A218" s="26">
        <v>43678</v>
      </c>
      <c r="B218" s="30">
        <f>YEAR(CALENDRIER!$A$2)</f>
        <v>2021</v>
      </c>
      <c r="C218" s="36"/>
      <c r="D218" s="31"/>
      <c r="E218" s="22"/>
      <c r="F218" s="32"/>
      <c r="J218" s="33">
        <f>IF(Tableau1[[#This Row],[ANALYSES LANCEES]]&lt;&gt;"",1,0)</f>
        <v>0</v>
      </c>
    </row>
    <row r="219" spans="1:10" x14ac:dyDescent="0.3">
      <c r="A219" s="26">
        <v>43679</v>
      </c>
      <c r="B219" s="30">
        <f>YEAR(CALENDRIER!$A$2)</f>
        <v>2021</v>
      </c>
      <c r="C219" s="36"/>
      <c r="D219" s="31"/>
      <c r="E219" s="22"/>
      <c r="F219" s="32"/>
      <c r="J219" s="33">
        <f>IF(Tableau1[[#This Row],[ANALYSES LANCEES]]&lt;&gt;"",1,0)</f>
        <v>0</v>
      </c>
    </row>
    <row r="220" spans="1:10" x14ac:dyDescent="0.3">
      <c r="A220" s="26">
        <v>43680</v>
      </c>
      <c r="B220" s="30">
        <f>YEAR(CALENDRIER!$A$2)</f>
        <v>2021</v>
      </c>
      <c r="C220" s="36"/>
      <c r="D220" s="31"/>
      <c r="E220" s="22"/>
      <c r="F220" s="32"/>
      <c r="J220" s="33">
        <f>IF(Tableau1[[#This Row],[ANALYSES LANCEES]]&lt;&gt;"",1,0)</f>
        <v>0</v>
      </c>
    </row>
    <row r="221" spans="1:10" x14ac:dyDescent="0.3">
      <c r="A221" s="26">
        <v>43681</v>
      </c>
      <c r="B221" s="30">
        <f>YEAR(CALENDRIER!$A$2)</f>
        <v>2021</v>
      </c>
      <c r="C221" s="36"/>
      <c r="D221" s="31"/>
      <c r="E221" s="22"/>
      <c r="F221" s="32"/>
      <c r="J221" s="33">
        <f>IF(Tableau1[[#This Row],[ANALYSES LANCEES]]&lt;&gt;"",1,0)</f>
        <v>0</v>
      </c>
    </row>
    <row r="222" spans="1:10" x14ac:dyDescent="0.3">
      <c r="A222" s="26">
        <v>43682</v>
      </c>
      <c r="B222" s="30">
        <f>YEAR(CALENDRIER!$A$2)</f>
        <v>2021</v>
      </c>
      <c r="C222" s="36"/>
      <c r="D222" s="31"/>
      <c r="E222" s="22"/>
      <c r="F222" s="32"/>
      <c r="J222" s="33">
        <f>IF(Tableau1[[#This Row],[ANALYSES LANCEES]]&lt;&gt;"",1,0)</f>
        <v>0</v>
      </c>
    </row>
    <row r="223" spans="1:10" x14ac:dyDescent="0.3">
      <c r="A223" s="26">
        <v>43683</v>
      </c>
      <c r="B223" s="30">
        <f>YEAR(CALENDRIER!$A$2)</f>
        <v>2021</v>
      </c>
      <c r="C223" s="36"/>
      <c r="D223" s="31"/>
      <c r="E223" s="22"/>
      <c r="F223" s="32"/>
      <c r="J223" s="33">
        <f>IF(Tableau1[[#This Row],[ANALYSES LANCEES]]&lt;&gt;"",1,0)</f>
        <v>0</v>
      </c>
    </row>
    <row r="224" spans="1:10" x14ac:dyDescent="0.3">
      <c r="A224" s="26">
        <v>43684</v>
      </c>
      <c r="B224" s="30">
        <f>YEAR(CALENDRIER!$A$2)</f>
        <v>2021</v>
      </c>
      <c r="C224" s="36"/>
      <c r="D224" s="31"/>
      <c r="E224" s="22"/>
      <c r="F224" s="32"/>
      <c r="J224" s="33">
        <f>IF(Tableau1[[#This Row],[ANALYSES LANCEES]]&lt;&gt;"",1,0)</f>
        <v>0</v>
      </c>
    </row>
    <row r="225" spans="1:10" x14ac:dyDescent="0.3">
      <c r="A225" s="26">
        <v>43685</v>
      </c>
      <c r="B225" s="30">
        <f>YEAR(CALENDRIER!$A$2)</f>
        <v>2021</v>
      </c>
      <c r="C225" s="36"/>
      <c r="D225" s="31"/>
      <c r="E225" s="22"/>
      <c r="F225" s="32"/>
      <c r="J225" s="33">
        <f>IF(Tableau1[[#This Row],[ANALYSES LANCEES]]&lt;&gt;"",1,0)</f>
        <v>0</v>
      </c>
    </row>
    <row r="226" spans="1:10" x14ac:dyDescent="0.3">
      <c r="A226" s="26">
        <v>43686</v>
      </c>
      <c r="B226" s="30">
        <f>YEAR(CALENDRIER!$A$2)</f>
        <v>2021</v>
      </c>
      <c r="C226" s="36"/>
      <c r="D226" s="31"/>
      <c r="E226" s="22"/>
      <c r="F226" s="32"/>
      <c r="J226" s="33">
        <f>IF(Tableau1[[#This Row],[ANALYSES LANCEES]]&lt;&gt;"",1,0)</f>
        <v>0</v>
      </c>
    </row>
    <row r="227" spans="1:10" x14ac:dyDescent="0.3">
      <c r="A227" s="26">
        <v>43687</v>
      </c>
      <c r="B227" s="30">
        <f>YEAR(CALENDRIER!$A$2)</f>
        <v>2021</v>
      </c>
      <c r="C227" s="36"/>
      <c r="D227" s="31"/>
      <c r="E227" s="22"/>
      <c r="F227" s="32"/>
      <c r="J227" s="33">
        <f>IF(Tableau1[[#This Row],[ANALYSES LANCEES]]&lt;&gt;"",1,0)</f>
        <v>0</v>
      </c>
    </row>
    <row r="228" spans="1:10" x14ac:dyDescent="0.3">
      <c r="A228" s="26">
        <v>43688</v>
      </c>
      <c r="B228" s="30">
        <f>YEAR(CALENDRIER!$A$2)</f>
        <v>2021</v>
      </c>
      <c r="C228" s="36"/>
      <c r="D228" s="31"/>
      <c r="E228" s="22"/>
      <c r="F228" s="32"/>
      <c r="J228" s="33">
        <f>IF(Tableau1[[#This Row],[ANALYSES LANCEES]]&lt;&gt;"",1,0)</f>
        <v>0</v>
      </c>
    </row>
    <row r="229" spans="1:10" x14ac:dyDescent="0.3">
      <c r="A229" s="26">
        <v>43689</v>
      </c>
      <c r="B229" s="30">
        <f>YEAR(CALENDRIER!$A$2)</f>
        <v>2021</v>
      </c>
      <c r="C229" s="36"/>
      <c r="D229" s="31"/>
      <c r="E229" s="22"/>
      <c r="F229" s="32"/>
      <c r="J229" s="33">
        <f>IF(Tableau1[[#This Row],[ANALYSES LANCEES]]&lt;&gt;"",1,0)</f>
        <v>0</v>
      </c>
    </row>
    <row r="230" spans="1:10" x14ac:dyDescent="0.3">
      <c r="A230" s="26">
        <v>43690</v>
      </c>
      <c r="B230" s="30">
        <f>YEAR(CALENDRIER!$A$2)</f>
        <v>2021</v>
      </c>
      <c r="C230" s="36"/>
      <c r="D230" s="31"/>
      <c r="E230" s="22"/>
      <c r="F230" s="32"/>
      <c r="J230" s="33">
        <f>IF(Tableau1[[#This Row],[ANALYSES LANCEES]]&lt;&gt;"",1,0)</f>
        <v>0</v>
      </c>
    </row>
    <row r="231" spans="1:10" x14ac:dyDescent="0.3">
      <c r="A231" s="26">
        <v>43691</v>
      </c>
    </row>
    <row r="232" spans="1:10" x14ac:dyDescent="0.3">
      <c r="A232" s="26">
        <v>43692</v>
      </c>
    </row>
    <row r="233" spans="1:10" x14ac:dyDescent="0.3">
      <c r="A233" s="26">
        <v>43693</v>
      </c>
    </row>
    <row r="234" spans="1:10" x14ac:dyDescent="0.3">
      <c r="A234" s="26">
        <v>43694</v>
      </c>
    </row>
    <row r="235" spans="1:10" x14ac:dyDescent="0.3">
      <c r="A235" s="26">
        <v>43695</v>
      </c>
    </row>
    <row r="236" spans="1:10" x14ac:dyDescent="0.3">
      <c r="A236" s="26">
        <v>43696</v>
      </c>
    </row>
    <row r="237" spans="1:10" x14ac:dyDescent="0.3">
      <c r="A237" s="26">
        <v>43697</v>
      </c>
    </row>
    <row r="238" spans="1:10" x14ac:dyDescent="0.3">
      <c r="A238" s="26">
        <v>43698</v>
      </c>
    </row>
    <row r="239" spans="1:10" x14ac:dyDescent="0.3">
      <c r="A239" s="26">
        <v>43699</v>
      </c>
    </row>
    <row r="240" spans="1:10" x14ac:dyDescent="0.3">
      <c r="A240" s="26">
        <v>43700</v>
      </c>
    </row>
    <row r="241" spans="1:1" x14ac:dyDescent="0.3">
      <c r="A241" s="26">
        <v>43701</v>
      </c>
    </row>
    <row r="242" spans="1:1" x14ac:dyDescent="0.3">
      <c r="A242" s="26">
        <v>43702</v>
      </c>
    </row>
    <row r="243" spans="1:1" x14ac:dyDescent="0.3">
      <c r="A243" s="26">
        <v>43703</v>
      </c>
    </row>
    <row r="244" spans="1:1" x14ac:dyDescent="0.3">
      <c r="A244" s="26">
        <v>43704</v>
      </c>
    </row>
    <row r="245" spans="1:1" x14ac:dyDescent="0.3">
      <c r="A245" s="26">
        <v>43705</v>
      </c>
    </row>
    <row r="246" spans="1:1" x14ac:dyDescent="0.3">
      <c r="A246" s="26">
        <v>43706</v>
      </c>
    </row>
    <row r="247" spans="1:1" x14ac:dyDescent="0.3">
      <c r="A247" s="26">
        <v>43707</v>
      </c>
    </row>
    <row r="248" spans="1:1" x14ac:dyDescent="0.3">
      <c r="A248" s="26">
        <v>43708</v>
      </c>
    </row>
    <row r="249" spans="1:1" x14ac:dyDescent="0.3">
      <c r="A249" s="26">
        <v>43709</v>
      </c>
    </row>
    <row r="250" spans="1:1" x14ac:dyDescent="0.3">
      <c r="A250" s="26">
        <v>43710</v>
      </c>
    </row>
    <row r="251" spans="1:1" x14ac:dyDescent="0.3">
      <c r="A251" s="26">
        <v>43711</v>
      </c>
    </row>
    <row r="252" spans="1:1" x14ac:dyDescent="0.3">
      <c r="A252" s="26">
        <v>43712</v>
      </c>
    </row>
    <row r="253" spans="1:1" x14ac:dyDescent="0.3">
      <c r="A253" s="26">
        <v>43713</v>
      </c>
    </row>
    <row r="254" spans="1:1" x14ac:dyDescent="0.3">
      <c r="A254" s="26">
        <v>43714</v>
      </c>
    </row>
    <row r="255" spans="1:1" x14ac:dyDescent="0.3">
      <c r="A255" s="26">
        <v>43715</v>
      </c>
    </row>
    <row r="256" spans="1:1" x14ac:dyDescent="0.3">
      <c r="A256" s="26">
        <v>43716</v>
      </c>
    </row>
    <row r="257" spans="1:1" x14ac:dyDescent="0.3">
      <c r="A257" s="26">
        <v>43717</v>
      </c>
    </row>
    <row r="258" spans="1:1" x14ac:dyDescent="0.3">
      <c r="A258" s="26">
        <v>43718</v>
      </c>
    </row>
    <row r="259" spans="1:1" x14ac:dyDescent="0.3">
      <c r="A259" s="26">
        <v>43719</v>
      </c>
    </row>
    <row r="260" spans="1:1" x14ac:dyDescent="0.3">
      <c r="A260" s="26">
        <v>43720</v>
      </c>
    </row>
    <row r="261" spans="1:1" x14ac:dyDescent="0.3">
      <c r="A261" s="26">
        <v>43721</v>
      </c>
    </row>
    <row r="262" spans="1:1" x14ac:dyDescent="0.3">
      <c r="A262" s="26">
        <v>43722</v>
      </c>
    </row>
    <row r="263" spans="1:1" x14ac:dyDescent="0.3">
      <c r="A263" s="26">
        <v>43723</v>
      </c>
    </row>
    <row r="264" spans="1:1" x14ac:dyDescent="0.3">
      <c r="A264" s="26">
        <v>43724</v>
      </c>
    </row>
    <row r="265" spans="1:1" x14ac:dyDescent="0.3">
      <c r="A265" s="26">
        <v>43725</v>
      </c>
    </row>
    <row r="266" spans="1:1" x14ac:dyDescent="0.3">
      <c r="A266" s="26">
        <v>43726</v>
      </c>
    </row>
    <row r="267" spans="1:1" x14ac:dyDescent="0.3">
      <c r="A267" s="26">
        <v>43727</v>
      </c>
    </row>
    <row r="268" spans="1:1" x14ac:dyDescent="0.3">
      <c r="A268" s="26">
        <v>43728</v>
      </c>
    </row>
    <row r="269" spans="1:1" x14ac:dyDescent="0.3">
      <c r="A269" s="26">
        <v>43729</v>
      </c>
    </row>
    <row r="270" spans="1:1" x14ac:dyDescent="0.3">
      <c r="A270" s="26">
        <v>43730</v>
      </c>
    </row>
    <row r="271" spans="1:1" x14ac:dyDescent="0.3">
      <c r="A271" s="26">
        <v>43731</v>
      </c>
    </row>
    <row r="272" spans="1:1" x14ac:dyDescent="0.3">
      <c r="A272" s="26">
        <v>43732</v>
      </c>
    </row>
    <row r="273" spans="1:1" x14ac:dyDescent="0.3">
      <c r="A273" s="26">
        <v>43733</v>
      </c>
    </row>
    <row r="274" spans="1:1" x14ac:dyDescent="0.3">
      <c r="A274" s="26">
        <v>43734</v>
      </c>
    </row>
    <row r="275" spans="1:1" x14ac:dyDescent="0.3">
      <c r="A275" s="26">
        <v>43735</v>
      </c>
    </row>
    <row r="276" spans="1:1" x14ac:dyDescent="0.3">
      <c r="A276" s="26">
        <v>43736</v>
      </c>
    </row>
    <row r="277" spans="1:1" x14ac:dyDescent="0.3">
      <c r="A277" s="26">
        <v>43737</v>
      </c>
    </row>
    <row r="278" spans="1:1" x14ac:dyDescent="0.3">
      <c r="A278" s="26">
        <v>43738</v>
      </c>
    </row>
    <row r="279" spans="1:1" x14ac:dyDescent="0.3">
      <c r="A279" s="26">
        <v>43739</v>
      </c>
    </row>
    <row r="280" spans="1:1" x14ac:dyDescent="0.3">
      <c r="A280" s="26">
        <v>43740</v>
      </c>
    </row>
    <row r="281" spans="1:1" x14ac:dyDescent="0.3">
      <c r="A281" s="26">
        <v>43741</v>
      </c>
    </row>
    <row r="282" spans="1:1" x14ac:dyDescent="0.3">
      <c r="A282" s="26">
        <v>43742</v>
      </c>
    </row>
    <row r="283" spans="1:1" x14ac:dyDescent="0.3">
      <c r="A283" s="26">
        <v>43743</v>
      </c>
    </row>
    <row r="284" spans="1:1" x14ac:dyDescent="0.3">
      <c r="A284" s="26">
        <v>43744</v>
      </c>
    </row>
    <row r="285" spans="1:1" x14ac:dyDescent="0.3">
      <c r="A285" s="26">
        <v>43745</v>
      </c>
    </row>
    <row r="286" spans="1:1" x14ac:dyDescent="0.3">
      <c r="A286" s="26">
        <v>43746</v>
      </c>
    </row>
    <row r="287" spans="1:1" x14ac:dyDescent="0.3">
      <c r="A287" s="26">
        <v>43747</v>
      </c>
    </row>
    <row r="288" spans="1:1" x14ac:dyDescent="0.3">
      <c r="A288" s="26">
        <v>43748</v>
      </c>
    </row>
    <row r="289" spans="1:1" x14ac:dyDescent="0.3">
      <c r="A289" s="26">
        <v>43749</v>
      </c>
    </row>
    <row r="290" spans="1:1" x14ac:dyDescent="0.3">
      <c r="A290" s="26">
        <v>43750</v>
      </c>
    </row>
    <row r="291" spans="1:1" x14ac:dyDescent="0.3">
      <c r="A291" s="26">
        <v>43751</v>
      </c>
    </row>
    <row r="292" spans="1:1" x14ac:dyDescent="0.3">
      <c r="A292" s="26">
        <v>43752</v>
      </c>
    </row>
    <row r="293" spans="1:1" x14ac:dyDescent="0.3">
      <c r="A293" s="26">
        <v>43753</v>
      </c>
    </row>
    <row r="294" spans="1:1" x14ac:dyDescent="0.3">
      <c r="A294" s="26">
        <v>43754</v>
      </c>
    </row>
    <row r="295" spans="1:1" x14ac:dyDescent="0.3">
      <c r="A295" s="26">
        <v>43755</v>
      </c>
    </row>
    <row r="296" spans="1:1" x14ac:dyDescent="0.3">
      <c r="A296" s="26">
        <v>43756</v>
      </c>
    </row>
    <row r="297" spans="1:1" x14ac:dyDescent="0.3">
      <c r="A297" s="26">
        <v>43757</v>
      </c>
    </row>
    <row r="298" spans="1:1" x14ac:dyDescent="0.3">
      <c r="A298" s="26">
        <v>43758</v>
      </c>
    </row>
    <row r="299" spans="1:1" x14ac:dyDescent="0.3">
      <c r="A299" s="26">
        <v>43759</v>
      </c>
    </row>
    <row r="300" spans="1:1" x14ac:dyDescent="0.3">
      <c r="A300" s="26">
        <v>43760</v>
      </c>
    </row>
    <row r="301" spans="1:1" x14ac:dyDescent="0.3">
      <c r="A301" s="26">
        <v>43761</v>
      </c>
    </row>
    <row r="302" spans="1:1" x14ac:dyDescent="0.3">
      <c r="A302" s="26">
        <v>43762</v>
      </c>
    </row>
    <row r="303" spans="1:1" x14ac:dyDescent="0.3">
      <c r="A303" s="26">
        <v>43763</v>
      </c>
    </row>
    <row r="304" spans="1:1" x14ac:dyDescent="0.3">
      <c r="A304" s="26">
        <v>43764</v>
      </c>
    </row>
    <row r="305" spans="1:1" x14ac:dyDescent="0.3">
      <c r="A305" s="26">
        <v>43765</v>
      </c>
    </row>
    <row r="306" spans="1:1" x14ac:dyDescent="0.3">
      <c r="A306" s="26">
        <v>43766</v>
      </c>
    </row>
    <row r="307" spans="1:1" x14ac:dyDescent="0.3">
      <c r="A307" s="26">
        <v>43767</v>
      </c>
    </row>
    <row r="308" spans="1:1" x14ac:dyDescent="0.3">
      <c r="A308" s="26">
        <v>43768</v>
      </c>
    </row>
    <row r="309" spans="1:1" x14ac:dyDescent="0.3">
      <c r="A309" s="26">
        <v>43769</v>
      </c>
    </row>
    <row r="310" spans="1:1" x14ac:dyDescent="0.3">
      <c r="A310" s="26">
        <v>43770</v>
      </c>
    </row>
    <row r="311" spans="1:1" x14ac:dyDescent="0.3">
      <c r="A311" s="26">
        <v>43771</v>
      </c>
    </row>
    <row r="312" spans="1:1" x14ac:dyDescent="0.3">
      <c r="A312" s="26">
        <v>43772</v>
      </c>
    </row>
    <row r="313" spans="1:1" x14ac:dyDescent="0.3">
      <c r="A313" s="26">
        <v>43773</v>
      </c>
    </row>
    <row r="314" spans="1:1" x14ac:dyDescent="0.3">
      <c r="A314" s="26">
        <v>43774</v>
      </c>
    </row>
    <row r="315" spans="1:1" x14ac:dyDescent="0.3">
      <c r="A315" s="26">
        <v>43775</v>
      </c>
    </row>
    <row r="316" spans="1:1" x14ac:dyDescent="0.3">
      <c r="A316" s="26">
        <v>43776</v>
      </c>
    </row>
    <row r="317" spans="1:1" x14ac:dyDescent="0.3">
      <c r="A317" s="26">
        <v>43777</v>
      </c>
    </row>
    <row r="318" spans="1:1" x14ac:dyDescent="0.3">
      <c r="A318" s="26">
        <v>43778</v>
      </c>
    </row>
    <row r="319" spans="1:1" x14ac:dyDescent="0.3">
      <c r="A319" s="26">
        <v>43779</v>
      </c>
    </row>
    <row r="320" spans="1:1" x14ac:dyDescent="0.3">
      <c r="A320" s="26">
        <v>43780</v>
      </c>
    </row>
    <row r="321" spans="1:1" x14ac:dyDescent="0.3">
      <c r="A321" s="26">
        <v>43781</v>
      </c>
    </row>
    <row r="322" spans="1:1" x14ac:dyDescent="0.3">
      <c r="A322" s="26">
        <v>43782</v>
      </c>
    </row>
    <row r="323" spans="1:1" x14ac:dyDescent="0.3">
      <c r="A323" s="26">
        <v>43783</v>
      </c>
    </row>
    <row r="324" spans="1:1" x14ac:dyDescent="0.3">
      <c r="A324" s="26">
        <v>43784</v>
      </c>
    </row>
    <row r="325" spans="1:1" x14ac:dyDescent="0.3">
      <c r="A325" s="26">
        <v>43785</v>
      </c>
    </row>
    <row r="326" spans="1:1" x14ac:dyDescent="0.3">
      <c r="A326" s="26">
        <v>43786</v>
      </c>
    </row>
    <row r="327" spans="1:1" x14ac:dyDescent="0.3">
      <c r="A327" s="26">
        <v>43787</v>
      </c>
    </row>
    <row r="328" spans="1:1" x14ac:dyDescent="0.3">
      <c r="A328" s="26">
        <v>43788</v>
      </c>
    </row>
    <row r="329" spans="1:1" x14ac:dyDescent="0.3">
      <c r="A329" s="26">
        <v>43789</v>
      </c>
    </row>
    <row r="330" spans="1:1" x14ac:dyDescent="0.3">
      <c r="A330" s="26">
        <v>43790</v>
      </c>
    </row>
    <row r="331" spans="1:1" x14ac:dyDescent="0.3">
      <c r="A331" s="26">
        <v>43791</v>
      </c>
    </row>
    <row r="332" spans="1:1" x14ac:dyDescent="0.3">
      <c r="A332" s="26">
        <v>43792</v>
      </c>
    </row>
    <row r="333" spans="1:1" x14ac:dyDescent="0.3">
      <c r="A333" s="26">
        <v>43793</v>
      </c>
    </row>
    <row r="334" spans="1:1" x14ac:dyDescent="0.3">
      <c r="A334" s="26">
        <v>43794</v>
      </c>
    </row>
    <row r="335" spans="1:1" x14ac:dyDescent="0.3">
      <c r="A335" s="26">
        <v>43795</v>
      </c>
    </row>
    <row r="336" spans="1:1" x14ac:dyDescent="0.3">
      <c r="A336" s="26">
        <v>43796</v>
      </c>
    </row>
    <row r="337" spans="1:1" x14ac:dyDescent="0.3">
      <c r="A337" s="26">
        <v>43797</v>
      </c>
    </row>
    <row r="338" spans="1:1" x14ac:dyDescent="0.3">
      <c r="A338" s="26">
        <v>43798</v>
      </c>
    </row>
    <row r="339" spans="1:1" x14ac:dyDescent="0.3">
      <c r="A339" s="26">
        <v>43799</v>
      </c>
    </row>
    <row r="340" spans="1:1" x14ac:dyDescent="0.3">
      <c r="A340" s="26">
        <v>43800</v>
      </c>
    </row>
    <row r="341" spans="1:1" x14ac:dyDescent="0.3">
      <c r="A341" s="26">
        <v>43801</v>
      </c>
    </row>
    <row r="342" spans="1:1" x14ac:dyDescent="0.3">
      <c r="A342" s="26">
        <v>43802</v>
      </c>
    </row>
    <row r="343" spans="1:1" x14ac:dyDescent="0.3">
      <c r="A343" s="26">
        <v>43803</v>
      </c>
    </row>
    <row r="344" spans="1:1" x14ac:dyDescent="0.3">
      <c r="A344" s="26">
        <v>43804</v>
      </c>
    </row>
    <row r="345" spans="1:1" x14ac:dyDescent="0.3">
      <c r="A345" s="26">
        <v>43805</v>
      </c>
    </row>
    <row r="346" spans="1:1" x14ac:dyDescent="0.3">
      <c r="A346" s="26">
        <v>43806</v>
      </c>
    </row>
    <row r="347" spans="1:1" x14ac:dyDescent="0.3">
      <c r="A347" s="26">
        <v>43807</v>
      </c>
    </row>
    <row r="348" spans="1:1" x14ac:dyDescent="0.3">
      <c r="A348" s="26">
        <v>43808</v>
      </c>
    </row>
    <row r="349" spans="1:1" x14ac:dyDescent="0.3">
      <c r="A349" s="26">
        <v>43809</v>
      </c>
    </row>
    <row r="350" spans="1:1" x14ac:dyDescent="0.3">
      <c r="A350" s="26">
        <v>43810</v>
      </c>
    </row>
    <row r="351" spans="1:1" x14ac:dyDescent="0.3">
      <c r="A351" s="26">
        <v>43811</v>
      </c>
    </row>
    <row r="352" spans="1:1" x14ac:dyDescent="0.3">
      <c r="A352" s="26">
        <v>43812</v>
      </c>
    </row>
    <row r="353" spans="1:1" x14ac:dyDescent="0.3">
      <c r="A353" s="26">
        <v>43813</v>
      </c>
    </row>
    <row r="354" spans="1:1" x14ac:dyDescent="0.3">
      <c r="A354" s="26">
        <v>43814</v>
      </c>
    </row>
    <row r="355" spans="1:1" x14ac:dyDescent="0.3">
      <c r="A355" s="26">
        <v>43815</v>
      </c>
    </row>
    <row r="356" spans="1:1" x14ac:dyDescent="0.3">
      <c r="A356" s="26">
        <v>43816</v>
      </c>
    </row>
    <row r="357" spans="1:1" x14ac:dyDescent="0.3">
      <c r="A357" s="26">
        <v>43817</v>
      </c>
    </row>
    <row r="358" spans="1:1" x14ac:dyDescent="0.3">
      <c r="A358" s="26">
        <v>43818</v>
      </c>
    </row>
    <row r="359" spans="1:1" x14ac:dyDescent="0.3">
      <c r="A359" s="26">
        <v>43819</v>
      </c>
    </row>
    <row r="360" spans="1:1" x14ac:dyDescent="0.3">
      <c r="A360" s="26">
        <v>43820</v>
      </c>
    </row>
    <row r="361" spans="1:1" x14ac:dyDescent="0.3">
      <c r="A361" s="26">
        <v>43821</v>
      </c>
    </row>
    <row r="362" spans="1:1" x14ac:dyDescent="0.3">
      <c r="A362" s="26">
        <v>43822</v>
      </c>
    </row>
    <row r="363" spans="1:1" x14ac:dyDescent="0.3">
      <c r="A363" s="26">
        <v>43823</v>
      </c>
    </row>
    <row r="364" spans="1:1" x14ac:dyDescent="0.3">
      <c r="A364" s="26">
        <v>43824</v>
      </c>
    </row>
    <row r="365" spans="1:1" x14ac:dyDescent="0.3">
      <c r="A365" s="26">
        <v>43825</v>
      </c>
    </row>
    <row r="366" spans="1:1" x14ac:dyDescent="0.3">
      <c r="A366" s="26">
        <v>43826</v>
      </c>
    </row>
    <row r="367" spans="1:1" x14ac:dyDescent="0.3">
      <c r="A367" s="26">
        <v>43827</v>
      </c>
    </row>
    <row r="368" spans="1:1" x14ac:dyDescent="0.3">
      <c r="A368" s="26">
        <v>43828</v>
      </c>
    </row>
    <row r="369" spans="1:1" x14ac:dyDescent="0.3">
      <c r="A369" s="26">
        <v>43829</v>
      </c>
    </row>
    <row r="370" spans="1:1" x14ac:dyDescent="0.3">
      <c r="A370" s="26">
        <v>43830</v>
      </c>
    </row>
    <row r="371" spans="1:1" x14ac:dyDescent="0.3">
      <c r="A371" s="26"/>
    </row>
  </sheetData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LDV!$A$2:$A$4</xm:f>
          </x14:formula1>
          <xm:sqref>I6:I230</xm:sqref>
        </x14:dataValidation>
        <x14:dataValidation type="list" allowBlank="1" showInputMessage="1" showErrorMessage="1">
          <x14:formula1>
            <xm:f>CALENDRIER!$F$2:$F$19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68"/>
  <sheetViews>
    <sheetView workbookViewId="0">
      <selection activeCell="B5" sqref="B5"/>
    </sheetView>
  </sheetViews>
  <sheetFormatPr baseColWidth="10" defaultRowHeight="14.4" x14ac:dyDescent="0.3"/>
  <cols>
    <col min="1" max="1" width="14" customWidth="1"/>
    <col min="5" max="5" width="11.5546875" customWidth="1"/>
  </cols>
  <sheetData>
    <row r="1" spans="1:6" x14ac:dyDescent="0.3">
      <c r="A1" t="s">
        <v>53</v>
      </c>
      <c r="E1" t="s">
        <v>52</v>
      </c>
      <c r="F1" t="s">
        <v>55</v>
      </c>
    </row>
    <row r="2" spans="1:6" ht="15" x14ac:dyDescent="0.25">
      <c r="A2" s="26">
        <f>DATE('SAISIE NEW'!B1,1,1)</f>
        <v>44197</v>
      </c>
      <c r="E2" s="26">
        <v>43459</v>
      </c>
      <c r="F2" s="38">
        <v>2019</v>
      </c>
    </row>
    <row r="3" spans="1:6" ht="15" x14ac:dyDescent="0.25">
      <c r="A3" s="26">
        <f>A2+1</f>
        <v>44198</v>
      </c>
      <c r="E3" s="26">
        <v>43466</v>
      </c>
      <c r="F3" s="38">
        <v>2020</v>
      </c>
    </row>
    <row r="4" spans="1:6" ht="15" x14ac:dyDescent="0.25">
      <c r="A4" s="26">
        <f t="shared" ref="A4:A67" si="0">A3+1</f>
        <v>44199</v>
      </c>
      <c r="E4" s="26">
        <v>43577</v>
      </c>
      <c r="F4" s="38">
        <v>2021</v>
      </c>
    </row>
    <row r="5" spans="1:6" ht="15" x14ac:dyDescent="0.25">
      <c r="A5" s="26">
        <f t="shared" si="0"/>
        <v>44200</v>
      </c>
      <c r="E5" s="26">
        <v>43586</v>
      </c>
      <c r="F5" s="38">
        <v>2022</v>
      </c>
    </row>
    <row r="6" spans="1:6" ht="15" x14ac:dyDescent="0.25">
      <c r="A6" s="26">
        <f t="shared" si="0"/>
        <v>44201</v>
      </c>
      <c r="E6" s="26">
        <v>43593</v>
      </c>
      <c r="F6" s="38">
        <v>2023</v>
      </c>
    </row>
    <row r="7" spans="1:6" ht="15" x14ac:dyDescent="0.25">
      <c r="A7" s="26">
        <f t="shared" si="0"/>
        <v>44202</v>
      </c>
      <c r="E7" s="26">
        <v>43615</v>
      </c>
      <c r="F7" s="38">
        <v>2024</v>
      </c>
    </row>
    <row r="8" spans="1:6" ht="15" x14ac:dyDescent="0.25">
      <c r="A8" s="26">
        <f t="shared" si="0"/>
        <v>44203</v>
      </c>
      <c r="E8" s="26">
        <v>43616</v>
      </c>
      <c r="F8" s="38">
        <v>2025</v>
      </c>
    </row>
    <row r="9" spans="1:6" ht="15" x14ac:dyDescent="0.25">
      <c r="A9" s="26">
        <f t="shared" si="0"/>
        <v>44204</v>
      </c>
      <c r="E9" s="26">
        <v>43626</v>
      </c>
      <c r="F9" s="38">
        <v>2026</v>
      </c>
    </row>
    <row r="10" spans="1:6" ht="15" x14ac:dyDescent="0.25">
      <c r="A10" s="26">
        <f t="shared" si="0"/>
        <v>44205</v>
      </c>
      <c r="E10" s="26"/>
      <c r="F10" s="38">
        <v>2027</v>
      </c>
    </row>
    <row r="11" spans="1:6" ht="15" x14ac:dyDescent="0.25">
      <c r="A11" s="26">
        <f t="shared" si="0"/>
        <v>44206</v>
      </c>
      <c r="E11" s="26"/>
      <c r="F11" s="38">
        <v>2028</v>
      </c>
    </row>
    <row r="12" spans="1:6" ht="15" x14ac:dyDescent="0.25">
      <c r="A12" s="26">
        <f t="shared" si="0"/>
        <v>44207</v>
      </c>
      <c r="E12" s="26"/>
      <c r="F12" s="38">
        <v>2029</v>
      </c>
    </row>
    <row r="13" spans="1:6" ht="15" x14ac:dyDescent="0.25">
      <c r="A13" s="26">
        <f t="shared" si="0"/>
        <v>44208</v>
      </c>
      <c r="E13" s="26"/>
      <c r="F13" s="38">
        <v>2030</v>
      </c>
    </row>
    <row r="14" spans="1:6" ht="15" x14ac:dyDescent="0.25">
      <c r="A14" s="26">
        <f t="shared" si="0"/>
        <v>44209</v>
      </c>
      <c r="E14" s="26"/>
      <c r="F14" s="38">
        <v>2031</v>
      </c>
    </row>
    <row r="15" spans="1:6" ht="15" x14ac:dyDescent="0.25">
      <c r="A15" s="26">
        <f t="shared" si="0"/>
        <v>44210</v>
      </c>
      <c r="E15" s="26"/>
      <c r="F15" s="38">
        <v>2032</v>
      </c>
    </row>
    <row r="16" spans="1:6" ht="15" x14ac:dyDescent="0.25">
      <c r="A16" s="26">
        <f t="shared" si="0"/>
        <v>44211</v>
      </c>
      <c r="E16" s="26"/>
      <c r="F16" s="38">
        <v>2033</v>
      </c>
    </row>
    <row r="17" spans="1:6" ht="15" x14ac:dyDescent="0.25">
      <c r="A17" s="26">
        <f t="shared" si="0"/>
        <v>44212</v>
      </c>
      <c r="E17" s="26"/>
      <c r="F17" s="38">
        <v>2034</v>
      </c>
    </row>
    <row r="18" spans="1:6" ht="15" x14ac:dyDescent="0.25">
      <c r="A18" s="26">
        <f t="shared" si="0"/>
        <v>44213</v>
      </c>
      <c r="E18" s="26"/>
      <c r="F18" s="38">
        <v>2035</v>
      </c>
    </row>
    <row r="19" spans="1:6" ht="15" x14ac:dyDescent="0.25">
      <c r="A19" s="26">
        <f t="shared" si="0"/>
        <v>44214</v>
      </c>
      <c r="E19" s="26"/>
      <c r="F19" s="38">
        <v>2036</v>
      </c>
    </row>
    <row r="20" spans="1:6" ht="15" x14ac:dyDescent="0.25">
      <c r="A20" s="26">
        <f t="shared" si="0"/>
        <v>44215</v>
      </c>
      <c r="E20" s="26"/>
      <c r="F20" s="26"/>
    </row>
    <row r="21" spans="1:6" ht="15" x14ac:dyDescent="0.25">
      <c r="A21" s="26">
        <f t="shared" si="0"/>
        <v>44216</v>
      </c>
      <c r="E21" s="26"/>
      <c r="F21" s="26"/>
    </row>
    <row r="22" spans="1:6" ht="15" x14ac:dyDescent="0.25">
      <c r="A22" s="26">
        <f t="shared" si="0"/>
        <v>44217</v>
      </c>
      <c r="E22" s="26"/>
      <c r="F22" s="26"/>
    </row>
    <row r="23" spans="1:6" ht="15" x14ac:dyDescent="0.25">
      <c r="A23" s="26">
        <f t="shared" si="0"/>
        <v>44218</v>
      </c>
      <c r="E23" s="26"/>
      <c r="F23" s="26"/>
    </row>
    <row r="24" spans="1:6" ht="15" x14ac:dyDescent="0.25">
      <c r="A24" s="26">
        <f t="shared" si="0"/>
        <v>44219</v>
      </c>
      <c r="E24" s="26"/>
      <c r="F24" s="26"/>
    </row>
    <row r="25" spans="1:6" ht="15" x14ac:dyDescent="0.25">
      <c r="A25" s="26">
        <f t="shared" si="0"/>
        <v>44220</v>
      </c>
    </row>
    <row r="26" spans="1:6" ht="15" x14ac:dyDescent="0.25">
      <c r="A26" s="26">
        <f t="shared" si="0"/>
        <v>44221</v>
      </c>
    </row>
    <row r="27" spans="1:6" ht="15" x14ac:dyDescent="0.25">
      <c r="A27" s="26">
        <f t="shared" si="0"/>
        <v>44222</v>
      </c>
    </row>
    <row r="28" spans="1:6" ht="15.6" customHeight="1" x14ac:dyDescent="0.25">
      <c r="A28" s="26">
        <f t="shared" si="0"/>
        <v>44223</v>
      </c>
    </row>
    <row r="29" spans="1:6" x14ac:dyDescent="0.3">
      <c r="A29" s="26">
        <f t="shared" si="0"/>
        <v>44224</v>
      </c>
    </row>
    <row r="30" spans="1:6" x14ac:dyDescent="0.3">
      <c r="A30" s="26">
        <f t="shared" si="0"/>
        <v>44225</v>
      </c>
    </row>
    <row r="31" spans="1:6" x14ac:dyDescent="0.3">
      <c r="A31" s="26">
        <f t="shared" si="0"/>
        <v>44226</v>
      </c>
    </row>
    <row r="32" spans="1:6" x14ac:dyDescent="0.3">
      <c r="A32" s="26">
        <f t="shared" si="0"/>
        <v>44227</v>
      </c>
    </row>
    <row r="33" spans="1:1" x14ac:dyDescent="0.3">
      <c r="A33" s="26">
        <f t="shared" si="0"/>
        <v>44228</v>
      </c>
    </row>
    <row r="34" spans="1:1" x14ac:dyDescent="0.3">
      <c r="A34" s="26">
        <f t="shared" si="0"/>
        <v>44229</v>
      </c>
    </row>
    <row r="35" spans="1:1" x14ac:dyDescent="0.3">
      <c r="A35" s="26">
        <f t="shared" si="0"/>
        <v>44230</v>
      </c>
    </row>
    <row r="36" spans="1:1" x14ac:dyDescent="0.3">
      <c r="A36" s="26">
        <f t="shared" si="0"/>
        <v>44231</v>
      </c>
    </row>
    <row r="37" spans="1:1" x14ac:dyDescent="0.3">
      <c r="A37" s="26">
        <f t="shared" si="0"/>
        <v>44232</v>
      </c>
    </row>
    <row r="38" spans="1:1" x14ac:dyDescent="0.3">
      <c r="A38" s="26">
        <f t="shared" si="0"/>
        <v>44233</v>
      </c>
    </row>
    <row r="39" spans="1:1" x14ac:dyDescent="0.3">
      <c r="A39" s="26">
        <f t="shared" si="0"/>
        <v>44234</v>
      </c>
    </row>
    <row r="40" spans="1:1" x14ac:dyDescent="0.3">
      <c r="A40" s="26">
        <f t="shared" si="0"/>
        <v>44235</v>
      </c>
    </row>
    <row r="41" spans="1:1" x14ac:dyDescent="0.3">
      <c r="A41" s="26">
        <f t="shared" si="0"/>
        <v>44236</v>
      </c>
    </row>
    <row r="42" spans="1:1" x14ac:dyDescent="0.3">
      <c r="A42" s="26">
        <f t="shared" si="0"/>
        <v>44237</v>
      </c>
    </row>
    <row r="43" spans="1:1" x14ac:dyDescent="0.3">
      <c r="A43" s="26">
        <f t="shared" si="0"/>
        <v>44238</v>
      </c>
    </row>
    <row r="44" spans="1:1" x14ac:dyDescent="0.3">
      <c r="A44" s="26">
        <f t="shared" si="0"/>
        <v>44239</v>
      </c>
    </row>
    <row r="45" spans="1:1" x14ac:dyDescent="0.3">
      <c r="A45" s="26">
        <f t="shared" si="0"/>
        <v>44240</v>
      </c>
    </row>
    <row r="46" spans="1:1" x14ac:dyDescent="0.3">
      <c r="A46" s="26">
        <f t="shared" si="0"/>
        <v>44241</v>
      </c>
    </row>
    <row r="47" spans="1:1" x14ac:dyDescent="0.3">
      <c r="A47" s="26">
        <f t="shared" si="0"/>
        <v>44242</v>
      </c>
    </row>
    <row r="48" spans="1:1" x14ac:dyDescent="0.3">
      <c r="A48" s="26">
        <f t="shared" si="0"/>
        <v>44243</v>
      </c>
    </row>
    <row r="49" spans="1:1" x14ac:dyDescent="0.3">
      <c r="A49" s="26">
        <f t="shared" si="0"/>
        <v>44244</v>
      </c>
    </row>
    <row r="50" spans="1:1" x14ac:dyDescent="0.3">
      <c r="A50" s="26">
        <f t="shared" si="0"/>
        <v>44245</v>
      </c>
    </row>
    <row r="51" spans="1:1" x14ac:dyDescent="0.3">
      <c r="A51" s="26">
        <f t="shared" si="0"/>
        <v>44246</v>
      </c>
    </row>
    <row r="52" spans="1:1" x14ac:dyDescent="0.3">
      <c r="A52" s="26">
        <f t="shared" si="0"/>
        <v>44247</v>
      </c>
    </row>
    <row r="53" spans="1:1" x14ac:dyDescent="0.3">
      <c r="A53" s="26">
        <f t="shared" si="0"/>
        <v>44248</v>
      </c>
    </row>
    <row r="54" spans="1:1" x14ac:dyDescent="0.3">
      <c r="A54" s="26">
        <f t="shared" si="0"/>
        <v>44249</v>
      </c>
    </row>
    <row r="55" spans="1:1" x14ac:dyDescent="0.3">
      <c r="A55" s="26">
        <f t="shared" si="0"/>
        <v>44250</v>
      </c>
    </row>
    <row r="56" spans="1:1" x14ac:dyDescent="0.3">
      <c r="A56" s="26">
        <f t="shared" si="0"/>
        <v>44251</v>
      </c>
    </row>
    <row r="57" spans="1:1" x14ac:dyDescent="0.3">
      <c r="A57" s="26">
        <f t="shared" si="0"/>
        <v>44252</v>
      </c>
    </row>
    <row r="58" spans="1:1" x14ac:dyDescent="0.3">
      <c r="A58" s="26">
        <f t="shared" si="0"/>
        <v>44253</v>
      </c>
    </row>
    <row r="59" spans="1:1" x14ac:dyDescent="0.3">
      <c r="A59" s="26">
        <f t="shared" si="0"/>
        <v>44254</v>
      </c>
    </row>
    <row r="60" spans="1:1" x14ac:dyDescent="0.3">
      <c r="A60" s="26">
        <f t="shared" si="0"/>
        <v>44255</v>
      </c>
    </row>
    <row r="61" spans="1:1" x14ac:dyDescent="0.3">
      <c r="A61" s="26">
        <f t="shared" si="0"/>
        <v>44256</v>
      </c>
    </row>
    <row r="62" spans="1:1" x14ac:dyDescent="0.3">
      <c r="A62" s="26">
        <f t="shared" si="0"/>
        <v>44257</v>
      </c>
    </row>
    <row r="63" spans="1:1" x14ac:dyDescent="0.3">
      <c r="A63" s="26">
        <f t="shared" si="0"/>
        <v>44258</v>
      </c>
    </row>
    <row r="64" spans="1:1" x14ac:dyDescent="0.3">
      <c r="A64" s="26">
        <f t="shared" si="0"/>
        <v>44259</v>
      </c>
    </row>
    <row r="65" spans="1:1" x14ac:dyDescent="0.3">
      <c r="A65" s="26">
        <f t="shared" si="0"/>
        <v>44260</v>
      </c>
    </row>
    <row r="66" spans="1:1" x14ac:dyDescent="0.3">
      <c r="A66" s="26">
        <f t="shared" si="0"/>
        <v>44261</v>
      </c>
    </row>
    <row r="67" spans="1:1" x14ac:dyDescent="0.3">
      <c r="A67" s="26">
        <f t="shared" si="0"/>
        <v>44262</v>
      </c>
    </row>
    <row r="68" spans="1:1" x14ac:dyDescent="0.3">
      <c r="A68" s="26">
        <f t="shared" ref="A68:A131" si="1">A67+1</f>
        <v>44263</v>
      </c>
    </row>
    <row r="69" spans="1:1" x14ac:dyDescent="0.3">
      <c r="A69" s="26">
        <f t="shared" si="1"/>
        <v>44264</v>
      </c>
    </row>
    <row r="70" spans="1:1" x14ac:dyDescent="0.3">
      <c r="A70" s="26">
        <f t="shared" si="1"/>
        <v>44265</v>
      </c>
    </row>
    <row r="71" spans="1:1" x14ac:dyDescent="0.3">
      <c r="A71" s="26">
        <f t="shared" si="1"/>
        <v>44266</v>
      </c>
    </row>
    <row r="72" spans="1:1" x14ac:dyDescent="0.3">
      <c r="A72" s="26">
        <f t="shared" si="1"/>
        <v>44267</v>
      </c>
    </row>
    <row r="73" spans="1:1" x14ac:dyDescent="0.3">
      <c r="A73" s="26">
        <f t="shared" si="1"/>
        <v>44268</v>
      </c>
    </row>
    <row r="74" spans="1:1" x14ac:dyDescent="0.3">
      <c r="A74" s="26">
        <f t="shared" si="1"/>
        <v>44269</v>
      </c>
    </row>
    <row r="75" spans="1:1" x14ac:dyDescent="0.3">
      <c r="A75" s="26">
        <f t="shared" si="1"/>
        <v>44270</v>
      </c>
    </row>
    <row r="76" spans="1:1" x14ac:dyDescent="0.3">
      <c r="A76" s="26">
        <f t="shared" si="1"/>
        <v>44271</v>
      </c>
    </row>
    <row r="77" spans="1:1" x14ac:dyDescent="0.3">
      <c r="A77" s="26">
        <f t="shared" si="1"/>
        <v>44272</v>
      </c>
    </row>
    <row r="78" spans="1:1" x14ac:dyDescent="0.3">
      <c r="A78" s="26">
        <f t="shared" si="1"/>
        <v>44273</v>
      </c>
    </row>
    <row r="79" spans="1:1" x14ac:dyDescent="0.3">
      <c r="A79" s="26">
        <f t="shared" si="1"/>
        <v>44274</v>
      </c>
    </row>
    <row r="80" spans="1:1" x14ac:dyDescent="0.3">
      <c r="A80" s="26">
        <f t="shared" si="1"/>
        <v>44275</v>
      </c>
    </row>
    <row r="81" spans="1:1" x14ac:dyDescent="0.3">
      <c r="A81" s="26">
        <f t="shared" si="1"/>
        <v>44276</v>
      </c>
    </row>
    <row r="82" spans="1:1" x14ac:dyDescent="0.3">
      <c r="A82" s="26">
        <f t="shared" si="1"/>
        <v>44277</v>
      </c>
    </row>
    <row r="83" spans="1:1" x14ac:dyDescent="0.3">
      <c r="A83" s="26">
        <f t="shared" si="1"/>
        <v>44278</v>
      </c>
    </row>
    <row r="84" spans="1:1" x14ac:dyDescent="0.3">
      <c r="A84" s="26">
        <f t="shared" si="1"/>
        <v>44279</v>
      </c>
    </row>
    <row r="85" spans="1:1" x14ac:dyDescent="0.3">
      <c r="A85" s="26">
        <f t="shared" si="1"/>
        <v>44280</v>
      </c>
    </row>
    <row r="86" spans="1:1" x14ac:dyDescent="0.3">
      <c r="A86" s="26">
        <f t="shared" si="1"/>
        <v>44281</v>
      </c>
    </row>
    <row r="87" spans="1:1" x14ac:dyDescent="0.3">
      <c r="A87" s="26">
        <f t="shared" si="1"/>
        <v>44282</v>
      </c>
    </row>
    <row r="88" spans="1:1" x14ac:dyDescent="0.3">
      <c r="A88" s="26">
        <f t="shared" si="1"/>
        <v>44283</v>
      </c>
    </row>
    <row r="89" spans="1:1" x14ac:dyDescent="0.3">
      <c r="A89" s="26">
        <f t="shared" si="1"/>
        <v>44284</v>
      </c>
    </row>
    <row r="90" spans="1:1" x14ac:dyDescent="0.3">
      <c r="A90" s="26">
        <f t="shared" si="1"/>
        <v>44285</v>
      </c>
    </row>
    <row r="91" spans="1:1" x14ac:dyDescent="0.3">
      <c r="A91" s="26">
        <f t="shared" si="1"/>
        <v>44286</v>
      </c>
    </row>
    <row r="92" spans="1:1" x14ac:dyDescent="0.3">
      <c r="A92" s="26">
        <f t="shared" si="1"/>
        <v>44287</v>
      </c>
    </row>
    <row r="93" spans="1:1" x14ac:dyDescent="0.3">
      <c r="A93" s="26">
        <f t="shared" si="1"/>
        <v>44288</v>
      </c>
    </row>
    <row r="94" spans="1:1" x14ac:dyDescent="0.3">
      <c r="A94" s="26">
        <f t="shared" si="1"/>
        <v>44289</v>
      </c>
    </row>
    <row r="95" spans="1:1" x14ac:dyDescent="0.3">
      <c r="A95" s="26">
        <f t="shared" si="1"/>
        <v>44290</v>
      </c>
    </row>
    <row r="96" spans="1:1" x14ac:dyDescent="0.3">
      <c r="A96" s="26">
        <f t="shared" si="1"/>
        <v>44291</v>
      </c>
    </row>
    <row r="97" spans="1:1" x14ac:dyDescent="0.3">
      <c r="A97" s="26">
        <f t="shared" si="1"/>
        <v>44292</v>
      </c>
    </row>
    <row r="98" spans="1:1" x14ac:dyDescent="0.3">
      <c r="A98" s="26">
        <f t="shared" si="1"/>
        <v>44293</v>
      </c>
    </row>
    <row r="99" spans="1:1" x14ac:dyDescent="0.3">
      <c r="A99" s="26">
        <f t="shared" si="1"/>
        <v>44294</v>
      </c>
    </row>
    <row r="100" spans="1:1" x14ac:dyDescent="0.3">
      <c r="A100" s="26">
        <f t="shared" si="1"/>
        <v>44295</v>
      </c>
    </row>
    <row r="101" spans="1:1" x14ac:dyDescent="0.3">
      <c r="A101" s="26">
        <f t="shared" si="1"/>
        <v>44296</v>
      </c>
    </row>
    <row r="102" spans="1:1" x14ac:dyDescent="0.3">
      <c r="A102" s="26">
        <f t="shared" si="1"/>
        <v>44297</v>
      </c>
    </row>
    <row r="103" spans="1:1" x14ac:dyDescent="0.3">
      <c r="A103" s="26">
        <f t="shared" si="1"/>
        <v>44298</v>
      </c>
    </row>
    <row r="104" spans="1:1" x14ac:dyDescent="0.3">
      <c r="A104" s="26">
        <f t="shared" si="1"/>
        <v>44299</v>
      </c>
    </row>
    <row r="105" spans="1:1" x14ac:dyDescent="0.3">
      <c r="A105" s="26">
        <f t="shared" si="1"/>
        <v>44300</v>
      </c>
    </row>
    <row r="106" spans="1:1" x14ac:dyDescent="0.3">
      <c r="A106" s="26">
        <f t="shared" si="1"/>
        <v>44301</v>
      </c>
    </row>
    <row r="107" spans="1:1" x14ac:dyDescent="0.3">
      <c r="A107" s="26">
        <f t="shared" si="1"/>
        <v>44302</v>
      </c>
    </row>
    <row r="108" spans="1:1" x14ac:dyDescent="0.3">
      <c r="A108" s="26">
        <f t="shared" si="1"/>
        <v>44303</v>
      </c>
    </row>
    <row r="109" spans="1:1" x14ac:dyDescent="0.3">
      <c r="A109" s="26">
        <f t="shared" si="1"/>
        <v>44304</v>
      </c>
    </row>
    <row r="110" spans="1:1" x14ac:dyDescent="0.3">
      <c r="A110" s="26">
        <f t="shared" si="1"/>
        <v>44305</v>
      </c>
    </row>
    <row r="111" spans="1:1" x14ac:dyDescent="0.3">
      <c r="A111" s="26">
        <f t="shared" si="1"/>
        <v>44306</v>
      </c>
    </row>
    <row r="112" spans="1:1" x14ac:dyDescent="0.3">
      <c r="A112" s="26">
        <f t="shared" si="1"/>
        <v>44307</v>
      </c>
    </row>
    <row r="113" spans="1:1" x14ac:dyDescent="0.3">
      <c r="A113" s="26">
        <f t="shared" si="1"/>
        <v>44308</v>
      </c>
    </row>
    <row r="114" spans="1:1" x14ac:dyDescent="0.3">
      <c r="A114" s="26">
        <f t="shared" si="1"/>
        <v>44309</v>
      </c>
    </row>
    <row r="115" spans="1:1" x14ac:dyDescent="0.3">
      <c r="A115" s="26">
        <f t="shared" si="1"/>
        <v>44310</v>
      </c>
    </row>
    <row r="116" spans="1:1" x14ac:dyDescent="0.3">
      <c r="A116" s="26">
        <f t="shared" si="1"/>
        <v>44311</v>
      </c>
    </row>
    <row r="117" spans="1:1" x14ac:dyDescent="0.3">
      <c r="A117" s="26">
        <f t="shared" si="1"/>
        <v>44312</v>
      </c>
    </row>
    <row r="118" spans="1:1" x14ac:dyDescent="0.3">
      <c r="A118" s="26">
        <f t="shared" si="1"/>
        <v>44313</v>
      </c>
    </row>
    <row r="119" spans="1:1" x14ac:dyDescent="0.3">
      <c r="A119" s="26">
        <f t="shared" si="1"/>
        <v>44314</v>
      </c>
    </row>
    <row r="120" spans="1:1" x14ac:dyDescent="0.3">
      <c r="A120" s="26">
        <f t="shared" si="1"/>
        <v>44315</v>
      </c>
    </row>
    <row r="121" spans="1:1" x14ac:dyDescent="0.3">
      <c r="A121" s="26">
        <f t="shared" si="1"/>
        <v>44316</v>
      </c>
    </row>
    <row r="122" spans="1:1" x14ac:dyDescent="0.3">
      <c r="A122" s="26">
        <f t="shared" si="1"/>
        <v>44317</v>
      </c>
    </row>
    <row r="123" spans="1:1" x14ac:dyDescent="0.3">
      <c r="A123" s="26">
        <f t="shared" si="1"/>
        <v>44318</v>
      </c>
    </row>
    <row r="124" spans="1:1" x14ac:dyDescent="0.3">
      <c r="A124" s="26">
        <f t="shared" si="1"/>
        <v>44319</v>
      </c>
    </row>
    <row r="125" spans="1:1" x14ac:dyDescent="0.3">
      <c r="A125" s="26">
        <f t="shared" si="1"/>
        <v>44320</v>
      </c>
    </row>
    <row r="126" spans="1:1" x14ac:dyDescent="0.3">
      <c r="A126" s="26">
        <f t="shared" si="1"/>
        <v>44321</v>
      </c>
    </row>
    <row r="127" spans="1:1" x14ac:dyDescent="0.3">
      <c r="A127" s="26">
        <f t="shared" si="1"/>
        <v>44322</v>
      </c>
    </row>
    <row r="128" spans="1:1" x14ac:dyDescent="0.3">
      <c r="A128" s="26">
        <f t="shared" si="1"/>
        <v>44323</v>
      </c>
    </row>
    <row r="129" spans="1:1" x14ac:dyDescent="0.3">
      <c r="A129" s="26">
        <f t="shared" si="1"/>
        <v>44324</v>
      </c>
    </row>
    <row r="130" spans="1:1" x14ac:dyDescent="0.3">
      <c r="A130" s="26">
        <f t="shared" si="1"/>
        <v>44325</v>
      </c>
    </row>
    <row r="131" spans="1:1" x14ac:dyDescent="0.3">
      <c r="A131" s="26">
        <f t="shared" si="1"/>
        <v>44326</v>
      </c>
    </row>
    <row r="132" spans="1:1" x14ac:dyDescent="0.3">
      <c r="A132" s="26">
        <f t="shared" ref="A132:A195" si="2">A131+1</f>
        <v>44327</v>
      </c>
    </row>
    <row r="133" spans="1:1" x14ac:dyDescent="0.3">
      <c r="A133" s="26">
        <f t="shared" si="2"/>
        <v>44328</v>
      </c>
    </row>
    <row r="134" spans="1:1" x14ac:dyDescent="0.3">
      <c r="A134" s="26">
        <f t="shared" si="2"/>
        <v>44329</v>
      </c>
    </row>
    <row r="135" spans="1:1" x14ac:dyDescent="0.3">
      <c r="A135" s="26">
        <f t="shared" si="2"/>
        <v>44330</v>
      </c>
    </row>
    <row r="136" spans="1:1" x14ac:dyDescent="0.3">
      <c r="A136" s="26">
        <f t="shared" si="2"/>
        <v>44331</v>
      </c>
    </row>
    <row r="137" spans="1:1" x14ac:dyDescent="0.3">
      <c r="A137" s="26">
        <f t="shared" si="2"/>
        <v>44332</v>
      </c>
    </row>
    <row r="138" spans="1:1" x14ac:dyDescent="0.3">
      <c r="A138" s="26">
        <f t="shared" si="2"/>
        <v>44333</v>
      </c>
    </row>
    <row r="139" spans="1:1" x14ac:dyDescent="0.3">
      <c r="A139" s="26">
        <f t="shared" si="2"/>
        <v>44334</v>
      </c>
    </row>
    <row r="140" spans="1:1" x14ac:dyDescent="0.3">
      <c r="A140" s="26">
        <f t="shared" si="2"/>
        <v>44335</v>
      </c>
    </row>
    <row r="141" spans="1:1" x14ac:dyDescent="0.3">
      <c r="A141" s="26">
        <f t="shared" si="2"/>
        <v>44336</v>
      </c>
    </row>
    <row r="142" spans="1:1" x14ac:dyDescent="0.3">
      <c r="A142" s="26">
        <f t="shared" si="2"/>
        <v>44337</v>
      </c>
    </row>
    <row r="143" spans="1:1" x14ac:dyDescent="0.3">
      <c r="A143" s="26">
        <f t="shared" si="2"/>
        <v>44338</v>
      </c>
    </row>
    <row r="144" spans="1:1" x14ac:dyDescent="0.3">
      <c r="A144" s="26">
        <f t="shared" si="2"/>
        <v>44339</v>
      </c>
    </row>
    <row r="145" spans="1:1" x14ac:dyDescent="0.3">
      <c r="A145" s="26">
        <f t="shared" si="2"/>
        <v>44340</v>
      </c>
    </row>
    <row r="146" spans="1:1" x14ac:dyDescent="0.3">
      <c r="A146" s="26">
        <f t="shared" si="2"/>
        <v>44341</v>
      </c>
    </row>
    <row r="147" spans="1:1" x14ac:dyDescent="0.3">
      <c r="A147" s="26">
        <f t="shared" si="2"/>
        <v>44342</v>
      </c>
    </row>
    <row r="148" spans="1:1" x14ac:dyDescent="0.3">
      <c r="A148" s="26">
        <f t="shared" si="2"/>
        <v>44343</v>
      </c>
    </row>
    <row r="149" spans="1:1" x14ac:dyDescent="0.3">
      <c r="A149" s="26">
        <f t="shared" si="2"/>
        <v>44344</v>
      </c>
    </row>
    <row r="150" spans="1:1" x14ac:dyDescent="0.3">
      <c r="A150" s="26">
        <f t="shared" si="2"/>
        <v>44345</v>
      </c>
    </row>
    <row r="151" spans="1:1" x14ac:dyDescent="0.3">
      <c r="A151" s="26">
        <f t="shared" si="2"/>
        <v>44346</v>
      </c>
    </row>
    <row r="152" spans="1:1" x14ac:dyDescent="0.3">
      <c r="A152" s="26">
        <f t="shared" si="2"/>
        <v>44347</v>
      </c>
    </row>
    <row r="153" spans="1:1" x14ac:dyDescent="0.3">
      <c r="A153" s="26">
        <f t="shared" si="2"/>
        <v>44348</v>
      </c>
    </row>
    <row r="154" spans="1:1" x14ac:dyDescent="0.3">
      <c r="A154" s="26">
        <f t="shared" si="2"/>
        <v>44349</v>
      </c>
    </row>
    <row r="155" spans="1:1" x14ac:dyDescent="0.3">
      <c r="A155" s="26">
        <f t="shared" si="2"/>
        <v>44350</v>
      </c>
    </row>
    <row r="156" spans="1:1" x14ac:dyDescent="0.3">
      <c r="A156" s="26">
        <f t="shared" si="2"/>
        <v>44351</v>
      </c>
    </row>
    <row r="157" spans="1:1" x14ac:dyDescent="0.3">
      <c r="A157" s="26">
        <f t="shared" si="2"/>
        <v>44352</v>
      </c>
    </row>
    <row r="158" spans="1:1" x14ac:dyDescent="0.3">
      <c r="A158" s="26">
        <f t="shared" si="2"/>
        <v>44353</v>
      </c>
    </row>
    <row r="159" spans="1:1" x14ac:dyDescent="0.3">
      <c r="A159" s="26">
        <f t="shared" si="2"/>
        <v>44354</v>
      </c>
    </row>
    <row r="160" spans="1:1" x14ac:dyDescent="0.3">
      <c r="A160" s="26">
        <f t="shared" si="2"/>
        <v>44355</v>
      </c>
    </row>
    <row r="161" spans="1:1" x14ac:dyDescent="0.3">
      <c r="A161" s="26">
        <f t="shared" si="2"/>
        <v>44356</v>
      </c>
    </row>
    <row r="162" spans="1:1" x14ac:dyDescent="0.3">
      <c r="A162" s="26">
        <f t="shared" si="2"/>
        <v>44357</v>
      </c>
    </row>
    <row r="163" spans="1:1" x14ac:dyDescent="0.3">
      <c r="A163" s="26">
        <f t="shared" si="2"/>
        <v>44358</v>
      </c>
    </row>
    <row r="164" spans="1:1" x14ac:dyDescent="0.3">
      <c r="A164" s="26">
        <f t="shared" si="2"/>
        <v>44359</v>
      </c>
    </row>
    <row r="165" spans="1:1" x14ac:dyDescent="0.3">
      <c r="A165" s="26">
        <f t="shared" si="2"/>
        <v>44360</v>
      </c>
    </row>
    <row r="166" spans="1:1" x14ac:dyDescent="0.3">
      <c r="A166" s="26">
        <f t="shared" si="2"/>
        <v>44361</v>
      </c>
    </row>
    <row r="167" spans="1:1" x14ac:dyDescent="0.3">
      <c r="A167" s="26">
        <f t="shared" si="2"/>
        <v>44362</v>
      </c>
    </row>
    <row r="168" spans="1:1" x14ac:dyDescent="0.3">
      <c r="A168" s="26">
        <f t="shared" si="2"/>
        <v>44363</v>
      </c>
    </row>
    <row r="169" spans="1:1" x14ac:dyDescent="0.3">
      <c r="A169" s="26">
        <f t="shared" si="2"/>
        <v>44364</v>
      </c>
    </row>
    <row r="170" spans="1:1" x14ac:dyDescent="0.3">
      <c r="A170" s="26">
        <f t="shared" si="2"/>
        <v>44365</v>
      </c>
    </row>
    <row r="171" spans="1:1" x14ac:dyDescent="0.3">
      <c r="A171" s="26">
        <f t="shared" si="2"/>
        <v>44366</v>
      </c>
    </row>
    <row r="172" spans="1:1" x14ac:dyDescent="0.3">
      <c r="A172" s="26">
        <f t="shared" si="2"/>
        <v>44367</v>
      </c>
    </row>
    <row r="173" spans="1:1" x14ac:dyDescent="0.3">
      <c r="A173" s="26">
        <f t="shared" si="2"/>
        <v>44368</v>
      </c>
    </row>
    <row r="174" spans="1:1" x14ac:dyDescent="0.3">
      <c r="A174" s="26">
        <f t="shared" si="2"/>
        <v>44369</v>
      </c>
    </row>
    <row r="175" spans="1:1" x14ac:dyDescent="0.3">
      <c r="A175" s="26">
        <f t="shared" si="2"/>
        <v>44370</v>
      </c>
    </row>
    <row r="176" spans="1:1" x14ac:dyDescent="0.3">
      <c r="A176" s="26">
        <f t="shared" si="2"/>
        <v>44371</v>
      </c>
    </row>
    <row r="177" spans="1:1" x14ac:dyDescent="0.3">
      <c r="A177" s="26">
        <f t="shared" si="2"/>
        <v>44372</v>
      </c>
    </row>
    <row r="178" spans="1:1" x14ac:dyDescent="0.3">
      <c r="A178" s="26">
        <f t="shared" si="2"/>
        <v>44373</v>
      </c>
    </row>
    <row r="179" spans="1:1" x14ac:dyDescent="0.3">
      <c r="A179" s="26">
        <f t="shared" si="2"/>
        <v>44374</v>
      </c>
    </row>
    <row r="180" spans="1:1" x14ac:dyDescent="0.3">
      <c r="A180" s="26">
        <f t="shared" si="2"/>
        <v>44375</v>
      </c>
    </row>
    <row r="181" spans="1:1" x14ac:dyDescent="0.3">
      <c r="A181" s="26">
        <f t="shared" si="2"/>
        <v>44376</v>
      </c>
    </row>
    <row r="182" spans="1:1" x14ac:dyDescent="0.3">
      <c r="A182" s="26">
        <f t="shared" si="2"/>
        <v>44377</v>
      </c>
    </row>
    <row r="183" spans="1:1" x14ac:dyDescent="0.3">
      <c r="A183" s="26">
        <f t="shared" si="2"/>
        <v>44378</v>
      </c>
    </row>
    <row r="184" spans="1:1" x14ac:dyDescent="0.3">
      <c r="A184" s="26">
        <f t="shared" si="2"/>
        <v>44379</v>
      </c>
    </row>
    <row r="185" spans="1:1" x14ac:dyDescent="0.3">
      <c r="A185" s="26">
        <f t="shared" si="2"/>
        <v>44380</v>
      </c>
    </row>
    <row r="186" spans="1:1" x14ac:dyDescent="0.3">
      <c r="A186" s="26">
        <f t="shared" si="2"/>
        <v>44381</v>
      </c>
    </row>
    <row r="187" spans="1:1" x14ac:dyDescent="0.3">
      <c r="A187" s="26">
        <f t="shared" si="2"/>
        <v>44382</v>
      </c>
    </row>
    <row r="188" spans="1:1" x14ac:dyDescent="0.3">
      <c r="A188" s="26">
        <f t="shared" si="2"/>
        <v>44383</v>
      </c>
    </row>
    <row r="189" spans="1:1" x14ac:dyDescent="0.3">
      <c r="A189" s="26">
        <f t="shared" si="2"/>
        <v>44384</v>
      </c>
    </row>
    <row r="190" spans="1:1" x14ac:dyDescent="0.3">
      <c r="A190" s="26">
        <f t="shared" si="2"/>
        <v>44385</v>
      </c>
    </row>
    <row r="191" spans="1:1" x14ac:dyDescent="0.3">
      <c r="A191" s="26">
        <f t="shared" si="2"/>
        <v>44386</v>
      </c>
    </row>
    <row r="192" spans="1:1" x14ac:dyDescent="0.3">
      <c r="A192" s="26">
        <f t="shared" si="2"/>
        <v>44387</v>
      </c>
    </row>
    <row r="193" spans="1:1" x14ac:dyDescent="0.3">
      <c r="A193" s="26">
        <f t="shared" si="2"/>
        <v>44388</v>
      </c>
    </row>
    <row r="194" spans="1:1" x14ac:dyDescent="0.3">
      <c r="A194" s="26">
        <f t="shared" si="2"/>
        <v>44389</v>
      </c>
    </row>
    <row r="195" spans="1:1" x14ac:dyDescent="0.3">
      <c r="A195" s="26">
        <f t="shared" si="2"/>
        <v>44390</v>
      </c>
    </row>
    <row r="196" spans="1:1" x14ac:dyDescent="0.3">
      <c r="A196" s="26">
        <f t="shared" ref="A196:A259" si="3">A195+1</f>
        <v>44391</v>
      </c>
    </row>
    <row r="197" spans="1:1" x14ac:dyDescent="0.3">
      <c r="A197" s="26">
        <f t="shared" si="3"/>
        <v>44392</v>
      </c>
    </row>
    <row r="198" spans="1:1" x14ac:dyDescent="0.3">
      <c r="A198" s="26">
        <f t="shared" si="3"/>
        <v>44393</v>
      </c>
    </row>
    <row r="199" spans="1:1" x14ac:dyDescent="0.3">
      <c r="A199" s="26">
        <f t="shared" si="3"/>
        <v>44394</v>
      </c>
    </row>
    <row r="200" spans="1:1" x14ac:dyDescent="0.3">
      <c r="A200" s="26">
        <f t="shared" si="3"/>
        <v>44395</v>
      </c>
    </row>
    <row r="201" spans="1:1" x14ac:dyDescent="0.3">
      <c r="A201" s="26">
        <f t="shared" si="3"/>
        <v>44396</v>
      </c>
    </row>
    <row r="202" spans="1:1" x14ac:dyDescent="0.3">
      <c r="A202" s="26">
        <f t="shared" si="3"/>
        <v>44397</v>
      </c>
    </row>
    <row r="203" spans="1:1" x14ac:dyDescent="0.3">
      <c r="A203" s="26">
        <f t="shared" si="3"/>
        <v>44398</v>
      </c>
    </row>
    <row r="204" spans="1:1" x14ac:dyDescent="0.3">
      <c r="A204" s="26">
        <f t="shared" si="3"/>
        <v>44399</v>
      </c>
    </row>
    <row r="205" spans="1:1" x14ac:dyDescent="0.3">
      <c r="A205" s="26">
        <f t="shared" si="3"/>
        <v>44400</v>
      </c>
    </row>
    <row r="206" spans="1:1" x14ac:dyDescent="0.3">
      <c r="A206" s="26">
        <f t="shared" si="3"/>
        <v>44401</v>
      </c>
    </row>
    <row r="207" spans="1:1" x14ac:dyDescent="0.3">
      <c r="A207" s="26">
        <f t="shared" si="3"/>
        <v>44402</v>
      </c>
    </row>
    <row r="208" spans="1:1" x14ac:dyDescent="0.3">
      <c r="A208" s="26">
        <f t="shared" si="3"/>
        <v>44403</v>
      </c>
    </row>
    <row r="209" spans="1:1" x14ac:dyDescent="0.3">
      <c r="A209" s="26">
        <f t="shared" si="3"/>
        <v>44404</v>
      </c>
    </row>
    <row r="210" spans="1:1" x14ac:dyDescent="0.3">
      <c r="A210" s="26">
        <f t="shared" si="3"/>
        <v>44405</v>
      </c>
    </row>
    <row r="211" spans="1:1" x14ac:dyDescent="0.3">
      <c r="A211" s="26">
        <f t="shared" si="3"/>
        <v>44406</v>
      </c>
    </row>
    <row r="212" spans="1:1" x14ac:dyDescent="0.3">
      <c r="A212" s="26">
        <f t="shared" si="3"/>
        <v>44407</v>
      </c>
    </row>
    <row r="213" spans="1:1" x14ac:dyDescent="0.3">
      <c r="A213" s="26">
        <f t="shared" si="3"/>
        <v>44408</v>
      </c>
    </row>
    <row r="214" spans="1:1" x14ac:dyDescent="0.3">
      <c r="A214" s="26">
        <f t="shared" si="3"/>
        <v>44409</v>
      </c>
    </row>
    <row r="215" spans="1:1" x14ac:dyDescent="0.3">
      <c r="A215" s="26">
        <f t="shared" si="3"/>
        <v>44410</v>
      </c>
    </row>
    <row r="216" spans="1:1" x14ac:dyDescent="0.3">
      <c r="A216" s="26">
        <f t="shared" si="3"/>
        <v>44411</v>
      </c>
    </row>
    <row r="217" spans="1:1" x14ac:dyDescent="0.3">
      <c r="A217" s="26">
        <f t="shared" si="3"/>
        <v>44412</v>
      </c>
    </row>
    <row r="218" spans="1:1" x14ac:dyDescent="0.3">
      <c r="A218" s="26">
        <f t="shared" si="3"/>
        <v>44413</v>
      </c>
    </row>
    <row r="219" spans="1:1" x14ac:dyDescent="0.3">
      <c r="A219" s="26">
        <f t="shared" si="3"/>
        <v>44414</v>
      </c>
    </row>
    <row r="220" spans="1:1" x14ac:dyDescent="0.3">
      <c r="A220" s="26">
        <f t="shared" si="3"/>
        <v>44415</v>
      </c>
    </row>
    <row r="221" spans="1:1" x14ac:dyDescent="0.3">
      <c r="A221" s="26">
        <f t="shared" si="3"/>
        <v>44416</v>
      </c>
    </row>
    <row r="222" spans="1:1" x14ac:dyDescent="0.3">
      <c r="A222" s="26">
        <f t="shared" si="3"/>
        <v>44417</v>
      </c>
    </row>
    <row r="223" spans="1:1" x14ac:dyDescent="0.3">
      <c r="A223" s="26">
        <f t="shared" si="3"/>
        <v>44418</v>
      </c>
    </row>
    <row r="224" spans="1:1" x14ac:dyDescent="0.3">
      <c r="A224" s="26">
        <f t="shared" si="3"/>
        <v>44419</v>
      </c>
    </row>
    <row r="225" spans="1:1" x14ac:dyDescent="0.3">
      <c r="A225" s="26">
        <f t="shared" si="3"/>
        <v>44420</v>
      </c>
    </row>
    <row r="226" spans="1:1" x14ac:dyDescent="0.3">
      <c r="A226" s="26">
        <f t="shared" si="3"/>
        <v>44421</v>
      </c>
    </row>
    <row r="227" spans="1:1" x14ac:dyDescent="0.3">
      <c r="A227" s="26">
        <f t="shared" si="3"/>
        <v>44422</v>
      </c>
    </row>
    <row r="228" spans="1:1" x14ac:dyDescent="0.3">
      <c r="A228" s="26">
        <f t="shared" si="3"/>
        <v>44423</v>
      </c>
    </row>
    <row r="229" spans="1:1" x14ac:dyDescent="0.3">
      <c r="A229" s="26">
        <f t="shared" si="3"/>
        <v>44424</v>
      </c>
    </row>
    <row r="230" spans="1:1" x14ac:dyDescent="0.3">
      <c r="A230" s="26">
        <f t="shared" si="3"/>
        <v>44425</v>
      </c>
    </row>
    <row r="231" spans="1:1" x14ac:dyDescent="0.3">
      <c r="A231" s="26">
        <f t="shared" si="3"/>
        <v>44426</v>
      </c>
    </row>
    <row r="232" spans="1:1" x14ac:dyDescent="0.3">
      <c r="A232" s="26">
        <f t="shared" si="3"/>
        <v>44427</v>
      </c>
    </row>
    <row r="233" spans="1:1" x14ac:dyDescent="0.3">
      <c r="A233" s="26">
        <f t="shared" si="3"/>
        <v>44428</v>
      </c>
    </row>
    <row r="234" spans="1:1" x14ac:dyDescent="0.3">
      <c r="A234" s="26">
        <f t="shared" si="3"/>
        <v>44429</v>
      </c>
    </row>
    <row r="235" spans="1:1" x14ac:dyDescent="0.3">
      <c r="A235" s="26">
        <f t="shared" si="3"/>
        <v>44430</v>
      </c>
    </row>
    <row r="236" spans="1:1" x14ac:dyDescent="0.3">
      <c r="A236" s="26">
        <f t="shared" si="3"/>
        <v>44431</v>
      </c>
    </row>
    <row r="237" spans="1:1" x14ac:dyDescent="0.3">
      <c r="A237" s="26">
        <f t="shared" si="3"/>
        <v>44432</v>
      </c>
    </row>
    <row r="238" spans="1:1" x14ac:dyDescent="0.3">
      <c r="A238" s="26">
        <f t="shared" si="3"/>
        <v>44433</v>
      </c>
    </row>
    <row r="239" spans="1:1" x14ac:dyDescent="0.3">
      <c r="A239" s="26">
        <f t="shared" si="3"/>
        <v>44434</v>
      </c>
    </row>
    <row r="240" spans="1:1" x14ac:dyDescent="0.3">
      <c r="A240" s="26">
        <f t="shared" si="3"/>
        <v>44435</v>
      </c>
    </row>
    <row r="241" spans="1:1" x14ac:dyDescent="0.3">
      <c r="A241" s="26">
        <f t="shared" si="3"/>
        <v>44436</v>
      </c>
    </row>
    <row r="242" spans="1:1" x14ac:dyDescent="0.3">
      <c r="A242" s="26">
        <f t="shared" si="3"/>
        <v>44437</v>
      </c>
    </row>
    <row r="243" spans="1:1" x14ac:dyDescent="0.3">
      <c r="A243" s="26">
        <f t="shared" si="3"/>
        <v>44438</v>
      </c>
    </row>
    <row r="244" spans="1:1" x14ac:dyDescent="0.3">
      <c r="A244" s="26">
        <f t="shared" si="3"/>
        <v>44439</v>
      </c>
    </row>
    <row r="245" spans="1:1" x14ac:dyDescent="0.3">
      <c r="A245" s="26">
        <f t="shared" si="3"/>
        <v>44440</v>
      </c>
    </row>
    <row r="246" spans="1:1" x14ac:dyDescent="0.3">
      <c r="A246" s="26">
        <f t="shared" si="3"/>
        <v>44441</v>
      </c>
    </row>
    <row r="247" spans="1:1" x14ac:dyDescent="0.3">
      <c r="A247" s="26">
        <f t="shared" si="3"/>
        <v>44442</v>
      </c>
    </row>
    <row r="248" spans="1:1" x14ac:dyDescent="0.3">
      <c r="A248" s="26">
        <f t="shared" si="3"/>
        <v>44443</v>
      </c>
    </row>
    <row r="249" spans="1:1" x14ac:dyDescent="0.3">
      <c r="A249" s="26">
        <f t="shared" si="3"/>
        <v>44444</v>
      </c>
    </row>
    <row r="250" spans="1:1" x14ac:dyDescent="0.3">
      <c r="A250" s="26">
        <f t="shared" si="3"/>
        <v>44445</v>
      </c>
    </row>
    <row r="251" spans="1:1" x14ac:dyDescent="0.3">
      <c r="A251" s="26">
        <f t="shared" si="3"/>
        <v>44446</v>
      </c>
    </row>
    <row r="252" spans="1:1" x14ac:dyDescent="0.3">
      <c r="A252" s="26">
        <f t="shared" si="3"/>
        <v>44447</v>
      </c>
    </row>
    <row r="253" spans="1:1" x14ac:dyDescent="0.3">
      <c r="A253" s="26">
        <f t="shared" si="3"/>
        <v>44448</v>
      </c>
    </row>
    <row r="254" spans="1:1" x14ac:dyDescent="0.3">
      <c r="A254" s="26">
        <f t="shared" si="3"/>
        <v>44449</v>
      </c>
    </row>
    <row r="255" spans="1:1" x14ac:dyDescent="0.3">
      <c r="A255" s="26">
        <f t="shared" si="3"/>
        <v>44450</v>
      </c>
    </row>
    <row r="256" spans="1:1" x14ac:dyDescent="0.3">
      <c r="A256" s="26">
        <f t="shared" si="3"/>
        <v>44451</v>
      </c>
    </row>
    <row r="257" spans="1:1" x14ac:dyDescent="0.3">
      <c r="A257" s="26">
        <f t="shared" si="3"/>
        <v>44452</v>
      </c>
    </row>
    <row r="258" spans="1:1" x14ac:dyDescent="0.3">
      <c r="A258" s="26">
        <f t="shared" si="3"/>
        <v>44453</v>
      </c>
    </row>
    <row r="259" spans="1:1" x14ac:dyDescent="0.3">
      <c r="A259" s="26">
        <f t="shared" si="3"/>
        <v>44454</v>
      </c>
    </row>
    <row r="260" spans="1:1" x14ac:dyDescent="0.3">
      <c r="A260" s="26">
        <f t="shared" ref="A260:A323" si="4">A259+1</f>
        <v>44455</v>
      </c>
    </row>
    <row r="261" spans="1:1" x14ac:dyDescent="0.3">
      <c r="A261" s="26">
        <f t="shared" si="4"/>
        <v>44456</v>
      </c>
    </row>
    <row r="262" spans="1:1" x14ac:dyDescent="0.3">
      <c r="A262" s="26">
        <f t="shared" si="4"/>
        <v>44457</v>
      </c>
    </row>
    <row r="263" spans="1:1" x14ac:dyDescent="0.3">
      <c r="A263" s="26">
        <f t="shared" si="4"/>
        <v>44458</v>
      </c>
    </row>
    <row r="264" spans="1:1" x14ac:dyDescent="0.3">
      <c r="A264" s="26">
        <f t="shared" si="4"/>
        <v>44459</v>
      </c>
    </row>
    <row r="265" spans="1:1" x14ac:dyDescent="0.3">
      <c r="A265" s="26">
        <f t="shared" si="4"/>
        <v>44460</v>
      </c>
    </row>
    <row r="266" spans="1:1" x14ac:dyDescent="0.3">
      <c r="A266" s="26">
        <f t="shared" si="4"/>
        <v>44461</v>
      </c>
    </row>
    <row r="267" spans="1:1" x14ac:dyDescent="0.3">
      <c r="A267" s="26">
        <f t="shared" si="4"/>
        <v>44462</v>
      </c>
    </row>
    <row r="268" spans="1:1" x14ac:dyDescent="0.3">
      <c r="A268" s="26">
        <f t="shared" si="4"/>
        <v>44463</v>
      </c>
    </row>
    <row r="269" spans="1:1" x14ac:dyDescent="0.3">
      <c r="A269" s="26">
        <f t="shared" si="4"/>
        <v>44464</v>
      </c>
    </row>
    <row r="270" spans="1:1" x14ac:dyDescent="0.3">
      <c r="A270" s="26">
        <f t="shared" si="4"/>
        <v>44465</v>
      </c>
    </row>
    <row r="271" spans="1:1" x14ac:dyDescent="0.3">
      <c r="A271" s="26">
        <f t="shared" si="4"/>
        <v>44466</v>
      </c>
    </row>
    <row r="272" spans="1:1" x14ac:dyDescent="0.3">
      <c r="A272" s="26">
        <f t="shared" si="4"/>
        <v>44467</v>
      </c>
    </row>
    <row r="273" spans="1:1" x14ac:dyDescent="0.3">
      <c r="A273" s="26">
        <f t="shared" si="4"/>
        <v>44468</v>
      </c>
    </row>
    <row r="274" spans="1:1" x14ac:dyDescent="0.3">
      <c r="A274" s="26">
        <f t="shared" si="4"/>
        <v>44469</v>
      </c>
    </row>
    <row r="275" spans="1:1" x14ac:dyDescent="0.3">
      <c r="A275" s="26">
        <f t="shared" si="4"/>
        <v>44470</v>
      </c>
    </row>
    <row r="276" spans="1:1" x14ac:dyDescent="0.3">
      <c r="A276" s="26">
        <f t="shared" si="4"/>
        <v>44471</v>
      </c>
    </row>
    <row r="277" spans="1:1" x14ac:dyDescent="0.3">
      <c r="A277" s="26">
        <f t="shared" si="4"/>
        <v>44472</v>
      </c>
    </row>
    <row r="278" spans="1:1" x14ac:dyDescent="0.3">
      <c r="A278" s="26">
        <f t="shared" si="4"/>
        <v>44473</v>
      </c>
    </row>
    <row r="279" spans="1:1" x14ac:dyDescent="0.3">
      <c r="A279" s="26">
        <f t="shared" si="4"/>
        <v>44474</v>
      </c>
    </row>
    <row r="280" spans="1:1" x14ac:dyDescent="0.3">
      <c r="A280" s="26">
        <f t="shared" si="4"/>
        <v>44475</v>
      </c>
    </row>
    <row r="281" spans="1:1" x14ac:dyDescent="0.3">
      <c r="A281" s="26">
        <f t="shared" si="4"/>
        <v>44476</v>
      </c>
    </row>
    <row r="282" spans="1:1" x14ac:dyDescent="0.3">
      <c r="A282" s="26">
        <f t="shared" si="4"/>
        <v>44477</v>
      </c>
    </row>
    <row r="283" spans="1:1" x14ac:dyDescent="0.3">
      <c r="A283" s="26">
        <f t="shared" si="4"/>
        <v>44478</v>
      </c>
    </row>
    <row r="284" spans="1:1" x14ac:dyDescent="0.3">
      <c r="A284" s="26">
        <f t="shared" si="4"/>
        <v>44479</v>
      </c>
    </row>
    <row r="285" spans="1:1" x14ac:dyDescent="0.3">
      <c r="A285" s="26">
        <f t="shared" si="4"/>
        <v>44480</v>
      </c>
    </row>
    <row r="286" spans="1:1" x14ac:dyDescent="0.3">
      <c r="A286" s="26">
        <f t="shared" si="4"/>
        <v>44481</v>
      </c>
    </row>
    <row r="287" spans="1:1" x14ac:dyDescent="0.3">
      <c r="A287" s="26">
        <f t="shared" si="4"/>
        <v>44482</v>
      </c>
    </row>
    <row r="288" spans="1:1" x14ac:dyDescent="0.3">
      <c r="A288" s="26">
        <f t="shared" si="4"/>
        <v>44483</v>
      </c>
    </row>
    <row r="289" spans="1:1" x14ac:dyDescent="0.3">
      <c r="A289" s="26">
        <f t="shared" si="4"/>
        <v>44484</v>
      </c>
    </row>
    <row r="290" spans="1:1" x14ac:dyDescent="0.3">
      <c r="A290" s="26">
        <f t="shared" si="4"/>
        <v>44485</v>
      </c>
    </row>
    <row r="291" spans="1:1" x14ac:dyDescent="0.3">
      <c r="A291" s="26">
        <f t="shared" si="4"/>
        <v>44486</v>
      </c>
    </row>
    <row r="292" spans="1:1" x14ac:dyDescent="0.3">
      <c r="A292" s="26">
        <f t="shared" si="4"/>
        <v>44487</v>
      </c>
    </row>
    <row r="293" spans="1:1" x14ac:dyDescent="0.3">
      <c r="A293" s="26">
        <f t="shared" si="4"/>
        <v>44488</v>
      </c>
    </row>
    <row r="294" spans="1:1" x14ac:dyDescent="0.3">
      <c r="A294" s="26">
        <f t="shared" si="4"/>
        <v>44489</v>
      </c>
    </row>
    <row r="295" spans="1:1" x14ac:dyDescent="0.3">
      <c r="A295" s="26">
        <f t="shared" si="4"/>
        <v>44490</v>
      </c>
    </row>
    <row r="296" spans="1:1" x14ac:dyDescent="0.3">
      <c r="A296" s="26">
        <f t="shared" si="4"/>
        <v>44491</v>
      </c>
    </row>
    <row r="297" spans="1:1" x14ac:dyDescent="0.3">
      <c r="A297" s="26">
        <f t="shared" si="4"/>
        <v>44492</v>
      </c>
    </row>
    <row r="298" spans="1:1" x14ac:dyDescent="0.3">
      <c r="A298" s="26">
        <f t="shared" si="4"/>
        <v>44493</v>
      </c>
    </row>
    <row r="299" spans="1:1" x14ac:dyDescent="0.3">
      <c r="A299" s="26">
        <f t="shared" si="4"/>
        <v>44494</v>
      </c>
    </row>
    <row r="300" spans="1:1" x14ac:dyDescent="0.3">
      <c r="A300" s="26">
        <f t="shared" si="4"/>
        <v>44495</v>
      </c>
    </row>
    <row r="301" spans="1:1" x14ac:dyDescent="0.3">
      <c r="A301" s="26">
        <f t="shared" si="4"/>
        <v>44496</v>
      </c>
    </row>
    <row r="302" spans="1:1" x14ac:dyDescent="0.3">
      <c r="A302" s="26">
        <f t="shared" si="4"/>
        <v>44497</v>
      </c>
    </row>
    <row r="303" spans="1:1" x14ac:dyDescent="0.3">
      <c r="A303" s="26">
        <f t="shared" si="4"/>
        <v>44498</v>
      </c>
    </row>
    <row r="304" spans="1:1" x14ac:dyDescent="0.3">
      <c r="A304" s="26">
        <f t="shared" si="4"/>
        <v>44499</v>
      </c>
    </row>
    <row r="305" spans="1:1" x14ac:dyDescent="0.3">
      <c r="A305" s="26">
        <f t="shared" si="4"/>
        <v>44500</v>
      </c>
    </row>
    <row r="306" spans="1:1" x14ac:dyDescent="0.3">
      <c r="A306" s="26">
        <f t="shared" si="4"/>
        <v>44501</v>
      </c>
    </row>
    <row r="307" spans="1:1" x14ac:dyDescent="0.3">
      <c r="A307" s="26">
        <f t="shared" si="4"/>
        <v>44502</v>
      </c>
    </row>
    <row r="308" spans="1:1" x14ac:dyDescent="0.3">
      <c r="A308" s="26">
        <f t="shared" si="4"/>
        <v>44503</v>
      </c>
    </row>
    <row r="309" spans="1:1" x14ac:dyDescent="0.3">
      <c r="A309" s="26">
        <f t="shared" si="4"/>
        <v>44504</v>
      </c>
    </row>
    <row r="310" spans="1:1" x14ac:dyDescent="0.3">
      <c r="A310" s="26">
        <f t="shared" si="4"/>
        <v>44505</v>
      </c>
    </row>
    <row r="311" spans="1:1" x14ac:dyDescent="0.3">
      <c r="A311" s="26">
        <f t="shared" si="4"/>
        <v>44506</v>
      </c>
    </row>
    <row r="312" spans="1:1" x14ac:dyDescent="0.3">
      <c r="A312" s="26">
        <f t="shared" si="4"/>
        <v>44507</v>
      </c>
    </row>
    <row r="313" spans="1:1" x14ac:dyDescent="0.3">
      <c r="A313" s="26">
        <f t="shared" si="4"/>
        <v>44508</v>
      </c>
    </row>
    <row r="314" spans="1:1" x14ac:dyDescent="0.3">
      <c r="A314" s="26">
        <f t="shared" si="4"/>
        <v>44509</v>
      </c>
    </row>
    <row r="315" spans="1:1" x14ac:dyDescent="0.3">
      <c r="A315" s="26">
        <f t="shared" si="4"/>
        <v>44510</v>
      </c>
    </row>
    <row r="316" spans="1:1" x14ac:dyDescent="0.3">
      <c r="A316" s="26">
        <f t="shared" si="4"/>
        <v>44511</v>
      </c>
    </row>
    <row r="317" spans="1:1" x14ac:dyDescent="0.3">
      <c r="A317" s="26">
        <f t="shared" si="4"/>
        <v>44512</v>
      </c>
    </row>
    <row r="318" spans="1:1" x14ac:dyDescent="0.3">
      <c r="A318" s="26">
        <f t="shared" si="4"/>
        <v>44513</v>
      </c>
    </row>
    <row r="319" spans="1:1" x14ac:dyDescent="0.3">
      <c r="A319" s="26">
        <f t="shared" si="4"/>
        <v>44514</v>
      </c>
    </row>
    <row r="320" spans="1:1" x14ac:dyDescent="0.3">
      <c r="A320" s="26">
        <f t="shared" si="4"/>
        <v>44515</v>
      </c>
    </row>
    <row r="321" spans="1:1" x14ac:dyDescent="0.3">
      <c r="A321" s="26">
        <f t="shared" si="4"/>
        <v>44516</v>
      </c>
    </row>
    <row r="322" spans="1:1" x14ac:dyDescent="0.3">
      <c r="A322" s="26">
        <f t="shared" si="4"/>
        <v>44517</v>
      </c>
    </row>
    <row r="323" spans="1:1" x14ac:dyDescent="0.3">
      <c r="A323" s="26">
        <f t="shared" si="4"/>
        <v>44518</v>
      </c>
    </row>
    <row r="324" spans="1:1" x14ac:dyDescent="0.3">
      <c r="A324" s="26">
        <f t="shared" ref="A324:A368" si="5">A323+1</f>
        <v>44519</v>
      </c>
    </row>
    <row r="325" spans="1:1" x14ac:dyDescent="0.3">
      <c r="A325" s="26">
        <f t="shared" si="5"/>
        <v>44520</v>
      </c>
    </row>
    <row r="326" spans="1:1" x14ac:dyDescent="0.3">
      <c r="A326" s="26">
        <f t="shared" si="5"/>
        <v>44521</v>
      </c>
    </row>
    <row r="327" spans="1:1" x14ac:dyDescent="0.3">
      <c r="A327" s="26">
        <f t="shared" si="5"/>
        <v>44522</v>
      </c>
    </row>
    <row r="328" spans="1:1" x14ac:dyDescent="0.3">
      <c r="A328" s="26">
        <f t="shared" si="5"/>
        <v>44523</v>
      </c>
    </row>
    <row r="329" spans="1:1" x14ac:dyDescent="0.3">
      <c r="A329" s="26">
        <f t="shared" si="5"/>
        <v>44524</v>
      </c>
    </row>
    <row r="330" spans="1:1" x14ac:dyDescent="0.3">
      <c r="A330" s="26">
        <f t="shared" si="5"/>
        <v>44525</v>
      </c>
    </row>
    <row r="331" spans="1:1" x14ac:dyDescent="0.3">
      <c r="A331" s="26">
        <f t="shared" si="5"/>
        <v>44526</v>
      </c>
    </row>
    <row r="332" spans="1:1" x14ac:dyDescent="0.3">
      <c r="A332" s="26">
        <f t="shared" si="5"/>
        <v>44527</v>
      </c>
    </row>
    <row r="333" spans="1:1" x14ac:dyDescent="0.3">
      <c r="A333" s="26">
        <f t="shared" si="5"/>
        <v>44528</v>
      </c>
    </row>
    <row r="334" spans="1:1" x14ac:dyDescent="0.3">
      <c r="A334" s="26">
        <f t="shared" si="5"/>
        <v>44529</v>
      </c>
    </row>
    <row r="335" spans="1:1" x14ac:dyDescent="0.3">
      <c r="A335" s="26">
        <f t="shared" si="5"/>
        <v>44530</v>
      </c>
    </row>
    <row r="336" spans="1:1" x14ac:dyDescent="0.3">
      <c r="A336" s="26">
        <f t="shared" si="5"/>
        <v>44531</v>
      </c>
    </row>
    <row r="337" spans="1:1" x14ac:dyDescent="0.3">
      <c r="A337" s="26">
        <f t="shared" si="5"/>
        <v>44532</v>
      </c>
    </row>
    <row r="338" spans="1:1" x14ac:dyDescent="0.3">
      <c r="A338" s="26">
        <f t="shared" si="5"/>
        <v>44533</v>
      </c>
    </row>
    <row r="339" spans="1:1" x14ac:dyDescent="0.3">
      <c r="A339" s="26">
        <f t="shared" si="5"/>
        <v>44534</v>
      </c>
    </row>
    <row r="340" spans="1:1" x14ac:dyDescent="0.3">
      <c r="A340" s="26">
        <f t="shared" si="5"/>
        <v>44535</v>
      </c>
    </row>
    <row r="341" spans="1:1" x14ac:dyDescent="0.3">
      <c r="A341" s="26">
        <f t="shared" si="5"/>
        <v>44536</v>
      </c>
    </row>
    <row r="342" spans="1:1" x14ac:dyDescent="0.3">
      <c r="A342" s="26">
        <f t="shared" si="5"/>
        <v>44537</v>
      </c>
    </row>
    <row r="343" spans="1:1" x14ac:dyDescent="0.3">
      <c r="A343" s="26">
        <f t="shared" si="5"/>
        <v>44538</v>
      </c>
    </row>
    <row r="344" spans="1:1" x14ac:dyDescent="0.3">
      <c r="A344" s="26">
        <f t="shared" si="5"/>
        <v>44539</v>
      </c>
    </row>
    <row r="345" spans="1:1" x14ac:dyDescent="0.3">
      <c r="A345" s="26">
        <f t="shared" si="5"/>
        <v>44540</v>
      </c>
    </row>
    <row r="346" spans="1:1" x14ac:dyDescent="0.3">
      <c r="A346" s="26">
        <f t="shared" si="5"/>
        <v>44541</v>
      </c>
    </row>
    <row r="347" spans="1:1" x14ac:dyDescent="0.3">
      <c r="A347" s="26">
        <f t="shared" si="5"/>
        <v>44542</v>
      </c>
    </row>
    <row r="348" spans="1:1" x14ac:dyDescent="0.3">
      <c r="A348" s="26">
        <f t="shared" si="5"/>
        <v>44543</v>
      </c>
    </row>
    <row r="349" spans="1:1" x14ac:dyDescent="0.3">
      <c r="A349" s="26">
        <f t="shared" si="5"/>
        <v>44544</v>
      </c>
    </row>
    <row r="350" spans="1:1" x14ac:dyDescent="0.3">
      <c r="A350" s="26">
        <f t="shared" si="5"/>
        <v>44545</v>
      </c>
    </row>
    <row r="351" spans="1:1" x14ac:dyDescent="0.3">
      <c r="A351" s="26">
        <f t="shared" si="5"/>
        <v>44546</v>
      </c>
    </row>
    <row r="352" spans="1:1" x14ac:dyDescent="0.3">
      <c r="A352" s="26">
        <f t="shared" si="5"/>
        <v>44547</v>
      </c>
    </row>
    <row r="353" spans="1:1" x14ac:dyDescent="0.3">
      <c r="A353" s="26">
        <f t="shared" si="5"/>
        <v>44548</v>
      </c>
    </row>
    <row r="354" spans="1:1" x14ac:dyDescent="0.3">
      <c r="A354" s="26">
        <f t="shared" si="5"/>
        <v>44549</v>
      </c>
    </row>
    <row r="355" spans="1:1" x14ac:dyDescent="0.3">
      <c r="A355" s="26">
        <f t="shared" si="5"/>
        <v>44550</v>
      </c>
    </row>
    <row r="356" spans="1:1" x14ac:dyDescent="0.3">
      <c r="A356" s="26">
        <f t="shared" si="5"/>
        <v>44551</v>
      </c>
    </row>
    <row r="357" spans="1:1" x14ac:dyDescent="0.3">
      <c r="A357" s="26">
        <f t="shared" si="5"/>
        <v>44552</v>
      </c>
    </row>
    <row r="358" spans="1:1" x14ac:dyDescent="0.3">
      <c r="A358" s="26">
        <f t="shared" si="5"/>
        <v>44553</v>
      </c>
    </row>
    <row r="359" spans="1:1" x14ac:dyDescent="0.3">
      <c r="A359" s="26">
        <f t="shared" si="5"/>
        <v>44554</v>
      </c>
    </row>
    <row r="360" spans="1:1" x14ac:dyDescent="0.3">
      <c r="A360" s="26">
        <f t="shared" si="5"/>
        <v>44555</v>
      </c>
    </row>
    <row r="361" spans="1:1" x14ac:dyDescent="0.3">
      <c r="A361" s="26">
        <f t="shared" si="5"/>
        <v>44556</v>
      </c>
    </row>
    <row r="362" spans="1:1" x14ac:dyDescent="0.3">
      <c r="A362" s="26">
        <f t="shared" si="5"/>
        <v>44557</v>
      </c>
    </row>
    <row r="363" spans="1:1" x14ac:dyDescent="0.3">
      <c r="A363" s="26">
        <f t="shared" si="5"/>
        <v>44558</v>
      </c>
    </row>
    <row r="364" spans="1:1" x14ac:dyDescent="0.3">
      <c r="A364" s="26">
        <f t="shared" si="5"/>
        <v>44559</v>
      </c>
    </row>
    <row r="365" spans="1:1" x14ac:dyDescent="0.3">
      <c r="A365" s="26">
        <f t="shared" si="5"/>
        <v>44560</v>
      </c>
    </row>
    <row r="366" spans="1:1" x14ac:dyDescent="0.3">
      <c r="A366" s="26">
        <f t="shared" si="5"/>
        <v>44561</v>
      </c>
    </row>
    <row r="367" spans="1:1" x14ac:dyDescent="0.3">
      <c r="A367" s="26">
        <f t="shared" si="5"/>
        <v>44562</v>
      </c>
    </row>
    <row r="368" spans="1:1" x14ac:dyDescent="0.3">
      <c r="A368" s="26">
        <f t="shared" si="5"/>
        <v>44563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5" sqref="A5"/>
    </sheetView>
  </sheetViews>
  <sheetFormatPr baseColWidth="10" defaultRowHeight="14.4" x14ac:dyDescent="0.3"/>
  <sheetData>
    <row r="1" spans="1:1" x14ac:dyDescent="0.25">
      <c r="A1" t="s">
        <v>40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H13"/>
  <sheetViews>
    <sheetView workbookViewId="0">
      <selection activeCell="H5" sqref="H5"/>
    </sheetView>
  </sheetViews>
  <sheetFormatPr baseColWidth="10" defaultRowHeight="14.4" x14ac:dyDescent="0.3"/>
  <sheetData>
    <row r="3" spans="2:8" x14ac:dyDescent="0.25">
      <c r="B3" s="2" t="s">
        <v>12</v>
      </c>
      <c r="C3" s="2" t="s">
        <v>13</v>
      </c>
      <c r="D3" s="13" t="s">
        <v>14</v>
      </c>
      <c r="E3" s="7" t="s">
        <v>31</v>
      </c>
      <c r="F3" s="12" t="s">
        <v>27</v>
      </c>
      <c r="G3" s="6" t="s">
        <v>29</v>
      </c>
      <c r="H3" s="6" t="s">
        <v>28</v>
      </c>
    </row>
    <row r="4" spans="2:8" x14ac:dyDescent="0.25">
      <c r="B4" s="1">
        <f>SUM('SAISIE NEW'!G6,'SAISIE NEW'!K6,'SAISIE NEW'!M6,'SAISIE NEW'!O6,'SAISIE NEW'!Q6,'SAISIE NEW'!S6)</f>
        <v>28</v>
      </c>
      <c r="C4" s="1">
        <f>SUM('SAISIE NEW'!H6,'SAISIE NEW'!L6,'SAISIE NEW'!N6,'SAISIE NEW'!P6,'SAISIE NEW'!R6,'SAISIE NEW'!T6)</f>
        <v>22</v>
      </c>
      <c r="D4" s="14">
        <f t="shared" ref="D4:D13" si="0">C4/B4</f>
        <v>0.7857142857142857</v>
      </c>
      <c r="E4" s="8">
        <v>2</v>
      </c>
      <c r="F4" s="11">
        <f>'SAISIE NEW'!$Y$1</f>
        <v>0.9</v>
      </c>
    </row>
    <row r="5" spans="2:8" x14ac:dyDescent="0.25">
      <c r="B5" s="1">
        <f>SUM('SAISIE NEW'!G7,'SAISIE NEW'!K7,'SAISIE NEW'!M7,'SAISIE NEW'!O7,'SAISIE NEW'!Q7,'SAISIE NEW'!S7)</f>
        <v>28</v>
      </c>
      <c r="C5" s="1">
        <f>SUM('SAISIE NEW'!H7,'SAISIE NEW'!L7,'SAISIE NEW'!N7,'SAISIE NEW'!P7,'SAISIE NEW'!R7,'SAISIE NEW'!T7)</f>
        <v>23</v>
      </c>
      <c r="D5" s="14">
        <f t="shared" si="0"/>
        <v>0.8214285714285714</v>
      </c>
      <c r="E5" s="9"/>
      <c r="F5" s="11">
        <f>'SAISIE NEW'!$Y$1</f>
        <v>0.9</v>
      </c>
    </row>
    <row r="6" spans="2:8" x14ac:dyDescent="0.25">
      <c r="B6" s="1">
        <f>SUM('SAISIE NEW'!G8,'SAISIE NEW'!K8,'SAISIE NEW'!M8,'SAISIE NEW'!O8,'SAISIE NEW'!Q8,'SAISIE NEW'!S8)</f>
        <v>28</v>
      </c>
      <c r="C6" s="1">
        <f>SUM('SAISIE NEW'!H8,'SAISIE NEW'!L8,'SAISIE NEW'!N8,'SAISIE NEW'!P8,'SAISIE NEW'!R8,'SAISIE NEW'!T8)</f>
        <v>22</v>
      </c>
      <c r="D6" s="14">
        <f t="shared" si="0"/>
        <v>0.7857142857142857</v>
      </c>
      <c r="E6" s="9"/>
      <c r="F6" s="11">
        <f>'SAISIE NEW'!$Y$1</f>
        <v>0.9</v>
      </c>
    </row>
    <row r="7" spans="2:8" x14ac:dyDescent="0.25">
      <c r="B7" s="1">
        <f>SUM('SAISIE NEW'!G9,'SAISIE NEW'!K9,'SAISIE NEW'!M9,'SAISIE NEW'!O9,'SAISIE NEW'!Q9,'SAISIE NEW'!S9)</f>
        <v>28</v>
      </c>
      <c r="C7" s="1">
        <f>SUM('SAISIE NEW'!H9,'SAISIE NEW'!L9,'SAISIE NEW'!N9,'SAISIE NEW'!P9,'SAISIE NEW'!R9,'SAISIE NEW'!T9)</f>
        <v>22</v>
      </c>
      <c r="D7" s="14">
        <f t="shared" si="0"/>
        <v>0.7857142857142857</v>
      </c>
      <c r="E7" s="9"/>
      <c r="F7" s="11">
        <f>'SAISIE NEW'!$Y$1</f>
        <v>0.9</v>
      </c>
    </row>
    <row r="8" spans="2:8" x14ac:dyDescent="0.25">
      <c r="B8" s="1">
        <f>SUM('SAISIE NEW'!G10,'SAISIE NEW'!K10,'SAISIE NEW'!M10,'SAISIE NEW'!O10,'SAISIE NEW'!Q10,'SAISIE NEW'!S10)</f>
        <v>28</v>
      </c>
      <c r="C8" s="1">
        <f>SUM('SAISIE NEW'!H10,'SAISIE NEW'!L10,'SAISIE NEW'!N10,'SAISIE NEW'!P10,'SAISIE NEW'!R10,'SAISIE NEW'!T10)</f>
        <v>21</v>
      </c>
      <c r="D8" s="14">
        <f t="shared" si="0"/>
        <v>0.75</v>
      </c>
      <c r="E8" s="9"/>
      <c r="F8" s="11">
        <f>'SAISIE NEW'!$Y$1</f>
        <v>0.9</v>
      </c>
    </row>
    <row r="9" spans="2:8" x14ac:dyDescent="0.25">
      <c r="B9" s="1">
        <f>SUM('SAISIE NEW'!G11,'SAISIE NEW'!K11,'SAISIE NEW'!M11,'SAISIE NEW'!O11,'SAISIE NEW'!Q11,'SAISIE NEW'!S11)</f>
        <v>28</v>
      </c>
      <c r="C9" s="1">
        <f>SUM('SAISIE NEW'!H11,'SAISIE NEW'!L11,'SAISIE NEW'!N11,'SAISIE NEW'!P11,'SAISIE NEW'!R11,'SAISIE NEW'!T11)</f>
        <v>19</v>
      </c>
      <c r="D9" s="14">
        <f t="shared" si="0"/>
        <v>0.6785714285714286</v>
      </c>
      <c r="E9" s="9"/>
      <c r="F9" s="11">
        <f>'SAISIE NEW'!$Y$1</f>
        <v>0.9</v>
      </c>
    </row>
    <row r="10" spans="2:8" x14ac:dyDescent="0.25">
      <c r="B10" s="1">
        <f>SUM('SAISIE NEW'!G12,'SAISIE NEW'!K12,'SAISIE NEW'!M12,'SAISIE NEW'!O12,'SAISIE NEW'!Q12,'SAISIE NEW'!S12)</f>
        <v>17</v>
      </c>
      <c r="C10" s="1">
        <f>SUM('SAISIE NEW'!H12,'SAISIE NEW'!L12,'SAISIE NEW'!N12,'SAISIE NEW'!P12,'SAISIE NEW'!R12,'SAISIE NEW'!T12)</f>
        <v>11</v>
      </c>
      <c r="D10" s="14">
        <f t="shared" si="0"/>
        <v>0.6470588235294118</v>
      </c>
      <c r="E10" s="9"/>
      <c r="F10" s="11">
        <f>'SAISIE NEW'!$Y$1</f>
        <v>0.9</v>
      </c>
    </row>
    <row r="11" spans="2:8" x14ac:dyDescent="0.25">
      <c r="B11" s="1">
        <f>SUM('SAISIE NEW'!G13,'SAISIE NEW'!K13,'SAISIE NEW'!M13,'SAISIE NEW'!O13,'SAISIE NEW'!Q13,'SAISIE NEW'!S13)</f>
        <v>28</v>
      </c>
      <c r="C11" s="1">
        <f>SUM('SAISIE NEW'!H13,'SAISIE NEW'!L13,'SAISIE NEW'!N13,'SAISIE NEW'!P13,'SAISIE NEW'!R13,'SAISIE NEW'!T13)</f>
        <v>22</v>
      </c>
      <c r="D11" s="14">
        <f t="shared" si="0"/>
        <v>0.7857142857142857</v>
      </c>
      <c r="E11" s="9"/>
      <c r="F11" s="11">
        <f>'SAISIE NEW'!$Y$1</f>
        <v>0.9</v>
      </c>
    </row>
    <row r="12" spans="2:8" x14ac:dyDescent="0.25">
      <c r="B12" s="1">
        <f>SUM('SAISIE NEW'!G14,'SAISIE NEW'!K14,'SAISIE NEW'!M14,'SAISIE NEW'!O14,'SAISIE NEW'!Q14,'SAISIE NEW'!S14)</f>
        <v>19</v>
      </c>
      <c r="C12" s="1">
        <f>SUM('SAISIE NEW'!H14,'SAISIE NEW'!L14,'SAISIE NEW'!N14,'SAISIE NEW'!P14,'SAISIE NEW'!R14,'SAISIE NEW'!T14)</f>
        <v>13</v>
      </c>
      <c r="D12" s="14">
        <f t="shared" si="0"/>
        <v>0.68421052631578949</v>
      </c>
      <c r="E12" s="9"/>
      <c r="F12" s="11">
        <f>'SAISIE NEW'!$Y$1</f>
        <v>0.9</v>
      </c>
    </row>
    <row r="13" spans="2:8" x14ac:dyDescent="0.25">
      <c r="B13" s="1">
        <f>SUM('SAISIE NEW'!G15,'SAISIE NEW'!K15,'SAISIE NEW'!M15,'SAISIE NEW'!O15,'SAISIE NEW'!Q15,'SAISIE NEW'!S15)</f>
        <v>28</v>
      </c>
      <c r="C13" s="1">
        <f>SUM('SAISIE NEW'!H15,'SAISIE NEW'!L15,'SAISIE NEW'!N15,'SAISIE NEW'!P15,'SAISIE NEW'!R15,'SAISIE NEW'!T15)</f>
        <v>24</v>
      </c>
      <c r="D13" s="14">
        <f t="shared" si="0"/>
        <v>0.8571428571428571</v>
      </c>
      <c r="E13" s="10">
        <v>1</v>
      </c>
      <c r="F13" s="11">
        <f>'SAISIE NEW'!$Y$1</f>
        <v>0.9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</vt:lpstr>
      <vt:lpstr>SAISIE NEW</vt:lpstr>
      <vt:lpstr>CALENDRIER</vt:lpstr>
      <vt:lpstr>LDV</vt:lpstr>
      <vt:lpstr>GRAPHIQUE</vt:lpstr>
    </vt:vector>
  </TitlesOfParts>
  <Company>Virbac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Pascal OUATTARA</cp:lastModifiedBy>
  <dcterms:created xsi:type="dcterms:W3CDTF">2018-12-27T16:13:52Z</dcterms:created>
  <dcterms:modified xsi:type="dcterms:W3CDTF">2019-01-18T10:44:41Z</dcterms:modified>
</cp:coreProperties>
</file>