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na\Downloads\"/>
    </mc:Choice>
  </mc:AlternateContent>
  <xr:revisionPtr revIDLastSave="0" documentId="13_ncr:1_{3BDCB355-186F-4250-8926-5DAECC35A91C}" xr6:coauthVersionLast="40" xr6:coauthVersionMax="40" xr10:uidLastSave="{00000000-0000-0000-0000-000000000000}"/>
  <bookViews>
    <workbookView xWindow="0" yWindow="0" windowWidth="25200" windowHeight="11775" tabRatio="930" activeTab="7" xr2:uid="{00000000-000D-0000-FFFF-FFFF00000000}"/>
  </bookViews>
  <sheets>
    <sheet name="listing-alphabétique" sheetId="1" r:id="rId1"/>
    <sheet name="feuille-dépot-formulaire" sheetId="497" r:id="rId2"/>
    <sheet name="Repartition" sheetId="576" r:id="rId3"/>
    <sheet name="Aaaaaa" sheetId="590" r:id="rId4"/>
    <sheet name="Acccc" sheetId="619" r:id="rId5"/>
    <sheet name="EmmaV" sheetId="506" r:id="rId6"/>
    <sheet name="Adddd" sheetId="595" r:id="rId7"/>
    <sheet name="Alhweder" sheetId="603" r:id="rId8"/>
    <sheet name="Bbbb" sheetId="604" r:id="rId9"/>
    <sheet name="Caaa" sheetId="616" r:id="rId10"/>
    <sheet name="Cabc" sheetId="577" r:id="rId11"/>
    <sheet name="complete" sheetId="305" r:id="rId12"/>
    <sheet name="demi" sheetId="427" r:id="rId13"/>
    <sheet name="page-liste" sheetId="276" r:id="rId14"/>
    <sheet name="Feuil1" sheetId="386" r:id="rId15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5" i="506" l="1"/>
  <c r="G5" i="506"/>
  <c r="F5" i="506"/>
  <c r="C5" i="506"/>
  <c r="B5" i="506"/>
  <c r="A5" i="506"/>
  <c r="C8" i="576"/>
  <c r="D8" i="576"/>
  <c r="E8" i="576"/>
  <c r="I8" i="576"/>
  <c r="J8" i="576"/>
  <c r="K8" i="576"/>
  <c r="L8" i="576"/>
  <c r="H8" i="576" s="1"/>
  <c r="M8" i="576"/>
  <c r="N8" i="576"/>
  <c r="C9" i="576"/>
  <c r="D9" i="576"/>
  <c r="E9" i="576"/>
  <c r="I9" i="576"/>
  <c r="J9" i="576"/>
  <c r="K9" i="576"/>
  <c r="L9" i="576"/>
  <c r="M9" i="576"/>
  <c r="N9" i="576"/>
  <c r="H9" i="576" s="1"/>
  <c r="C10" i="576"/>
  <c r="D10" i="576"/>
  <c r="E10" i="576"/>
  <c r="I10" i="576"/>
  <c r="J10" i="576"/>
  <c r="K10" i="576"/>
  <c r="L10" i="576"/>
  <c r="H10" i="576" s="1"/>
  <c r="M10" i="576"/>
  <c r="N10" i="576"/>
  <c r="C11" i="576"/>
  <c r="D11" i="576"/>
  <c r="E11" i="576"/>
  <c r="I11" i="576"/>
  <c r="J11" i="576"/>
  <c r="K11" i="576"/>
  <c r="L11" i="576"/>
  <c r="M11" i="576"/>
  <c r="N11" i="576"/>
  <c r="H11" i="576" s="1"/>
  <c r="C12" i="576"/>
  <c r="D12" i="576"/>
  <c r="E12" i="576"/>
  <c r="I12" i="576"/>
  <c r="J12" i="576"/>
  <c r="K12" i="576"/>
  <c r="L12" i="576"/>
  <c r="H12" i="576" s="1"/>
  <c r="M12" i="576"/>
  <c r="N12" i="576"/>
  <c r="C13" i="576"/>
  <c r="D13" i="576"/>
  <c r="E13" i="576"/>
  <c r="I13" i="576"/>
  <c r="J13" i="576"/>
  <c r="K13" i="576"/>
  <c r="L13" i="576"/>
  <c r="M13" i="576"/>
  <c r="N13" i="576"/>
  <c r="H13" i="576" s="1"/>
  <c r="C14" i="576"/>
  <c r="D14" i="576"/>
  <c r="E14" i="576"/>
  <c r="I14" i="576"/>
  <c r="J14" i="576"/>
  <c r="K14" i="576"/>
  <c r="L14" i="576"/>
  <c r="H14" i="576" s="1"/>
  <c r="M14" i="576"/>
  <c r="N14" i="576"/>
  <c r="C15" i="576"/>
  <c r="D15" i="576"/>
  <c r="E15" i="576"/>
  <c r="I15" i="576"/>
  <c r="J15" i="576"/>
  <c r="K15" i="576"/>
  <c r="L15" i="576"/>
  <c r="M15" i="576"/>
  <c r="N15" i="576"/>
  <c r="H15" i="576" s="1"/>
  <c r="C16" i="576"/>
  <c r="D16" i="576"/>
  <c r="E16" i="576"/>
  <c r="I16" i="576"/>
  <c r="J16" i="576"/>
  <c r="K16" i="576"/>
  <c r="L16" i="576"/>
  <c r="H16" i="576" s="1"/>
  <c r="M16" i="576"/>
  <c r="N16" i="576"/>
  <c r="C17" i="576"/>
  <c r="D17" i="576"/>
  <c r="E17" i="576"/>
  <c r="I17" i="576"/>
  <c r="J17" i="576"/>
  <c r="K17" i="576"/>
  <c r="L17" i="576"/>
  <c r="M17" i="576"/>
  <c r="N17" i="576"/>
  <c r="H17" i="576" s="1"/>
  <c r="I2" i="576"/>
  <c r="J2" i="576"/>
  <c r="K2" i="576"/>
  <c r="L2" i="576"/>
  <c r="M2" i="576"/>
  <c r="N2" i="576"/>
  <c r="H2" i="576" s="1"/>
  <c r="I3" i="576"/>
  <c r="J3" i="576"/>
  <c r="K3" i="576"/>
  <c r="L3" i="576"/>
  <c r="H3" i="576" s="1"/>
  <c r="M3" i="576"/>
  <c r="N3" i="576"/>
  <c r="E2" i="576"/>
  <c r="E3" i="576"/>
  <c r="D2" i="576"/>
  <c r="D3" i="576"/>
  <c r="C2" i="576"/>
  <c r="C3" i="576"/>
  <c r="B3" i="576"/>
  <c r="B4" i="576"/>
  <c r="B5" i="576"/>
  <c r="B8" i="576"/>
  <c r="B9" i="576"/>
  <c r="B10" i="576"/>
  <c r="B11" i="576"/>
  <c r="B12" i="576"/>
  <c r="B13" i="576"/>
  <c r="B2" i="576"/>
  <c r="H14" i="577"/>
  <c r="G14" i="577"/>
  <c r="F14" i="577"/>
  <c r="C14" i="577"/>
  <c r="B14" i="577"/>
  <c r="A14" i="577"/>
  <c r="H15" i="616"/>
  <c r="G15" i="616"/>
  <c r="F15" i="616"/>
  <c r="C15" i="616"/>
  <c r="B15" i="616"/>
  <c r="A15" i="616"/>
  <c r="H14" i="604"/>
  <c r="G14" i="604"/>
  <c r="F14" i="604"/>
  <c r="C14" i="604"/>
  <c r="B14" i="604"/>
  <c r="A14" i="604"/>
  <c r="H14" i="595"/>
  <c r="G14" i="595"/>
  <c r="F14" i="595"/>
  <c r="C14" i="595"/>
  <c r="B14" i="595"/>
  <c r="A14" i="595"/>
  <c r="H13" i="577"/>
  <c r="G13" i="577"/>
  <c r="D13" i="577"/>
  <c r="C13" i="577"/>
  <c r="B13" i="577"/>
  <c r="A13" i="577"/>
  <c r="H14" i="616"/>
  <c r="G14" i="616"/>
  <c r="D14" i="616"/>
  <c r="C14" i="616"/>
  <c r="B14" i="616"/>
  <c r="A14" i="616"/>
  <c r="H13" i="604"/>
  <c r="G13" i="604"/>
  <c r="D13" i="604"/>
  <c r="C13" i="604"/>
  <c r="B13" i="604"/>
  <c r="A13" i="604"/>
  <c r="H13" i="595"/>
  <c r="G13" i="595"/>
  <c r="D13" i="595"/>
  <c r="C13" i="595"/>
  <c r="B13" i="595"/>
  <c r="A13" i="595"/>
  <c r="H12" i="577"/>
  <c r="G12" i="577"/>
  <c r="F12" i="577"/>
  <c r="E12" i="577"/>
  <c r="B12" i="577"/>
  <c r="A12" i="577"/>
  <c r="H13" i="616"/>
  <c r="G13" i="616"/>
  <c r="F13" i="616"/>
  <c r="E13" i="616"/>
  <c r="B13" i="616"/>
  <c r="A13" i="616"/>
  <c r="H12" i="604"/>
  <c r="G12" i="604"/>
  <c r="F12" i="604"/>
  <c r="E12" i="604"/>
  <c r="B12" i="604"/>
  <c r="A12" i="604"/>
  <c r="H12" i="595"/>
  <c r="G12" i="595"/>
  <c r="F12" i="595"/>
  <c r="E12" i="595"/>
  <c r="B12" i="595"/>
  <c r="A12" i="595"/>
  <c r="H11" i="577"/>
  <c r="G11" i="577"/>
  <c r="F11" i="577"/>
  <c r="C11" i="577"/>
  <c r="B11" i="577"/>
  <c r="A11" i="577"/>
  <c r="H12" i="616"/>
  <c r="G12" i="616"/>
  <c r="F12" i="616"/>
  <c r="C12" i="616"/>
  <c r="B12" i="616"/>
  <c r="A12" i="616"/>
  <c r="H11" i="604"/>
  <c r="G11" i="604"/>
  <c r="F11" i="604"/>
  <c r="C11" i="604"/>
  <c r="B11" i="604"/>
  <c r="A11" i="604"/>
  <c r="H11" i="595"/>
  <c r="G11" i="595"/>
  <c r="F11" i="595"/>
  <c r="C11" i="595"/>
  <c r="B11" i="595"/>
  <c r="A11" i="595"/>
  <c r="H10" i="577"/>
  <c r="G10" i="577"/>
  <c r="F10" i="577"/>
  <c r="C10" i="577"/>
  <c r="B10" i="577"/>
  <c r="A10" i="577"/>
  <c r="H11" i="616"/>
  <c r="G11" i="616"/>
  <c r="F11" i="616"/>
  <c r="C11" i="616"/>
  <c r="B11" i="616"/>
  <c r="A11" i="616"/>
  <c r="H10" i="604"/>
  <c r="G10" i="604"/>
  <c r="F10" i="604"/>
  <c r="C10" i="604"/>
  <c r="B10" i="604"/>
  <c r="A10" i="604"/>
  <c r="H10" i="595"/>
  <c r="G10" i="595"/>
  <c r="F10" i="595"/>
  <c r="C10" i="595"/>
  <c r="B10" i="595"/>
  <c r="A10" i="595"/>
  <c r="H9" i="577" l="1"/>
  <c r="G9" i="577"/>
  <c r="F9" i="577"/>
  <c r="C9" i="577"/>
  <c r="B9" i="577"/>
  <c r="A9" i="577"/>
  <c r="H10" i="616"/>
  <c r="G10" i="616"/>
  <c r="F10" i="616"/>
  <c r="C10" i="616"/>
  <c r="B10" i="616"/>
  <c r="A10" i="616"/>
  <c r="H9" i="604"/>
  <c r="G9" i="604"/>
  <c r="F9" i="604"/>
  <c r="C9" i="604"/>
  <c r="B9" i="604"/>
  <c r="A9" i="604"/>
  <c r="H9" i="595"/>
  <c r="G9" i="595"/>
  <c r="F9" i="595"/>
  <c r="C9" i="595"/>
  <c r="B9" i="595"/>
  <c r="A9" i="595"/>
  <c r="I9" i="577"/>
  <c r="I10" i="616"/>
  <c r="I9" i="604"/>
  <c r="I9" i="595"/>
  <c r="G8" i="577"/>
  <c r="F8" i="577"/>
  <c r="E8" i="577"/>
  <c r="D8" i="577"/>
  <c r="A8" i="577"/>
  <c r="G9" i="616"/>
  <c r="F9" i="616"/>
  <c r="E9" i="616"/>
  <c r="D9" i="616"/>
  <c r="A9" i="616"/>
  <c r="G8" i="604"/>
  <c r="F8" i="604"/>
  <c r="E8" i="604"/>
  <c r="D8" i="604"/>
  <c r="A8" i="604"/>
  <c r="G8" i="595"/>
  <c r="F8" i="595"/>
  <c r="E8" i="595"/>
  <c r="D8" i="595"/>
  <c r="A8" i="595"/>
  <c r="G7" i="577"/>
  <c r="F7" i="577"/>
  <c r="E7" i="577"/>
  <c r="D7" i="577"/>
  <c r="A7" i="577"/>
  <c r="G8" i="616"/>
  <c r="F8" i="616"/>
  <c r="E8" i="616"/>
  <c r="D8" i="616"/>
  <c r="A8" i="616"/>
  <c r="G7" i="604"/>
  <c r="F7" i="604"/>
  <c r="E7" i="604"/>
  <c r="D7" i="604"/>
  <c r="A7" i="604"/>
  <c r="G7" i="595"/>
  <c r="F7" i="595"/>
  <c r="E7" i="595"/>
  <c r="D7" i="595"/>
  <c r="A7" i="595"/>
  <c r="G6" i="577"/>
  <c r="F6" i="577"/>
  <c r="E6" i="577"/>
  <c r="D6" i="577"/>
  <c r="A6" i="577"/>
  <c r="G7" i="616"/>
  <c r="F7" i="616"/>
  <c r="E7" i="616"/>
  <c r="D7" i="616"/>
  <c r="A7" i="616"/>
  <c r="G6" i="604"/>
  <c r="F6" i="604"/>
  <c r="E6" i="604"/>
  <c r="D6" i="604"/>
  <c r="A6" i="604"/>
  <c r="G6" i="595"/>
  <c r="F6" i="595"/>
  <c r="E6" i="595"/>
  <c r="D6" i="595"/>
  <c r="A6" i="595"/>
  <c r="G5" i="577"/>
  <c r="F5" i="577"/>
  <c r="E5" i="577"/>
  <c r="D5" i="577"/>
  <c r="A5" i="577"/>
  <c r="G6" i="616"/>
  <c r="F6" i="616"/>
  <c r="E6" i="616"/>
  <c r="D6" i="616"/>
  <c r="A6" i="616"/>
  <c r="G5" i="604"/>
  <c r="F5" i="604"/>
  <c r="E5" i="604"/>
  <c r="D5" i="604"/>
  <c r="A5" i="604"/>
  <c r="G5" i="595"/>
  <c r="F5" i="595"/>
  <c r="E5" i="595"/>
  <c r="D5" i="595"/>
  <c r="A5" i="595"/>
  <c r="F2" i="1" l="1"/>
  <c r="C7" i="1"/>
  <c r="I2" i="595"/>
  <c r="G2" i="595"/>
  <c r="C3" i="595" s="1"/>
  <c r="F5" i="1" s="1"/>
  <c r="E2" i="595"/>
  <c r="D2" i="595"/>
  <c r="C5" i="1" s="1"/>
  <c r="I2" i="604"/>
  <c r="G2" i="604"/>
  <c r="C3" i="604" s="1"/>
  <c r="E2" i="604"/>
  <c r="D2" i="604"/>
  <c r="I2" i="577"/>
  <c r="G2" i="577"/>
  <c r="C3" i="577" s="1"/>
  <c r="F9" i="1" s="1"/>
  <c r="E2" i="577"/>
  <c r="D2" i="577"/>
  <c r="C8" i="1" s="1"/>
  <c r="G5" i="616"/>
  <c r="F5" i="616"/>
  <c r="E5" i="616"/>
  <c r="D5" i="616"/>
  <c r="A5" i="616"/>
  <c r="B2" i="595" l="1"/>
  <c r="E8" i="1"/>
  <c r="C9" i="1"/>
  <c r="E9" i="1"/>
  <c r="B2" i="577"/>
  <c r="F8" i="1"/>
  <c r="B2" i="604"/>
  <c r="E7" i="1"/>
  <c r="E5" i="1"/>
  <c r="I2" i="619"/>
  <c r="G2" i="619"/>
  <c r="E2" i="619"/>
  <c r="D2" i="619"/>
  <c r="H2" i="616"/>
  <c r="G2" i="616"/>
  <c r="F2" i="616"/>
  <c r="B2" i="616"/>
  <c r="H4" i="616"/>
  <c r="G4" i="616"/>
  <c r="F4" i="616"/>
  <c r="E4" i="616"/>
  <c r="B4" i="616"/>
  <c r="C3" i="619" l="1"/>
  <c r="E4" i="1"/>
  <c r="B2" i="619"/>
  <c r="C3" i="427"/>
  <c r="B2" i="427"/>
  <c r="D2" i="427"/>
  <c r="E2" i="427"/>
  <c r="G2" i="427"/>
  <c r="I2" i="427"/>
  <c r="I2" i="305"/>
  <c r="G2" i="305"/>
  <c r="C3" i="305" s="1"/>
  <c r="E2" i="305"/>
  <c r="D2" i="305"/>
  <c r="B2" i="305"/>
  <c r="I2" i="616"/>
  <c r="E2" i="616" s="1"/>
  <c r="I2" i="603"/>
  <c r="G2" i="603"/>
  <c r="F2" i="603"/>
  <c r="E2" i="603"/>
  <c r="D2" i="603"/>
  <c r="C6" i="1" s="1"/>
  <c r="I2" i="506"/>
  <c r="G2" i="506"/>
  <c r="E2" i="506"/>
  <c r="D2" i="506"/>
  <c r="C3" i="1" s="1"/>
  <c r="O6" i="1"/>
  <c r="B2" i="506" l="1"/>
  <c r="C2" i="603"/>
  <c r="C3" i="603"/>
  <c r="F6" i="1" s="1"/>
  <c r="E6" i="1"/>
  <c r="C3" i="506"/>
  <c r="F3" i="1" s="1"/>
  <c r="E3" i="1"/>
  <c r="C3" i="616"/>
  <c r="F7" i="1" s="1"/>
  <c r="F4" i="1"/>
  <c r="D4" i="1"/>
  <c r="C4" i="1" l="1"/>
  <c r="D7" i="1"/>
  <c r="K4" i="576" l="1"/>
  <c r="K5" i="576"/>
  <c r="K18" i="576"/>
  <c r="K19" i="576"/>
  <c r="K20" i="576"/>
  <c r="K21" i="576"/>
  <c r="K22" i="576"/>
  <c r="K23" i="576"/>
  <c r="K24" i="576"/>
  <c r="K25" i="576"/>
  <c r="K26" i="576"/>
  <c r="K27" i="576"/>
  <c r="K28" i="576"/>
  <c r="K29" i="576"/>
  <c r="K30" i="576"/>
  <c r="K31" i="576"/>
  <c r="K32" i="576"/>
  <c r="K33" i="576"/>
  <c r="K34" i="576"/>
  <c r="K35" i="576"/>
  <c r="K36" i="576"/>
  <c r="K37" i="576"/>
  <c r="K38" i="576"/>
  <c r="K39" i="576"/>
  <c r="K40" i="576"/>
  <c r="K41" i="576"/>
  <c r="K42" i="576"/>
  <c r="K43" i="576"/>
  <c r="K44" i="576"/>
  <c r="K45" i="576"/>
  <c r="K46" i="576"/>
  <c r="K47" i="576"/>
  <c r="K48" i="576"/>
  <c r="K49" i="576"/>
  <c r="K50" i="576"/>
  <c r="K51" i="576"/>
  <c r="K52" i="576"/>
  <c r="K53" i="576"/>
  <c r="K54" i="576"/>
  <c r="K55" i="576"/>
  <c r="K56" i="576"/>
  <c r="K57" i="576"/>
  <c r="K58" i="576"/>
  <c r="K59" i="576"/>
  <c r="K60" i="576"/>
  <c r="K61" i="576"/>
  <c r="K62" i="576"/>
  <c r="K63" i="576"/>
  <c r="K64" i="576"/>
  <c r="K65" i="576"/>
  <c r="K66" i="576"/>
  <c r="K67" i="576"/>
  <c r="K68" i="576"/>
  <c r="K69" i="576"/>
  <c r="K70" i="576"/>
  <c r="K71" i="576"/>
  <c r="K72" i="576"/>
  <c r="K73" i="576"/>
  <c r="K74" i="576"/>
  <c r="K75" i="576"/>
  <c r="K76" i="576"/>
  <c r="K77" i="576"/>
  <c r="K78" i="576"/>
  <c r="K79" i="576"/>
  <c r="K80" i="576"/>
  <c r="K81" i="576"/>
  <c r="K82" i="576"/>
  <c r="K83" i="576"/>
  <c r="K84" i="576"/>
  <c r="J4" i="576"/>
  <c r="J5" i="576"/>
  <c r="J18" i="576"/>
  <c r="J19" i="576"/>
  <c r="J20" i="576"/>
  <c r="J21" i="576"/>
  <c r="J22" i="576"/>
  <c r="J23" i="576"/>
  <c r="J24" i="576"/>
  <c r="J25" i="576"/>
  <c r="J26" i="576"/>
  <c r="J27" i="576"/>
  <c r="J28" i="576"/>
  <c r="J29" i="576"/>
  <c r="J30" i="576"/>
  <c r="J31" i="576"/>
  <c r="J32" i="576"/>
  <c r="J33" i="576"/>
  <c r="J34" i="576"/>
  <c r="J35" i="576"/>
  <c r="J36" i="576"/>
  <c r="J37" i="576"/>
  <c r="J38" i="576"/>
  <c r="J39" i="576"/>
  <c r="J40" i="576"/>
  <c r="J41" i="576"/>
  <c r="J42" i="576"/>
  <c r="J43" i="576"/>
  <c r="J44" i="576"/>
  <c r="J45" i="576"/>
  <c r="J46" i="576"/>
  <c r="J47" i="576"/>
  <c r="J48" i="576"/>
  <c r="J49" i="576"/>
  <c r="J50" i="576"/>
  <c r="J51" i="576"/>
  <c r="J52" i="576"/>
  <c r="J53" i="576"/>
  <c r="J54" i="576"/>
  <c r="J55" i="576"/>
  <c r="J56" i="576"/>
  <c r="J57" i="576"/>
  <c r="J58" i="576"/>
  <c r="J59" i="576"/>
  <c r="J60" i="576"/>
  <c r="J61" i="576"/>
  <c r="J62" i="576"/>
  <c r="J63" i="576"/>
  <c r="J64" i="576"/>
  <c r="J65" i="576"/>
  <c r="J66" i="576"/>
  <c r="J67" i="576"/>
  <c r="J68" i="576"/>
  <c r="J69" i="576"/>
  <c r="J70" i="576"/>
  <c r="J71" i="576"/>
  <c r="J72" i="576"/>
  <c r="J73" i="576"/>
  <c r="J74" i="576"/>
  <c r="J75" i="576"/>
  <c r="J76" i="576"/>
  <c r="J77" i="576"/>
  <c r="J78" i="576"/>
  <c r="J79" i="576"/>
  <c r="J80" i="576"/>
  <c r="J81" i="576"/>
  <c r="J82" i="576"/>
  <c r="J83" i="576"/>
  <c r="J84" i="576"/>
  <c r="I4" i="576"/>
  <c r="I5" i="576"/>
  <c r="I18" i="576"/>
  <c r="I19" i="576"/>
  <c r="I20" i="576"/>
  <c r="I21" i="576"/>
  <c r="I22" i="576"/>
  <c r="I23" i="576"/>
  <c r="I24" i="576"/>
  <c r="I25" i="576"/>
  <c r="I26" i="576"/>
  <c r="I27" i="576"/>
  <c r="I28" i="576"/>
  <c r="I29" i="576"/>
  <c r="I30" i="576"/>
  <c r="I31" i="576"/>
  <c r="I32" i="576"/>
  <c r="I33" i="576"/>
  <c r="I34" i="576"/>
  <c r="I35" i="576"/>
  <c r="I36" i="576"/>
  <c r="I37" i="576"/>
  <c r="I38" i="576"/>
  <c r="I39" i="576"/>
  <c r="I40" i="576"/>
  <c r="I41" i="576"/>
  <c r="I42" i="576"/>
  <c r="I43" i="576"/>
  <c r="I44" i="576"/>
  <c r="I45" i="576"/>
  <c r="I46" i="576"/>
  <c r="I47" i="576"/>
  <c r="I48" i="576"/>
  <c r="I49" i="576"/>
  <c r="I50" i="576"/>
  <c r="I51" i="576"/>
  <c r="I52" i="576"/>
  <c r="I53" i="576"/>
  <c r="I54" i="576"/>
  <c r="I55" i="576"/>
  <c r="I56" i="576"/>
  <c r="I57" i="576"/>
  <c r="I58" i="576"/>
  <c r="I59" i="576"/>
  <c r="I60" i="576"/>
  <c r="I61" i="576"/>
  <c r="I62" i="576"/>
  <c r="I63" i="576"/>
  <c r="I64" i="576"/>
  <c r="I65" i="576"/>
  <c r="I66" i="576"/>
  <c r="I67" i="576"/>
  <c r="I68" i="576"/>
  <c r="I69" i="576"/>
  <c r="I70" i="576"/>
  <c r="I71" i="576"/>
  <c r="I72" i="576"/>
  <c r="I73" i="576"/>
  <c r="I74" i="576"/>
  <c r="I75" i="576"/>
  <c r="I76" i="576"/>
  <c r="I77" i="576"/>
  <c r="I78" i="576"/>
  <c r="I79" i="576"/>
  <c r="I80" i="576"/>
  <c r="I81" i="576"/>
  <c r="I82" i="576"/>
  <c r="I83" i="576"/>
  <c r="H83" i="576"/>
  <c r="E4" i="576"/>
  <c r="E5" i="576"/>
  <c r="E18" i="576"/>
  <c r="E19" i="576"/>
  <c r="E20" i="576"/>
  <c r="E21" i="576"/>
  <c r="E22" i="576"/>
  <c r="E23" i="576"/>
  <c r="E24" i="576"/>
  <c r="E25" i="576"/>
  <c r="E26" i="576"/>
  <c r="E27" i="576"/>
  <c r="E28" i="576"/>
  <c r="E29" i="576"/>
  <c r="E30" i="576"/>
  <c r="E31" i="576"/>
  <c r="E32" i="576"/>
  <c r="E33" i="576"/>
  <c r="E34" i="576"/>
  <c r="E35" i="576"/>
  <c r="E36" i="576"/>
  <c r="E37" i="576"/>
  <c r="E38" i="576"/>
  <c r="E39" i="576"/>
  <c r="E40" i="576"/>
  <c r="E41" i="576"/>
  <c r="E42" i="576"/>
  <c r="E43" i="576"/>
  <c r="E44" i="576"/>
  <c r="E45" i="576"/>
  <c r="E46" i="576"/>
  <c r="E47" i="576"/>
  <c r="E48" i="576"/>
  <c r="E49" i="576"/>
  <c r="E50" i="576"/>
  <c r="E51" i="576"/>
  <c r="E52" i="576"/>
  <c r="E53" i="576"/>
  <c r="E54" i="576"/>
  <c r="E55" i="576"/>
  <c r="E56" i="576"/>
  <c r="E57" i="576"/>
  <c r="E58" i="576"/>
  <c r="E59" i="576"/>
  <c r="E60" i="576"/>
  <c r="E61" i="576"/>
  <c r="E62" i="576"/>
  <c r="E63" i="576"/>
  <c r="E64" i="576"/>
  <c r="E65" i="576"/>
  <c r="E66" i="576"/>
  <c r="E67" i="576"/>
  <c r="E68" i="576"/>
  <c r="E69" i="576"/>
  <c r="E70" i="576"/>
  <c r="E71" i="576"/>
  <c r="E72" i="576"/>
  <c r="E73" i="576"/>
  <c r="E74" i="576"/>
  <c r="E75" i="576"/>
  <c r="E76" i="576"/>
  <c r="E77" i="576"/>
  <c r="E78" i="576"/>
  <c r="E79" i="576"/>
  <c r="E80" i="576"/>
  <c r="E81" i="576"/>
  <c r="E82" i="576"/>
  <c r="E83" i="576"/>
  <c r="D4" i="576"/>
  <c r="D5" i="576"/>
  <c r="D18" i="576"/>
  <c r="D19" i="576"/>
  <c r="D20" i="576"/>
  <c r="D21" i="576"/>
  <c r="D22" i="576"/>
  <c r="D23" i="576"/>
  <c r="D24" i="576"/>
  <c r="D25" i="576"/>
  <c r="D26" i="576"/>
  <c r="D27" i="576"/>
  <c r="D28" i="576"/>
  <c r="D29" i="576"/>
  <c r="D30" i="576"/>
  <c r="D31" i="576"/>
  <c r="D32" i="576"/>
  <c r="D33" i="576"/>
  <c r="D34" i="576"/>
  <c r="D35" i="576"/>
  <c r="D36" i="576"/>
  <c r="D37" i="576"/>
  <c r="D38" i="576"/>
  <c r="D39" i="576"/>
  <c r="D40" i="576"/>
  <c r="D41" i="576"/>
  <c r="D42" i="576"/>
  <c r="D43" i="576"/>
  <c r="D44" i="576"/>
  <c r="D45" i="576"/>
  <c r="D46" i="576"/>
  <c r="D47" i="576"/>
  <c r="D48" i="576"/>
  <c r="D49" i="576"/>
  <c r="D50" i="576"/>
  <c r="D51" i="576"/>
  <c r="D52" i="576"/>
  <c r="D53" i="576"/>
  <c r="D54" i="576"/>
  <c r="D55" i="576"/>
  <c r="D56" i="576"/>
  <c r="D57" i="576"/>
  <c r="D58" i="576"/>
  <c r="D59" i="576"/>
  <c r="D60" i="576"/>
  <c r="D61" i="576"/>
  <c r="D62" i="576"/>
  <c r="D63" i="576"/>
  <c r="D64" i="576"/>
  <c r="D65" i="576"/>
  <c r="D66" i="576"/>
  <c r="D67" i="576"/>
  <c r="D68" i="576"/>
  <c r="D69" i="576"/>
  <c r="D70" i="576"/>
  <c r="D71" i="576"/>
  <c r="D72" i="576"/>
  <c r="D73" i="576"/>
  <c r="D74" i="576"/>
  <c r="D75" i="576"/>
  <c r="D76" i="576"/>
  <c r="D77" i="576"/>
  <c r="D78" i="576"/>
  <c r="D79" i="576"/>
  <c r="D80" i="576"/>
  <c r="D81" i="576"/>
  <c r="D82" i="576"/>
  <c r="D83" i="576"/>
  <c r="C4" i="576"/>
  <c r="C5" i="576"/>
  <c r="C18" i="576"/>
  <c r="C19" i="576"/>
  <c r="C20" i="576"/>
  <c r="C21" i="576"/>
  <c r="C22" i="576"/>
  <c r="C23" i="576"/>
  <c r="C24" i="576"/>
  <c r="C25" i="576"/>
  <c r="C26" i="576"/>
  <c r="C27" i="576"/>
  <c r="C28" i="576"/>
  <c r="C29" i="576"/>
  <c r="C30" i="576"/>
  <c r="C31" i="576"/>
  <c r="C32" i="576"/>
  <c r="C33" i="576"/>
  <c r="C34" i="576"/>
  <c r="C35" i="576"/>
  <c r="C36" i="576"/>
  <c r="C37" i="576"/>
  <c r="C38" i="576"/>
  <c r="C39" i="576"/>
  <c r="C40" i="576"/>
  <c r="C41" i="576"/>
  <c r="C42" i="576"/>
  <c r="C43" i="576"/>
  <c r="C44" i="576"/>
  <c r="C45" i="576"/>
  <c r="C46" i="576"/>
  <c r="C47" i="576"/>
  <c r="C48" i="576"/>
  <c r="C49" i="576"/>
  <c r="C50" i="576"/>
  <c r="C51" i="576"/>
  <c r="C52" i="576"/>
  <c r="C53" i="576"/>
  <c r="C54" i="576"/>
  <c r="C55" i="576"/>
  <c r="C56" i="576"/>
  <c r="C57" i="576"/>
  <c r="C58" i="576"/>
  <c r="C59" i="576"/>
  <c r="C60" i="576"/>
  <c r="C61" i="576"/>
  <c r="C62" i="576"/>
  <c r="C63" i="576"/>
  <c r="C64" i="576"/>
  <c r="C65" i="576"/>
  <c r="C66" i="576"/>
  <c r="C67" i="576"/>
  <c r="C68" i="576"/>
  <c r="C69" i="576"/>
  <c r="C70" i="576"/>
  <c r="C71" i="576"/>
  <c r="C72" i="576"/>
  <c r="C73" i="576"/>
  <c r="C74" i="576"/>
  <c r="C75" i="576"/>
  <c r="C76" i="576"/>
  <c r="C77" i="576"/>
  <c r="C78" i="576"/>
  <c r="C79" i="576"/>
  <c r="C80" i="576"/>
  <c r="C81" i="576"/>
  <c r="C82" i="576"/>
  <c r="B14" i="576"/>
  <c r="B15" i="576"/>
  <c r="B16" i="576"/>
  <c r="B17" i="576"/>
  <c r="B18" i="576"/>
  <c r="B19" i="576"/>
  <c r="B20" i="576"/>
  <c r="B21" i="576"/>
  <c r="B22" i="576"/>
  <c r="B23" i="576"/>
  <c r="B24" i="576"/>
  <c r="B25" i="576"/>
  <c r="B26" i="576"/>
  <c r="B27" i="576"/>
  <c r="B28" i="576"/>
  <c r="B29" i="576"/>
  <c r="B30" i="576"/>
  <c r="B31" i="576"/>
  <c r="B32" i="576"/>
  <c r="B33" i="576"/>
  <c r="B34" i="576"/>
  <c r="B35" i="576"/>
  <c r="B36" i="576"/>
  <c r="B37" i="576"/>
  <c r="B38" i="576"/>
  <c r="B39" i="576"/>
  <c r="B40" i="576"/>
  <c r="B41" i="576"/>
  <c r="B42" i="576"/>
  <c r="B43" i="576"/>
  <c r="B44" i="576"/>
  <c r="B45" i="576"/>
  <c r="B46" i="576"/>
  <c r="B47" i="576"/>
  <c r="B48" i="576"/>
  <c r="B49" i="576"/>
  <c r="B50" i="576"/>
  <c r="B51" i="576"/>
  <c r="B52" i="576"/>
  <c r="B53" i="576"/>
  <c r="B54" i="576"/>
  <c r="B55" i="576"/>
  <c r="B56" i="576"/>
  <c r="B57" i="576"/>
  <c r="B58" i="576"/>
  <c r="B59" i="576"/>
  <c r="B60" i="576"/>
  <c r="B61" i="576"/>
  <c r="B62" i="576"/>
  <c r="B63" i="576"/>
  <c r="B64" i="576"/>
  <c r="B65" i="576"/>
  <c r="B66" i="576"/>
  <c r="B67" i="576"/>
  <c r="B68" i="576"/>
  <c r="B69" i="576"/>
  <c r="B70" i="576"/>
  <c r="B71" i="576"/>
  <c r="B72" i="576"/>
  <c r="B73" i="576"/>
  <c r="B74" i="576"/>
  <c r="B75" i="576"/>
  <c r="B76" i="576"/>
  <c r="B77" i="576"/>
  <c r="B78" i="576"/>
  <c r="B79" i="576"/>
  <c r="B80" i="576"/>
  <c r="B81" i="576"/>
  <c r="B82" i="576"/>
  <c r="L4" i="576"/>
  <c r="M4" i="576"/>
  <c r="N4" i="576"/>
  <c r="L5" i="576"/>
  <c r="M5" i="576"/>
  <c r="N5" i="576"/>
  <c r="M6" i="576"/>
  <c r="N6" i="576"/>
  <c r="M7" i="576"/>
  <c r="N7" i="576"/>
  <c r="L18" i="576"/>
  <c r="M18" i="576"/>
  <c r="N18" i="576"/>
  <c r="L19" i="576"/>
  <c r="M19" i="576"/>
  <c r="N19" i="576"/>
  <c r="L20" i="576"/>
  <c r="M20" i="576"/>
  <c r="N20" i="576"/>
  <c r="L21" i="576"/>
  <c r="M21" i="576"/>
  <c r="N21" i="576"/>
  <c r="L22" i="576"/>
  <c r="M22" i="576"/>
  <c r="N22" i="576"/>
  <c r="L23" i="576"/>
  <c r="M23" i="576"/>
  <c r="N23" i="576"/>
  <c r="L24" i="576"/>
  <c r="M24" i="576"/>
  <c r="N24" i="576"/>
  <c r="L25" i="576"/>
  <c r="M25" i="576"/>
  <c r="N25" i="576"/>
  <c r="L26" i="576"/>
  <c r="M26" i="576"/>
  <c r="N26" i="576"/>
  <c r="L27" i="576"/>
  <c r="M27" i="576"/>
  <c r="N27" i="576"/>
  <c r="L28" i="576"/>
  <c r="M28" i="576"/>
  <c r="N28" i="576"/>
  <c r="L29" i="576"/>
  <c r="M29" i="576"/>
  <c r="N29" i="576"/>
  <c r="L30" i="576"/>
  <c r="M30" i="576"/>
  <c r="N30" i="576"/>
  <c r="L31" i="576"/>
  <c r="M31" i="576"/>
  <c r="N31" i="576"/>
  <c r="L32" i="576"/>
  <c r="M32" i="576"/>
  <c r="N32" i="576"/>
  <c r="L33" i="576"/>
  <c r="M33" i="576"/>
  <c r="N33" i="576"/>
  <c r="L34" i="576"/>
  <c r="M34" i="576"/>
  <c r="N34" i="576"/>
  <c r="L35" i="576"/>
  <c r="M35" i="576"/>
  <c r="N35" i="576"/>
  <c r="L36" i="576"/>
  <c r="M36" i="576"/>
  <c r="N36" i="576"/>
  <c r="L37" i="576"/>
  <c r="M37" i="576"/>
  <c r="N37" i="576"/>
  <c r="L38" i="576"/>
  <c r="M38" i="576"/>
  <c r="N38" i="576"/>
  <c r="L39" i="576"/>
  <c r="M39" i="576"/>
  <c r="N39" i="576"/>
  <c r="L40" i="576"/>
  <c r="M40" i="576"/>
  <c r="N40" i="576"/>
  <c r="L41" i="576"/>
  <c r="M41" i="576"/>
  <c r="N41" i="576"/>
  <c r="L42" i="576"/>
  <c r="M42" i="576"/>
  <c r="N42" i="576"/>
  <c r="L43" i="576"/>
  <c r="M43" i="576"/>
  <c r="N43" i="576"/>
  <c r="L44" i="576"/>
  <c r="M44" i="576"/>
  <c r="N44" i="576"/>
  <c r="L45" i="576"/>
  <c r="M45" i="576"/>
  <c r="N45" i="576"/>
  <c r="L46" i="576"/>
  <c r="M46" i="576"/>
  <c r="N46" i="576"/>
  <c r="L47" i="576"/>
  <c r="M47" i="576"/>
  <c r="N47" i="576"/>
  <c r="L48" i="576"/>
  <c r="M48" i="576"/>
  <c r="N48" i="576"/>
  <c r="L49" i="576"/>
  <c r="M49" i="576"/>
  <c r="N49" i="576"/>
  <c r="L50" i="576"/>
  <c r="M50" i="576"/>
  <c r="N50" i="576"/>
  <c r="L51" i="576"/>
  <c r="M51" i="576"/>
  <c r="N51" i="576"/>
  <c r="L52" i="576"/>
  <c r="M52" i="576"/>
  <c r="N52" i="576"/>
  <c r="L53" i="576"/>
  <c r="M53" i="576"/>
  <c r="N53" i="576"/>
  <c r="L54" i="576"/>
  <c r="M54" i="576"/>
  <c r="N54" i="576"/>
  <c r="L55" i="576"/>
  <c r="M55" i="576"/>
  <c r="N55" i="576"/>
  <c r="L56" i="576"/>
  <c r="M56" i="576"/>
  <c r="N56" i="576"/>
  <c r="L57" i="576"/>
  <c r="M57" i="576"/>
  <c r="N57" i="576"/>
  <c r="L58" i="576"/>
  <c r="M58" i="576"/>
  <c r="N58" i="576"/>
  <c r="L59" i="576"/>
  <c r="M59" i="576"/>
  <c r="N59" i="576"/>
  <c r="L60" i="576"/>
  <c r="M60" i="576"/>
  <c r="N60" i="576"/>
  <c r="L61" i="576"/>
  <c r="M61" i="576"/>
  <c r="N61" i="576"/>
  <c r="L62" i="576"/>
  <c r="M62" i="576"/>
  <c r="N62" i="576"/>
  <c r="L63" i="576"/>
  <c r="M63" i="576"/>
  <c r="N63" i="576"/>
  <c r="L64" i="576"/>
  <c r="M64" i="576"/>
  <c r="N64" i="576"/>
  <c r="L65" i="576"/>
  <c r="M65" i="576"/>
  <c r="N65" i="576"/>
  <c r="L66" i="576"/>
  <c r="M66" i="576"/>
  <c r="N66" i="576"/>
  <c r="L67" i="576"/>
  <c r="M67" i="576"/>
  <c r="N67" i="576"/>
  <c r="L68" i="576"/>
  <c r="M68" i="576"/>
  <c r="N68" i="576"/>
  <c r="L69" i="576"/>
  <c r="M69" i="576"/>
  <c r="N69" i="576"/>
  <c r="L70" i="576"/>
  <c r="M70" i="576"/>
  <c r="N70" i="576"/>
  <c r="L71" i="576"/>
  <c r="M71" i="576"/>
  <c r="N71" i="576"/>
  <c r="L72" i="576"/>
  <c r="M72" i="576"/>
  <c r="N72" i="576"/>
  <c r="L73" i="576"/>
  <c r="M73" i="576"/>
  <c r="N73" i="576"/>
  <c r="L74" i="576"/>
  <c r="M74" i="576"/>
  <c r="N74" i="576"/>
  <c r="L75" i="576"/>
  <c r="M75" i="576"/>
  <c r="N75" i="576"/>
  <c r="L76" i="576"/>
  <c r="M76" i="576"/>
  <c r="N76" i="576"/>
  <c r="L77" i="576"/>
  <c r="M77" i="576"/>
  <c r="N77" i="576"/>
  <c r="L78" i="576"/>
  <c r="M78" i="576"/>
  <c r="N78" i="576"/>
  <c r="L79" i="576"/>
  <c r="M79" i="576"/>
  <c r="N79" i="576"/>
  <c r="L80" i="576"/>
  <c r="M80" i="576"/>
  <c r="N80" i="576"/>
  <c r="L81" i="576"/>
  <c r="M81" i="576"/>
  <c r="N81" i="576"/>
  <c r="L82" i="576"/>
  <c r="M82" i="576"/>
  <c r="N82" i="576"/>
  <c r="H79" i="576" l="1"/>
  <c r="H77" i="576"/>
  <c r="H73" i="576"/>
  <c r="H71" i="576"/>
  <c r="H69" i="576"/>
  <c r="H67" i="576"/>
  <c r="H65" i="576"/>
  <c r="H63" i="576"/>
  <c r="H61" i="576"/>
  <c r="H59" i="576"/>
  <c r="H57" i="576"/>
  <c r="H55" i="576"/>
  <c r="H53" i="576"/>
  <c r="H51" i="576"/>
  <c r="H47" i="576"/>
  <c r="H46" i="576"/>
  <c r="H43" i="576"/>
  <c r="H39" i="576"/>
  <c r="H38" i="576"/>
  <c r="H37" i="576"/>
  <c r="H35" i="576"/>
  <c r="H34" i="576"/>
  <c r="H33" i="576"/>
  <c r="H31" i="576"/>
  <c r="H30" i="576"/>
  <c r="H29" i="576"/>
  <c r="H27" i="576"/>
  <c r="H26" i="576"/>
  <c r="H25" i="576"/>
  <c r="H23" i="576"/>
  <c r="H22" i="576"/>
  <c r="H21" i="576"/>
  <c r="H19" i="576"/>
  <c r="H18" i="576"/>
  <c r="H81" i="576"/>
  <c r="H75" i="576"/>
  <c r="H76" i="576"/>
  <c r="H72" i="576"/>
  <c r="H68" i="576"/>
  <c r="H64" i="576"/>
  <c r="H60" i="576"/>
  <c r="H56" i="576"/>
  <c r="H52" i="576"/>
  <c r="H40" i="576"/>
  <c r="H36" i="576"/>
  <c r="H32" i="576"/>
  <c r="H28" i="576"/>
  <c r="H24" i="576"/>
  <c r="H20" i="576"/>
  <c r="H5" i="576"/>
  <c r="H4" i="576"/>
  <c r="H80" i="576"/>
  <c r="H82" i="576"/>
  <c r="H78" i="576"/>
  <c r="H74" i="576"/>
  <c r="H70" i="576"/>
  <c r="H66" i="576"/>
  <c r="H62" i="576"/>
  <c r="H58" i="576"/>
  <c r="H54" i="576"/>
  <c r="H50" i="576"/>
  <c r="H42" i="576"/>
  <c r="H49" i="576"/>
  <c r="H45" i="576"/>
  <c r="H41" i="576"/>
  <c r="H48" i="576"/>
  <c r="H44" i="576"/>
  <c r="D6" i="1" l="1"/>
  <c r="D5" i="1" l="1"/>
  <c r="I2" i="590"/>
  <c r="G2" i="590"/>
  <c r="E2" i="1" s="1"/>
  <c r="E2" i="590"/>
  <c r="D2" i="590"/>
  <c r="B2" i="590" l="1"/>
  <c r="C2" i="1"/>
  <c r="G2" i="1" s="1"/>
  <c r="C3" i="590"/>
  <c r="O4" i="1" l="1"/>
  <c r="O2" i="1"/>
  <c r="G5" i="1"/>
  <c r="G6" i="1"/>
  <c r="G9" i="1"/>
  <c r="G7" i="1"/>
  <c r="G4" i="1"/>
  <c r="G8" i="1" l="1"/>
  <c r="O5" i="1" l="1"/>
  <c r="O3" i="1" l="1"/>
  <c r="G3" i="1" l="1"/>
  <c r="C32" i="276" l="1"/>
  <c r="C31" i="276"/>
  <c r="C29" i="276"/>
  <c r="D29" i="276"/>
  <c r="B29" i="276"/>
  <c r="C28" i="276"/>
  <c r="D28" i="276"/>
  <c r="B28" i="276"/>
  <c r="C27" i="276"/>
  <c r="D27" i="276"/>
  <c r="B27" i="276"/>
  <c r="C26" i="276"/>
  <c r="D26" i="276"/>
  <c r="B26" i="276"/>
  <c r="C25" i="276"/>
  <c r="D25" i="276"/>
  <c r="B25" i="276"/>
  <c r="C24" i="276"/>
  <c r="D24" i="276"/>
  <c r="B24" i="276"/>
  <c r="C23" i="276"/>
  <c r="D23" i="276"/>
  <c r="B23" i="276"/>
  <c r="C22" i="276"/>
  <c r="D22" i="276"/>
  <c r="B22" i="276"/>
  <c r="C21" i="276"/>
  <c r="D21" i="276"/>
  <c r="B21" i="276"/>
  <c r="C20" i="276"/>
  <c r="D20" i="276"/>
  <c r="B20" i="276"/>
  <c r="C19" i="276"/>
  <c r="D19" i="276"/>
  <c r="B19" i="276"/>
  <c r="C18" i="276"/>
  <c r="D18" i="276"/>
  <c r="B18" i="276"/>
  <c r="C17" i="276"/>
  <c r="D17" i="276"/>
  <c r="B17" i="276"/>
  <c r="C16" i="276"/>
  <c r="D16" i="276"/>
  <c r="B16" i="276"/>
  <c r="C15" i="276"/>
  <c r="D15" i="276"/>
  <c r="B15" i="276"/>
  <c r="C14" i="276"/>
  <c r="D14" i="276"/>
  <c r="B14" i="276"/>
  <c r="C13" i="276"/>
  <c r="D13" i="276"/>
  <c r="B13" i="276"/>
  <c r="C12" i="276"/>
  <c r="D12" i="276"/>
  <c r="B12" i="276"/>
  <c r="C11" i="276"/>
  <c r="D11" i="276"/>
  <c r="B11" i="276"/>
  <c r="C10" i="276"/>
  <c r="D10" i="276"/>
  <c r="B10" i="276"/>
  <c r="C9" i="276"/>
  <c r="D9" i="276"/>
  <c r="B9" i="276"/>
  <c r="C8" i="276"/>
  <c r="D8" i="276"/>
  <c r="B8" i="276"/>
  <c r="C7" i="276"/>
  <c r="D7" i="276"/>
  <c r="B7" i="276"/>
  <c r="C6" i="276"/>
  <c r="D6" i="276"/>
  <c r="B6" i="276"/>
  <c r="C5" i="276"/>
  <c r="D5" i="276"/>
  <c r="B5" i="276"/>
  <c r="C4" i="276"/>
  <c r="D4" i="276"/>
  <c r="B4" i="276" l="1"/>
  <c r="J22" i="1" l="1"/>
  <c r="B46" i="1"/>
  <c r="G46" i="1" l="1"/>
</calcChain>
</file>

<file path=xl/sharedStrings.xml><?xml version="1.0" encoding="utf-8"?>
<sst xmlns="http://schemas.openxmlformats.org/spreadsheetml/2006/main" count="637" uniqueCount="377">
  <si>
    <t>Pour vous déplacer dans le Drive et trouver votre liste : ctrl + F  puis votre pseudo</t>
  </si>
  <si>
    <t>Avancée</t>
  </si>
  <si>
    <t>Option</t>
  </si>
  <si>
    <t>Lus</t>
  </si>
  <si>
    <t>Lu</t>
  </si>
  <si>
    <t>Chroniqué</t>
  </si>
  <si>
    <t>Nb de pages</t>
  </si>
  <si>
    <t>Catégories</t>
  </si>
  <si>
    <t>Challenge</t>
  </si>
  <si>
    <t>a</t>
  </si>
  <si>
    <t>e</t>
  </si>
  <si>
    <t>f</t>
  </si>
  <si>
    <t>j</t>
  </si>
  <si>
    <t>k</t>
  </si>
  <si>
    <t>n</t>
  </si>
  <si>
    <t>o</t>
  </si>
  <si>
    <t>q</t>
  </si>
  <si>
    <t>u</t>
  </si>
  <si>
    <t>w</t>
  </si>
  <si>
    <t>z</t>
  </si>
  <si>
    <t>x</t>
  </si>
  <si>
    <t>y</t>
  </si>
  <si>
    <t>Dans les temps</t>
  </si>
  <si>
    <t>Tirage des lettres</t>
  </si>
  <si>
    <t>janvier</t>
  </si>
  <si>
    <t>joker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</si>
  <si>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</si>
  <si>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</si>
  <si>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</si>
  <si>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</si>
  <si>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</si>
  <si>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</si>
  <si>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</si>
  <si>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</si>
  <si>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</si>
  <si>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</si>
  <si>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</si>
  <si>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Titre</t>
  </si>
  <si>
    <t>Liste des Demis</t>
  </si>
  <si>
    <t>Participants                Option A, B, C</t>
  </si>
  <si>
    <t>Dans les temps (complets)</t>
  </si>
  <si>
    <t>Dans les temps (global)</t>
  </si>
  <si>
    <t>Jokers</t>
  </si>
  <si>
    <t>nb pages lues</t>
  </si>
  <si>
    <t>Liste - Option A</t>
  </si>
  <si>
    <t>bouleversement</t>
  </si>
  <si>
    <t>lettres modifiées</t>
  </si>
  <si>
    <t>Liste - Option A/D</t>
  </si>
  <si>
    <t>pseudo</t>
  </si>
  <si>
    <t>nom auteur</t>
  </si>
  <si>
    <t>Prénom</t>
  </si>
  <si>
    <t>chgmt auteur</t>
  </si>
  <si>
    <t>chgmt livre</t>
  </si>
  <si>
    <t>Joker</t>
  </si>
  <si>
    <t>A</t>
  </si>
  <si>
    <t>C</t>
  </si>
  <si>
    <t>Liste - Option C</t>
  </si>
  <si>
    <t>D</t>
  </si>
  <si>
    <t>Non</t>
  </si>
  <si>
    <t>Unger</t>
  </si>
  <si>
    <t>Lisa</t>
  </si>
  <si>
    <t>pages</t>
  </si>
  <si>
    <t>catégorie</t>
  </si>
  <si>
    <t>lien</t>
  </si>
  <si>
    <t>Commentaire</t>
  </si>
  <si>
    <t>Pseudo</t>
  </si>
  <si>
    <t>Commentaires</t>
  </si>
  <si>
    <t>Pas de tirage au sort</t>
  </si>
  <si>
    <t xml:space="preserve"> participants</t>
  </si>
  <si>
    <t>Camille E</t>
  </si>
  <si>
    <t>Challenge validé</t>
  </si>
  <si>
    <t>Challenge Validé</t>
  </si>
  <si>
    <t>B</t>
  </si>
  <si>
    <t>Liste - Option B</t>
  </si>
  <si>
    <t>Walpurgis</t>
  </si>
  <si>
    <t>Participants</t>
  </si>
  <si>
    <t>Les tirages sont effectués le 25 du mois (environ)</t>
  </si>
  <si>
    <t>Olivier</t>
  </si>
  <si>
    <t>Arthur</t>
  </si>
  <si>
    <t>Cindy</t>
  </si>
  <si>
    <t>X</t>
  </si>
  <si>
    <t>Sylvain</t>
  </si>
  <si>
    <t>Amélie</t>
  </si>
  <si>
    <t>Arnaldur</t>
  </si>
  <si>
    <t>Franck</t>
  </si>
  <si>
    <t>Z</t>
  </si>
  <si>
    <t>Ken</t>
  </si>
  <si>
    <t>Julia</t>
  </si>
  <si>
    <t>Sarah</t>
  </si>
  <si>
    <t>Barker</t>
  </si>
  <si>
    <t>James</t>
  </si>
  <si>
    <t>Peter</t>
  </si>
  <si>
    <t>David</t>
  </si>
  <si>
    <t>Catherine</t>
  </si>
  <si>
    <t>Elena</t>
  </si>
  <si>
    <t>K</t>
  </si>
  <si>
    <t>Baricco</t>
  </si>
  <si>
    <t>Alessandro</t>
  </si>
  <si>
    <t>Soie</t>
  </si>
  <si>
    <t>William</t>
  </si>
  <si>
    <t>Roy</t>
  </si>
  <si>
    <t>John</t>
  </si>
  <si>
    <t>Zola</t>
  </si>
  <si>
    <t>Irving</t>
  </si>
  <si>
    <t>Neuvel</t>
  </si>
  <si>
    <t>Daniel</t>
  </si>
  <si>
    <t>Rabelais</t>
  </si>
  <si>
    <t>François</t>
  </si>
  <si>
    <t>Pantagruel</t>
  </si>
  <si>
    <t>Tolkien</t>
  </si>
  <si>
    <t>Verne</t>
  </si>
  <si>
    <t>Jules</t>
  </si>
  <si>
    <t>Kim</t>
  </si>
  <si>
    <t>Joker prénom</t>
  </si>
  <si>
    <t>cgmt nom</t>
  </si>
  <si>
    <t>cgmt livre</t>
  </si>
  <si>
    <t>prénom</t>
  </si>
  <si>
    <t>Arbor</t>
  </si>
  <si>
    <t>Victor del</t>
  </si>
  <si>
    <t>Toutes les vagues de l'océan</t>
  </si>
  <si>
    <t>Barrows</t>
  </si>
  <si>
    <t>Annie</t>
  </si>
  <si>
    <t>le cercle littéraire des amateurs d'épluchures de patates</t>
  </si>
  <si>
    <t>Chandra</t>
  </si>
  <si>
    <t>Vikram</t>
  </si>
  <si>
    <t>Le seigneur de Bombay</t>
  </si>
  <si>
    <t>Dalai</t>
  </si>
  <si>
    <t>lama</t>
  </si>
  <si>
    <t>L'art du bonheur</t>
  </si>
  <si>
    <t>Gun</t>
  </si>
  <si>
    <t>Hee-Kyung</t>
  </si>
  <si>
    <t>Les boîtes de ma femme</t>
  </si>
  <si>
    <t>Ferrante</t>
  </si>
  <si>
    <t>Celle qui fuit et celle qui reste</t>
  </si>
  <si>
    <t>Gong</t>
  </si>
  <si>
    <t>Ji-Young</t>
  </si>
  <si>
    <t>Nos jours heureux</t>
  </si>
  <si>
    <t>Higashino</t>
  </si>
  <si>
    <t>Keigo</t>
  </si>
  <si>
    <t>Le dévouement du suspect X</t>
  </si>
  <si>
    <t>Une prière pour Owen</t>
  </si>
  <si>
    <t>Jaswal</t>
  </si>
  <si>
    <t>Ballikaur</t>
  </si>
  <si>
    <t>Le club des veuves qui aimaient la littérature érotique</t>
  </si>
  <si>
    <t>Kawakami</t>
  </si>
  <si>
    <t>Hircin</t>
  </si>
  <si>
    <t>Les années douces</t>
  </si>
  <si>
    <t>Lin</t>
  </si>
  <si>
    <t>Yutang</t>
  </si>
  <si>
    <t>L'importance de vivre</t>
  </si>
  <si>
    <t>Murakami</t>
  </si>
  <si>
    <t>Haruki</t>
  </si>
  <si>
    <t>Le meurtre du commandeur</t>
  </si>
  <si>
    <t>Le sommeil des géants</t>
  </si>
  <si>
    <t>Ogawa</t>
  </si>
  <si>
    <t>Ito</t>
  </si>
  <si>
    <t>La papeterie Tsubaki</t>
  </si>
  <si>
    <t>Paje</t>
  </si>
  <si>
    <t>Antoine</t>
  </si>
  <si>
    <t>Et elle me parla d'un érable, du sourire de l'eau et de l'éternité</t>
  </si>
  <si>
    <t>Quesne</t>
  </si>
  <si>
    <t>Didier</t>
  </si>
  <si>
    <t>Dragonne</t>
  </si>
  <si>
    <t>Arundhati</t>
  </si>
  <si>
    <t>Le ministère du bonheur suprême</t>
  </si>
  <si>
    <t>Sapianza</t>
  </si>
  <si>
    <t>Galiarda</t>
  </si>
  <si>
    <t>L'art de la joie</t>
  </si>
  <si>
    <t>Terzani</t>
  </si>
  <si>
    <t>Tiziano</t>
  </si>
  <si>
    <t>Un devin m'a dit</t>
  </si>
  <si>
    <t>Uno</t>
  </si>
  <si>
    <t>Chico</t>
  </si>
  <si>
    <t>Confession amoureuse</t>
  </si>
  <si>
    <t>Vittachi</t>
  </si>
  <si>
    <t>Jury</t>
  </si>
  <si>
    <t>Le maître de fengshui</t>
  </si>
  <si>
    <t>Weber</t>
  </si>
  <si>
    <t>Je suis de nulle part</t>
  </si>
  <si>
    <t>Xilonen</t>
  </si>
  <si>
    <t>Aura</t>
  </si>
  <si>
    <t>Gabacho</t>
  </si>
  <si>
    <t>Yumena</t>
  </si>
  <si>
    <t>Kyûsaku</t>
  </si>
  <si>
    <t>Dogra Magra</t>
  </si>
  <si>
    <t>Zechen</t>
  </si>
  <si>
    <t>XU</t>
  </si>
  <si>
    <t>Pékin pirate</t>
  </si>
  <si>
    <t>Anonyme</t>
  </si>
  <si>
    <t>Indridason</t>
  </si>
  <si>
    <t>Young</t>
  </si>
  <si>
    <t>Follett</t>
  </si>
  <si>
    <t>Sara</t>
  </si>
  <si>
    <t>Quinn</t>
  </si>
  <si>
    <t>Alexander</t>
  </si>
  <si>
    <t>Karl</t>
  </si>
  <si>
    <t>C'était demain</t>
  </si>
  <si>
    <t>Benoit</t>
  </si>
  <si>
    <t>Projet Faille : bienvenue à l'Institut</t>
  </si>
  <si>
    <t>Cutter</t>
  </si>
  <si>
    <t>Nick</t>
  </si>
  <si>
    <t>Troupe 52</t>
  </si>
  <si>
    <t>Dickey</t>
  </si>
  <si>
    <t>Délivrance</t>
  </si>
  <si>
    <t>Emmerich</t>
  </si>
  <si>
    <t>Roland</t>
  </si>
  <si>
    <t>Stargate</t>
  </si>
  <si>
    <t>Fisher</t>
  </si>
  <si>
    <t>Incarceron, tome 2 : Le cygne noir</t>
  </si>
  <si>
    <t>Gibson</t>
  </si>
  <si>
    <t>Gary</t>
  </si>
  <si>
    <t>Extinction Game</t>
  </si>
  <si>
    <t>Herbert</t>
  </si>
  <si>
    <t>Survivant</t>
  </si>
  <si>
    <t>Irish</t>
  </si>
  <si>
    <t>Fenêtre sur cour et autres histoires</t>
  </si>
  <si>
    <t>Morte en mémoire vive</t>
  </si>
  <si>
    <t>King</t>
  </si>
  <si>
    <t>Stephen</t>
  </si>
  <si>
    <t>Insomnie</t>
  </si>
  <si>
    <t>Loseus</t>
  </si>
  <si>
    <t>Chris</t>
  </si>
  <si>
    <t>Nouvelle ère</t>
  </si>
  <si>
    <t>Morrison</t>
  </si>
  <si>
    <t>Boyd</t>
  </si>
  <si>
    <t>La vague</t>
  </si>
  <si>
    <t>Nothomb</t>
  </si>
  <si>
    <t>Mercure</t>
  </si>
  <si>
    <t>Oliva</t>
  </si>
  <si>
    <t>Alexandra</t>
  </si>
  <si>
    <t>Jusqu'au bout</t>
  </si>
  <si>
    <t>Parisot</t>
  </si>
  <si>
    <t>Play</t>
  </si>
  <si>
    <t>Comment séduire un marquis ?</t>
  </si>
  <si>
    <t>Rowell</t>
  </si>
  <si>
    <t>Rainbow</t>
  </si>
  <si>
    <t>Carry on</t>
  </si>
  <si>
    <t>Strandberg</t>
  </si>
  <si>
    <t>Mats</t>
  </si>
  <si>
    <t>Le Ferry</t>
  </si>
  <si>
    <t>J.R.R.</t>
  </si>
  <si>
    <t>Bilbo le hobbit</t>
  </si>
  <si>
    <t>L'île des ombres</t>
  </si>
  <si>
    <t>Van Wilder</t>
  </si>
  <si>
    <t>Memorex</t>
  </si>
  <si>
    <t>Williams</t>
  </si>
  <si>
    <t>Brian</t>
  </si>
  <si>
    <t>Tunnels, tome 1</t>
  </si>
  <si>
    <t>Anthologie</t>
  </si>
  <si>
    <t>Le bouquin de Noël</t>
  </si>
  <si>
    <t>Dans le berceau de l'ennemi</t>
  </si>
  <si>
    <t>Zadoff</t>
  </si>
  <si>
    <t>Allen</t>
  </si>
  <si>
    <t>Le programme, tome 2 : Cible n°2</t>
  </si>
  <si>
    <t>Demi</t>
  </si>
  <si>
    <t>Rowling</t>
  </si>
  <si>
    <t>J.K.</t>
  </si>
  <si>
    <t>Anfosso</t>
  </si>
  <si>
    <t>Fabrice</t>
  </si>
  <si>
    <t>Le chemin des fées</t>
  </si>
  <si>
    <t>Barbery</t>
  </si>
  <si>
    <t>Muriel</t>
  </si>
  <si>
    <t>L'Elégance du hérisson</t>
  </si>
  <si>
    <t>Clément</t>
  </si>
  <si>
    <t>La valse inachevée</t>
  </si>
  <si>
    <t>Dicker</t>
  </si>
  <si>
    <t>Joël</t>
  </si>
  <si>
    <t>La Vérité sur l'affaire Harry Québert</t>
  </si>
  <si>
    <t>Edwards</t>
  </si>
  <si>
    <t>L'enfant de tous les silences</t>
  </si>
  <si>
    <t>Le Siècle, tome 1 : La Chute des géants</t>
  </si>
  <si>
    <t>Golden</t>
  </si>
  <si>
    <t>Geisha</t>
  </si>
  <si>
    <t>Higgins</t>
  </si>
  <si>
    <t>Kristan</t>
  </si>
  <si>
    <t>L'amour et tout ce qui va avec</t>
  </si>
  <si>
    <t>Betty</t>
  </si>
  <si>
    <t>Hypnose</t>
  </si>
  <si>
    <t>Kalotay</t>
  </si>
  <si>
    <t>Daphné</t>
  </si>
  <si>
    <t>Un papillon sous la neige</t>
  </si>
  <si>
    <t>Lark</t>
  </si>
  <si>
    <t>Gwyneira McKenzie, tome 1 : Le Pays du nuage blanc</t>
  </si>
  <si>
    <t>McCullough</t>
  </si>
  <si>
    <t>Colleen</t>
  </si>
  <si>
    <t>Les oiseaux se cachent pour mourir</t>
  </si>
  <si>
    <t>Nicholls</t>
  </si>
  <si>
    <t>Un jour</t>
  </si>
  <si>
    <t>O'Donnell</t>
  </si>
  <si>
    <t>Le doux venin des abeilles</t>
  </si>
  <si>
    <t>Priest</t>
  </si>
  <si>
    <t>Christopher</t>
  </si>
  <si>
    <t>Le prestige</t>
  </si>
  <si>
    <t>Quatre mains</t>
  </si>
  <si>
    <t>Silène Edgar et Paul Beorn</t>
  </si>
  <si>
    <t>14-14</t>
  </si>
  <si>
    <t>Harry Potter, illustré, tome 3 : Harry Potter et le prisonnier d'Azkaban</t>
  </si>
  <si>
    <t>Scholes</t>
  </si>
  <si>
    <t>Katherine</t>
  </si>
  <si>
    <t>Les amants de la terre sauvage</t>
  </si>
  <si>
    <t>Thibaux</t>
  </si>
  <si>
    <t>Jean-Michel</t>
  </si>
  <si>
    <t>Le roman de Cléopâtre</t>
  </si>
  <si>
    <t>Umiharu</t>
  </si>
  <si>
    <t>Shinohara</t>
  </si>
  <si>
    <t>Le maître des livres, tome 10</t>
  </si>
  <si>
    <t>Mémorex</t>
  </si>
  <si>
    <t>Watson</t>
  </si>
  <si>
    <t>S.J.</t>
  </si>
  <si>
    <t>Avant d'aller dormir</t>
  </si>
  <si>
    <t>Tristan et Iseult</t>
  </si>
  <si>
    <t>Moira</t>
  </si>
  <si>
    <t>Les Chemins de poussière, tome 1 : Saba, Ange de la mort</t>
  </si>
  <si>
    <t>Emile</t>
  </si>
  <si>
    <t>La curée</t>
  </si>
  <si>
    <t>Carey</t>
  </si>
  <si>
    <t>Edward</t>
  </si>
  <si>
    <t>Les ferrailleurs, tome 2 : Le faubourg</t>
  </si>
  <si>
    <t>Del Socorro</t>
  </si>
  <si>
    <t>Jean-Laurent</t>
  </si>
  <si>
    <t>Boudicca</t>
  </si>
  <si>
    <t>Glukhovsky</t>
  </si>
  <si>
    <t>Dmitry</t>
  </si>
  <si>
    <t>Metro 2034</t>
  </si>
  <si>
    <t>Hardy</t>
  </si>
  <si>
    <t>Thomas</t>
  </si>
  <si>
    <t>Tess d'Uberville</t>
  </si>
  <si>
    <t>La voix</t>
  </si>
  <si>
    <t>Loevenbruck</t>
  </si>
  <si>
    <t>Henri</t>
  </si>
  <si>
    <t>La Moïra, tome 2 : La Guerre des loups</t>
  </si>
  <si>
    <t>Mérimée</t>
  </si>
  <si>
    <t>Prosper</t>
  </si>
  <si>
    <t>Colomba</t>
  </si>
  <si>
    <t>Pennac</t>
  </si>
  <si>
    <t>La saga Malaussène, tome 2 : La fée carabine</t>
  </si>
  <si>
    <t>See</t>
  </si>
  <si>
    <t>Fleur de Neige</t>
  </si>
  <si>
    <t>Tesson</t>
  </si>
  <si>
    <t>L'éternel retour</t>
  </si>
  <si>
    <t>Les conquistadores de l'Amérique centrale</t>
  </si>
  <si>
    <r>
      <t xml:space="preserve">A, B, C, </t>
    </r>
    <r>
      <rPr>
        <sz val="10"/>
        <color rgb="FFFF0000"/>
        <rFont val="Calibri"/>
        <family val="2"/>
        <scheme val="minor"/>
      </rPr>
      <t>D,</t>
    </r>
    <r>
      <rPr>
        <sz val="10"/>
        <rFont val="Calibri"/>
        <family val="2"/>
        <scheme val="minor"/>
      </rPr>
      <t xml:space="preserve"> E, F, G, H, I, J, L, M, N, O, P, Q, R, S, T, U, V, W, X, Y</t>
    </r>
  </si>
  <si>
    <t>Aaaaaa</t>
  </si>
  <si>
    <t>Abbbb</t>
  </si>
  <si>
    <t>Acccc</t>
  </si>
  <si>
    <t>Adddd</t>
  </si>
  <si>
    <t>Baaaa</t>
  </si>
  <si>
    <t>Bbbb</t>
  </si>
  <si>
    <t>Caaa</t>
  </si>
  <si>
    <t>Cabc</t>
  </si>
  <si>
    <t>valide</t>
  </si>
  <si>
    <t>Valide</t>
  </si>
  <si>
    <t>essai1</t>
  </si>
  <si>
    <t>essai3</t>
  </si>
  <si>
    <t>essai5</t>
  </si>
  <si>
    <t>auteur1</t>
  </si>
  <si>
    <t>auteur3</t>
  </si>
  <si>
    <t>auteur5</t>
  </si>
  <si>
    <t>prénom1</t>
  </si>
  <si>
    <t>prénom3</t>
  </si>
  <si>
    <t>prénom5</t>
  </si>
  <si>
    <t>a1</t>
  </si>
  <si>
    <t>a3</t>
  </si>
  <si>
    <t>a5</t>
  </si>
  <si>
    <t>EmmaV</t>
  </si>
  <si>
    <t>Greer</t>
  </si>
  <si>
    <t>Andrew Sean</t>
  </si>
  <si>
    <t>Les tribulations d'Arthur Mineur</t>
  </si>
  <si>
    <t>contemporain</t>
  </si>
  <si>
    <t>https://www.livraddict.com/forum/viewtopic.php?pid=2878869#p2878869</t>
  </si>
  <si>
    <t>Bonne année :)</t>
  </si>
  <si>
    <t>Alhweder</t>
  </si>
  <si>
    <t>Pilhes</t>
  </si>
  <si>
    <t>René-Victor</t>
  </si>
  <si>
    <t>La Médiatrice</t>
  </si>
  <si>
    <t>https://www.livraddict.com/forum/viewtopic.php?pid=2880211#p2880211</t>
  </si>
  <si>
    <t>Suivi de lecture post #461.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</si>
</sst>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3" x14ac:knownFonts="1"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1"/>
      <color indexed="12"/>
      <name val="Calibri"/>
      <family val="2"/>
      <charset val="1"/>
    </font>
    <font>
      <sz val="8"/>
      <color indexed="8"/>
      <name val="Calibri"/>
      <family val="2"/>
      <charset val="1"/>
    </font>
    <font>
      <sz val="8"/>
      <name val="Arial"/>
      <family val="2"/>
    </font>
    <font>
      <sz val="8"/>
      <name val="Calibri"/>
      <family val="2"/>
      <charset val="1"/>
    </font>
    <font>
      <b/>
      <sz val="8"/>
      <color indexed="8"/>
      <name val="Calibri"/>
      <family val="2"/>
      <charset val="1"/>
    </font>
    <font>
      <i/>
      <sz val="8"/>
      <color indexed="8"/>
      <name val="Calibri"/>
      <family val="2"/>
      <charset val="1"/>
    </font>
    <font>
      <b/>
      <i/>
      <sz val="8"/>
      <color indexed="58"/>
      <name val="Georgia"/>
      <family val="1"/>
      <charset val="1"/>
    </font>
    <font>
      <i/>
      <sz val="8"/>
      <color indexed="58"/>
      <name val="Georgia"/>
      <family val="1"/>
      <charset val="1"/>
    </font>
    <font>
      <sz val="8"/>
      <color indexed="8"/>
      <name val="Calibri"/>
      <family val="2"/>
    </font>
    <font>
      <i/>
      <sz val="11"/>
      <color rgb="FF7F7F7F"/>
      <name val="Calibri"/>
      <family val="2"/>
      <scheme val="minor"/>
    </font>
    <font>
      <sz val="10"/>
      <color rgb="FF333333"/>
      <name val="Calibri"/>
      <family val="2"/>
      <scheme val="minor"/>
    </font>
    <font>
      <sz val="8"/>
      <color theme="0" tint="-0.34998626667073579"/>
      <name val="Calibri"/>
      <family val="2"/>
      <charset val="1"/>
    </font>
    <font>
      <i/>
      <sz val="8"/>
      <color theme="0" tint="-0.34998626667073579"/>
      <name val="Calibri"/>
      <family val="2"/>
      <charset val="1"/>
    </font>
    <font>
      <sz val="8"/>
      <name val="Calibri"/>
      <family val="2"/>
      <scheme val="minor"/>
    </font>
    <font>
      <sz val="8"/>
      <color theme="0" tint="-0.14999847407452621"/>
      <name val="Calibri"/>
      <family val="2"/>
      <charset val="1"/>
    </font>
    <font>
      <sz val="10"/>
      <color rgb="FF000000"/>
      <name val="Arial"/>
      <family val="2"/>
    </font>
    <font>
      <sz val="10"/>
      <color rgb="FF000000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rgb="FF333333"/>
      <name val="Arial"/>
      <family val="2"/>
    </font>
    <font>
      <i/>
      <sz val="8"/>
      <name val="Calibri"/>
      <family val="2"/>
      <scheme val="minor"/>
    </font>
    <font>
      <b/>
      <sz val="8"/>
      <name val="Calibri"/>
      <family val="2"/>
    </font>
    <font>
      <b/>
      <sz val="8"/>
      <color indexed="8"/>
      <name val="Calibri"/>
      <family val="2"/>
    </font>
    <font>
      <i/>
      <sz val="8"/>
      <color indexed="8"/>
      <name val="Calibri"/>
      <family val="2"/>
    </font>
    <font>
      <i/>
      <sz val="8"/>
      <color indexed="8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10"/>
      <color rgb="FF7F7F7F"/>
      <name val="Calibri"/>
      <family val="2"/>
      <scheme val="minor"/>
    </font>
    <font>
      <sz val="10"/>
      <color theme="0" tint="-0.14999847407452621"/>
      <name val="Calibri"/>
      <family val="2"/>
      <scheme val="minor"/>
    </font>
    <font>
      <i/>
      <sz val="10"/>
      <name val="Calibri"/>
      <family val="2"/>
      <scheme val="minor"/>
    </font>
    <font>
      <sz val="10"/>
      <color rgb="FF006100"/>
      <name val="Calibri"/>
      <family val="2"/>
      <scheme val="minor"/>
    </font>
    <font>
      <u/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5"/>
      <name val="Calibri"/>
      <family val="2"/>
      <scheme val="minor"/>
    </font>
    <font>
      <sz val="10"/>
      <name val="Calibri"/>
      <family val="2"/>
      <charset val="1"/>
    </font>
    <font>
      <sz val="10"/>
      <color theme="4"/>
      <name val="Calibri"/>
      <family val="2"/>
      <scheme val="minor"/>
    </font>
    <font>
      <sz val="10"/>
      <color indexed="8"/>
      <name val="Calibri"/>
      <family val="2"/>
    </font>
    <font>
      <sz val="10"/>
      <name val="Arial"/>
      <family val="2"/>
    </font>
    <font>
      <u/>
      <sz val="10"/>
      <color indexed="12"/>
      <name val="Calibri"/>
      <family val="2"/>
      <charset val="1"/>
    </font>
    <font>
      <b/>
      <sz val="10"/>
      <color theme="5"/>
      <name val="Calibri"/>
      <family val="2"/>
    </font>
    <font>
      <sz val="10"/>
      <color theme="0" tint="-0.14999847407452621"/>
      <name val="Calibri"/>
      <family val="2"/>
      <charset val="1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55"/>
      </patternFill>
    </fill>
    <fill>
      <patternFill patternType="solid">
        <fgColor theme="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7E1CD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6EFCE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11" fillId="0" borderId="0" applyNumberFormat="0" applyFill="0" applyBorder="0" applyAlignment="0" applyProtection="0"/>
    <xf numFmtId="0" fontId="26" fillId="8" borderId="0" applyNumberFormat="0" applyBorder="0" applyAlignment="0" applyProtection="0"/>
  </cellStyleXfs>
  <cellXfs count="254">
    <xf numFmtId="0" fontId="0" fillId="0" borderId="0" xfId="0"/>
    <xf numFmtId="0" fontId="4" fillId="0" borderId="0" xfId="0" applyFont="1"/>
    <xf numFmtId="0" fontId="12" fillId="0" borderId="0" xfId="0" applyFont="1"/>
    <xf numFmtId="0" fontId="3" fillId="0" borderId="0" xfId="1" applyFont="1"/>
    <xf numFmtId="0" fontId="8" fillId="0" borderId="0" xfId="1" applyFont="1" applyAlignment="1">
      <alignment horizontal="center" wrapText="1"/>
    </xf>
    <xf numFmtId="0" fontId="3" fillId="0" borderId="0" xfId="1" applyNumberFormat="1" applyFont="1"/>
    <xf numFmtId="0" fontId="9" fillId="0" borderId="0" xfId="1" applyFont="1" applyAlignment="1">
      <alignment horizontal="center" wrapText="1"/>
    </xf>
    <xf numFmtId="0" fontId="3" fillId="0" borderId="0" xfId="1" applyFont="1" applyBorder="1"/>
    <xf numFmtId="0" fontId="3" fillId="0" borderId="0" xfId="1" applyNumberFormat="1" applyFont="1" applyAlignment="1">
      <alignment horizontal="center"/>
    </xf>
    <xf numFmtId="0" fontId="3" fillId="0" borderId="0" xfId="1" applyFont="1" applyAlignment="1">
      <alignment horizontal="center"/>
    </xf>
    <xf numFmtId="0" fontId="15" fillId="0" borderId="0" xfId="0" applyFont="1"/>
    <xf numFmtId="0" fontId="17" fillId="0" borderId="0" xfId="0" applyFont="1"/>
    <xf numFmtId="0" fontId="5" fillId="0" borderId="2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18" fillId="0" borderId="0" xfId="0" applyFont="1"/>
    <xf numFmtId="0" fontId="19" fillId="0" borderId="0" xfId="1" applyFont="1"/>
    <xf numFmtId="0" fontId="20" fillId="0" borderId="0" xfId="0" applyFont="1"/>
    <xf numFmtId="0" fontId="4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4" fillId="0" borderId="0" xfId="0" applyFont="1" applyFill="1" applyBorder="1"/>
    <xf numFmtId="0" fontId="16" fillId="0" borderId="0" xfId="1" applyNumberFormat="1" applyFont="1"/>
    <xf numFmtId="0" fontId="16" fillId="0" borderId="0" xfId="1" applyFont="1"/>
    <xf numFmtId="0" fontId="22" fillId="0" borderId="0" xfId="1" applyNumberFormat="1" applyFont="1"/>
    <xf numFmtId="0" fontId="23" fillId="0" borderId="0" xfId="1" applyFont="1"/>
    <xf numFmtId="0" fontId="6" fillId="3" borderId="0" xfId="1" applyFont="1" applyFill="1" applyBorder="1" applyAlignment="1"/>
    <xf numFmtId="0" fontId="3" fillId="0" borderId="3" xfId="1" applyFont="1" applyBorder="1" applyAlignment="1">
      <alignment horizontal="center"/>
    </xf>
    <xf numFmtId="0" fontId="5" fillId="0" borderId="3" xfId="1" applyFont="1" applyBorder="1" applyAlignment="1">
      <alignment horizontal="center"/>
    </xf>
    <xf numFmtId="0" fontId="7" fillId="0" borderId="2" xfId="1" applyFont="1" applyFill="1" applyBorder="1" applyAlignment="1">
      <alignment horizontal="center"/>
    </xf>
    <xf numFmtId="0" fontId="3" fillId="0" borderId="0" xfId="1" applyFont="1" applyFill="1" applyBorder="1" applyAlignment="1">
      <alignment horizontal="center"/>
    </xf>
    <xf numFmtId="0" fontId="5" fillId="0" borderId="0" xfId="1" applyNumberFormat="1" applyFont="1" applyFill="1" applyBorder="1" applyAlignment="1">
      <alignment horizontal="center"/>
    </xf>
    <xf numFmtId="0" fontId="10" fillId="3" borderId="0" xfId="1" applyFont="1" applyFill="1" applyBorder="1" applyAlignment="1">
      <alignment horizontal="center" vertical="center"/>
    </xf>
    <xf numFmtId="0" fontId="6" fillId="0" borderId="2" xfId="1" applyFont="1" applyBorder="1" applyAlignment="1">
      <alignment horizontal="center"/>
    </xf>
    <xf numFmtId="0" fontId="10" fillId="0" borderId="2" xfId="1" applyFont="1" applyFill="1" applyBorder="1" applyAlignment="1">
      <alignment horizontal="center"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right" wrapText="1"/>
    </xf>
    <xf numFmtId="0" fontId="0" fillId="0" borderId="0" xfId="0" applyFill="1" applyBorder="1" applyAlignment="1">
      <alignment horizontal="right"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center" wrapText="1"/>
    </xf>
    <xf numFmtId="0" fontId="15" fillId="0" borderId="0" xfId="0" applyFont="1" applyAlignment="1"/>
    <xf numFmtId="0" fontId="15" fillId="0" borderId="0" xfId="0" applyFont="1" applyAlignment="1">
      <alignment wrapText="1"/>
    </xf>
    <xf numFmtId="0" fontId="3" fillId="0" borderId="0" xfId="1" applyFont="1" applyFill="1" applyBorder="1"/>
    <xf numFmtId="0" fontId="13" fillId="0" borderId="0" xfId="1" applyFont="1" applyFill="1" applyBorder="1" applyAlignment="1">
      <alignment horizontal="right"/>
    </xf>
    <xf numFmtId="0" fontId="4" fillId="0" borderId="0" xfId="0" applyFont="1" applyBorder="1"/>
    <xf numFmtId="0" fontId="15" fillId="0" borderId="0" xfId="0" applyFont="1" applyBorder="1" applyAlignment="1"/>
    <xf numFmtId="0" fontId="4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right" wrapText="1"/>
    </xf>
    <xf numFmtId="22" fontId="0" fillId="0" borderId="0" xfId="0" applyNumberFormat="1" applyBorder="1" applyAlignment="1">
      <alignment horizontal="right" wrapText="1"/>
    </xf>
    <xf numFmtId="0" fontId="0" fillId="6" borderId="0" xfId="0" applyFill="1" applyBorder="1" applyAlignment="1">
      <alignment wrapText="1"/>
    </xf>
    <xf numFmtId="0" fontId="0" fillId="0" borderId="6" xfId="0" applyBorder="1" applyAlignment="1">
      <alignment wrapText="1"/>
    </xf>
    <xf numFmtId="0" fontId="0" fillId="0" borderId="6" xfId="0" applyBorder="1" applyAlignment="1">
      <alignment horizontal="right" wrapText="1"/>
    </xf>
    <xf numFmtId="0" fontId="24" fillId="0" borderId="0" xfId="1" applyFont="1" applyBorder="1"/>
    <xf numFmtId="0" fontId="25" fillId="0" borderId="0" xfId="1" applyFont="1" applyBorder="1" applyAlignment="1"/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wrapText="1"/>
    </xf>
    <xf numFmtId="0" fontId="6" fillId="7" borderId="0" xfId="1" applyFont="1" applyFill="1" applyBorder="1" applyAlignment="1"/>
    <xf numFmtId="0" fontId="10" fillId="7" borderId="0" xfId="1" applyFont="1" applyFill="1" applyBorder="1" applyAlignment="1">
      <alignment horizontal="center" vertical="center"/>
    </xf>
    <xf numFmtId="22" fontId="0" fillId="0" borderId="6" xfId="0" applyNumberFormat="1" applyBorder="1" applyAlignment="1">
      <alignment horizontal="right" wrapText="1"/>
    </xf>
    <xf numFmtId="0" fontId="15" fillId="0" borderId="0" xfId="0" applyFont="1" applyFill="1" applyBorder="1" applyAlignment="1"/>
    <xf numFmtId="49" fontId="0" fillId="0" borderId="0" xfId="0" applyNumberFormat="1" applyFill="1" applyBorder="1"/>
    <xf numFmtId="0" fontId="14" fillId="0" borderId="0" xfId="1" applyFont="1" applyFill="1" applyBorder="1" applyAlignment="1">
      <alignment horizontal="right"/>
    </xf>
    <xf numFmtId="0" fontId="15" fillId="0" borderId="0" xfId="0" applyFont="1" applyFill="1" applyBorder="1"/>
    <xf numFmtId="0" fontId="15" fillId="0" borderId="0" xfId="0" applyFont="1" applyFill="1" applyBorder="1" applyAlignment="1">
      <alignment wrapText="1"/>
    </xf>
    <xf numFmtId="0" fontId="0" fillId="0" borderId="0" xfId="0" applyFill="1"/>
    <xf numFmtId="49" fontId="0" fillId="0" borderId="0" xfId="0" applyNumberFormat="1" applyFill="1"/>
    <xf numFmtId="0" fontId="0" fillId="0" borderId="0" xfId="0" applyFill="1" applyAlignment="1">
      <alignment wrapText="1"/>
    </xf>
    <xf numFmtId="0" fontId="5" fillId="0" borderId="2" xfId="1" applyFont="1" applyFill="1" applyBorder="1" applyAlignment="1">
      <alignment horizontal="center"/>
    </xf>
    <xf numFmtId="0" fontId="5" fillId="4" borderId="2" xfId="1" applyFont="1" applyFill="1" applyBorder="1" applyAlignment="1">
      <alignment horizontal="center"/>
    </xf>
    <xf numFmtId="22" fontId="0" fillId="0" borderId="0" xfId="0" applyNumberFormat="1"/>
    <xf numFmtId="0" fontId="15" fillId="0" borderId="2" xfId="0" applyFont="1" applyBorder="1" applyAlignment="1">
      <alignment horizontal="center"/>
    </xf>
    <xf numFmtId="0" fontId="5" fillId="0" borderId="0" xfId="1" applyFont="1" applyFill="1" applyBorder="1"/>
    <xf numFmtId="0" fontId="15" fillId="0" borderId="0" xfId="0" applyFont="1" applyAlignment="1">
      <alignment horizontal="right"/>
    </xf>
    <xf numFmtId="17" fontId="0" fillId="0" borderId="0" xfId="0" applyNumberFormat="1"/>
    <xf numFmtId="22" fontId="15" fillId="0" borderId="0" xfId="0" applyNumberFormat="1" applyFont="1" applyFill="1" applyBorder="1" applyAlignment="1"/>
    <xf numFmtId="0" fontId="15" fillId="0" borderId="0" xfId="0" applyFont="1" applyAlignment="1">
      <alignment horizontal="center"/>
    </xf>
    <xf numFmtId="0" fontId="4" fillId="0" borderId="0" xfId="0" applyFont="1" applyFill="1"/>
    <xf numFmtId="49" fontId="15" fillId="0" borderId="0" xfId="0" applyNumberFormat="1" applyFont="1" applyFill="1" applyBorder="1"/>
    <xf numFmtId="0" fontId="15" fillId="0" borderId="0" xfId="0" applyFont="1" applyFill="1"/>
    <xf numFmtId="0" fontId="21" fillId="0" borderId="0" xfId="0" applyFont="1" applyFill="1" applyBorder="1" applyAlignment="1">
      <alignment horizontal="right"/>
    </xf>
    <xf numFmtId="0" fontId="3" fillId="0" borderId="2" xfId="1" applyFont="1" applyFill="1" applyBorder="1"/>
    <xf numFmtId="1" fontId="27" fillId="0" borderId="0" xfId="1" applyNumberFormat="1" applyFont="1" applyAlignment="1">
      <alignment horizontal="center"/>
    </xf>
    <xf numFmtId="1" fontId="29" fillId="0" borderId="0" xfId="3" applyNumberFormat="1" applyFont="1" applyAlignment="1">
      <alignment horizontal="center"/>
    </xf>
    <xf numFmtId="0" fontId="28" fillId="0" borderId="0" xfId="1" applyFont="1" applyAlignment="1">
      <alignment horizontal="center"/>
    </xf>
    <xf numFmtId="0" fontId="30" fillId="0" borderId="0" xfId="1" applyFont="1" applyAlignment="1">
      <alignment horizontal="center"/>
    </xf>
    <xf numFmtId="0" fontId="30" fillId="0" borderId="0" xfId="1" applyFont="1"/>
    <xf numFmtId="0" fontId="28" fillId="0" borderId="0" xfId="2" applyNumberFormat="1" applyFont="1" applyFill="1" applyBorder="1" applyAlignment="1" applyProtection="1">
      <alignment horizontal="left"/>
    </xf>
    <xf numFmtId="0" fontId="31" fillId="0" borderId="0" xfId="2" applyNumberFormat="1" applyFont="1" applyFill="1" applyBorder="1" applyAlignment="1" applyProtection="1">
      <alignment horizontal="center"/>
    </xf>
    <xf numFmtId="0" fontId="28" fillId="2" borderId="1" xfId="1" applyFont="1" applyFill="1" applyBorder="1" applyAlignment="1">
      <alignment horizontal="center" vertical="center" textRotation="90"/>
    </xf>
    <xf numFmtId="1" fontId="28" fillId="2" borderId="1" xfId="1" applyNumberFormat="1" applyFont="1" applyFill="1" applyBorder="1" applyAlignment="1">
      <alignment horizontal="center" vertical="center" textRotation="90" wrapText="1"/>
    </xf>
    <xf numFmtId="0" fontId="28" fillId="2" borderId="2" xfId="1" applyFont="1" applyFill="1" applyBorder="1" applyAlignment="1">
      <alignment horizontal="center" vertical="center" textRotation="90" wrapText="1"/>
    </xf>
    <xf numFmtId="0" fontId="30" fillId="0" borderId="0" xfId="1" applyFont="1" applyFill="1" applyBorder="1" applyAlignment="1">
      <alignment horizontal="center" vertical="center" textRotation="90"/>
    </xf>
    <xf numFmtId="0" fontId="28" fillId="0" borderId="0" xfId="0" applyFont="1" applyFill="1" applyAlignment="1">
      <alignment horizontal="center"/>
    </xf>
    <xf numFmtId="0" fontId="28" fillId="0" borderId="2" xfId="2" applyNumberFormat="1" applyFont="1" applyFill="1" applyBorder="1" applyAlignment="1" applyProtection="1">
      <alignment horizontal="center"/>
    </xf>
    <xf numFmtId="0" fontId="28" fillId="0" borderId="2" xfId="1" applyNumberFormat="1" applyFont="1" applyFill="1" applyBorder="1" applyAlignment="1">
      <alignment horizontal="center"/>
    </xf>
    <xf numFmtId="0" fontId="28" fillId="0" borderId="2" xfId="1" applyFont="1" applyFill="1" applyBorder="1" applyAlignment="1">
      <alignment horizontal="center"/>
    </xf>
    <xf numFmtId="0" fontId="30" fillId="0" borderId="0" xfId="1" applyNumberFormat="1" applyFont="1" applyFill="1" applyBorder="1" applyAlignment="1">
      <alignment horizontal="center"/>
    </xf>
    <xf numFmtId="0" fontId="28" fillId="5" borderId="0" xfId="1" applyFont="1" applyFill="1"/>
    <xf numFmtId="0" fontId="28" fillId="0" borderId="0" xfId="1" applyFont="1" applyFill="1" applyAlignment="1">
      <alignment horizontal="center"/>
    </xf>
    <xf numFmtId="0" fontId="28" fillId="0" borderId="2" xfId="2" applyNumberFormat="1" applyFont="1" applyFill="1" applyBorder="1" applyAlignment="1" applyProtection="1">
      <alignment horizontal="center" wrapText="1"/>
    </xf>
    <xf numFmtId="1" fontId="28" fillId="0" borderId="2" xfId="1" applyNumberFormat="1" applyFont="1" applyFill="1" applyBorder="1" applyAlignment="1">
      <alignment horizontal="center"/>
    </xf>
    <xf numFmtId="0" fontId="28" fillId="0" borderId="0" xfId="0" applyFont="1" applyFill="1" applyBorder="1" applyAlignment="1">
      <alignment horizontal="center"/>
    </xf>
    <xf numFmtId="0" fontId="28" fillId="0" borderId="0" xfId="1" applyNumberFormat="1" applyFont="1" applyFill="1" applyBorder="1" applyAlignment="1">
      <alignment horizontal="center"/>
    </xf>
    <xf numFmtId="0" fontId="28" fillId="0" borderId="0" xfId="1" applyFont="1" applyFill="1" applyBorder="1" applyAlignment="1">
      <alignment horizontal="center"/>
    </xf>
    <xf numFmtId="0" fontId="31" fillId="0" borderId="0" xfId="1" applyFont="1" applyFill="1" applyBorder="1" applyAlignment="1">
      <alignment horizontal="center"/>
    </xf>
    <xf numFmtId="0" fontId="31" fillId="0" borderId="0" xfId="1" applyNumberFormat="1" applyFont="1" applyFill="1" applyBorder="1" applyAlignment="1">
      <alignment horizontal="center"/>
    </xf>
    <xf numFmtId="0" fontId="28" fillId="0" borderId="0" xfId="2" applyNumberFormat="1" applyFont="1" applyFill="1" applyBorder="1" applyAlignment="1" applyProtection="1">
      <alignment horizontal="center"/>
    </xf>
    <xf numFmtId="0" fontId="28" fillId="0" borderId="0" xfId="2" applyNumberFormat="1" applyFont="1" applyFill="1" applyBorder="1" applyAlignment="1" applyProtection="1">
      <alignment horizontal="center" wrapText="1"/>
    </xf>
    <xf numFmtId="0" fontId="28" fillId="0" borderId="0" xfId="1" applyFont="1" applyFill="1"/>
    <xf numFmtId="0" fontId="34" fillId="0" borderId="2" xfId="0" applyFont="1" applyFill="1" applyBorder="1" applyAlignment="1">
      <alignment horizontal="center"/>
    </xf>
    <xf numFmtId="0" fontId="27" fillId="0" borderId="2" xfId="1" applyFont="1" applyFill="1" applyBorder="1" applyAlignment="1">
      <alignment horizontal="center"/>
    </xf>
    <xf numFmtId="0" fontId="28" fillId="0" borderId="0" xfId="0" applyFont="1" applyAlignment="1">
      <alignment vertical="center"/>
    </xf>
    <xf numFmtId="0" fontId="30" fillId="0" borderId="0" xfId="1" applyFont="1" applyFill="1"/>
    <xf numFmtId="0" fontId="35" fillId="0" borderId="2" xfId="1" applyFont="1" applyFill="1" applyBorder="1" applyAlignment="1">
      <alignment horizontal="center"/>
    </xf>
    <xf numFmtId="1" fontId="34" fillId="0" borderId="2" xfId="1" applyNumberFormat="1" applyFont="1" applyFill="1" applyBorder="1" applyAlignment="1">
      <alignment horizontal="center"/>
    </xf>
    <xf numFmtId="0" fontId="30" fillId="0" borderId="2" xfId="1" applyFont="1" applyFill="1" applyBorder="1" applyAlignment="1">
      <alignment horizontal="center"/>
    </xf>
    <xf numFmtId="0" fontId="30" fillId="0" borderId="0" xfId="0" applyFont="1" applyFill="1" applyBorder="1"/>
    <xf numFmtId="0" fontId="28" fillId="0" borderId="0" xfId="0" applyFont="1" applyAlignment="1">
      <alignment horizontal="center"/>
    </xf>
    <xf numFmtId="1" fontId="27" fillId="0" borderId="0" xfId="1" applyNumberFormat="1" applyFont="1" applyFill="1" applyAlignment="1">
      <alignment horizontal="center"/>
    </xf>
    <xf numFmtId="0" fontId="33" fillId="0" borderId="0" xfId="2" applyFont="1" applyAlignment="1">
      <alignment horizontal="center"/>
    </xf>
    <xf numFmtId="0" fontId="31" fillId="0" borderId="0" xfId="1" applyFont="1" applyFill="1" applyBorder="1" applyAlignment="1">
      <alignment horizontal="center" wrapText="1"/>
    </xf>
    <xf numFmtId="0" fontId="31" fillId="0" borderId="0" xfId="1" applyNumberFormat="1" applyFont="1" applyBorder="1" applyAlignment="1">
      <alignment horizontal="center"/>
    </xf>
    <xf numFmtId="0" fontId="27" fillId="0" borderId="0" xfId="1" applyNumberFormat="1" applyFont="1" applyFill="1" applyBorder="1" applyAlignment="1">
      <alignment horizontal="center"/>
    </xf>
    <xf numFmtId="0" fontId="29" fillId="0" borderId="0" xfId="3" applyNumberFormat="1" applyFont="1" applyFill="1" applyBorder="1" applyAlignment="1">
      <alignment horizontal="center"/>
    </xf>
    <xf numFmtId="0" fontId="34" fillId="0" borderId="0" xfId="2" applyNumberFormat="1" applyFont="1" applyFill="1" applyBorder="1" applyAlignment="1" applyProtection="1">
      <alignment horizontal="center"/>
    </xf>
    <xf numFmtId="0" fontId="33" fillId="0" borderId="0" xfId="2" applyNumberFormat="1" applyFont="1" applyFill="1" applyBorder="1" applyAlignment="1" applyProtection="1">
      <alignment horizontal="center" wrapText="1"/>
    </xf>
    <xf numFmtId="0" fontId="30" fillId="0" borderId="0" xfId="1" applyNumberFormat="1" applyFont="1" applyBorder="1" applyAlignment="1">
      <alignment horizontal="center"/>
    </xf>
    <xf numFmtId="1" fontId="27" fillId="0" borderId="0" xfId="1" applyNumberFormat="1" applyFont="1" applyFill="1" applyBorder="1" applyAlignment="1">
      <alignment horizontal="center"/>
    </xf>
    <xf numFmtId="1" fontId="29" fillId="0" borderId="0" xfId="3" applyNumberFormat="1" applyFont="1" applyFill="1" applyBorder="1" applyAlignment="1">
      <alignment horizontal="center"/>
    </xf>
    <xf numFmtId="0" fontId="30" fillId="0" borderId="0" xfId="1" applyFont="1" applyFill="1" applyBorder="1" applyAlignment="1">
      <alignment horizontal="center"/>
    </xf>
    <xf numFmtId="0" fontId="28" fillId="0" borderId="0" xfId="0" applyFont="1" applyFill="1" applyAlignment="1">
      <alignment horizontal="left"/>
    </xf>
    <xf numFmtId="0" fontId="28" fillId="0" borderId="0" xfId="0" applyFont="1"/>
    <xf numFmtId="0" fontId="30" fillId="0" borderId="0" xfId="0" applyFont="1"/>
    <xf numFmtId="0" fontId="28" fillId="0" borderId="0" xfId="1" applyFont="1" applyBorder="1" applyAlignment="1">
      <alignment horizontal="center"/>
    </xf>
    <xf numFmtId="1" fontId="27" fillId="0" borderId="0" xfId="1" applyNumberFormat="1" applyFont="1" applyBorder="1" applyAlignment="1">
      <alignment horizontal="center"/>
    </xf>
    <xf numFmtId="1" fontId="29" fillId="0" borderId="0" xfId="3" applyNumberFormat="1" applyFont="1" applyBorder="1" applyAlignment="1">
      <alignment horizontal="center"/>
    </xf>
    <xf numFmtId="0" fontId="30" fillId="0" borderId="0" xfId="1" applyFont="1" applyBorder="1" applyAlignment="1">
      <alignment horizontal="center"/>
    </xf>
    <xf numFmtId="0" fontId="28" fillId="0" borderId="0" xfId="0" applyFont="1" applyFill="1" applyBorder="1" applyAlignment="1">
      <alignment horizontal="left"/>
    </xf>
    <xf numFmtId="0" fontId="28" fillId="0" borderId="0" xfId="0" applyFont="1" applyBorder="1"/>
    <xf numFmtId="0" fontId="28" fillId="0" borderId="0" xfId="0" applyFont="1" applyBorder="1" applyAlignment="1">
      <alignment horizontal="center"/>
    </xf>
    <xf numFmtId="0" fontId="30" fillId="0" borderId="0" xfId="0" applyFont="1" applyBorder="1"/>
    <xf numFmtId="1" fontId="28" fillId="0" borderId="0" xfId="1" applyNumberFormat="1" applyFont="1" applyAlignment="1">
      <alignment horizontal="center"/>
    </xf>
    <xf numFmtId="1" fontId="30" fillId="0" borderId="0" xfId="1" applyNumberFormat="1" applyFont="1" applyAlignment="1">
      <alignment horizontal="center"/>
    </xf>
    <xf numFmtId="1" fontId="30" fillId="0" borderId="0" xfId="1" applyNumberFormat="1" applyFont="1" applyBorder="1" applyAlignment="1">
      <alignment horizontal="center"/>
    </xf>
    <xf numFmtId="0" fontId="6" fillId="10" borderId="0" xfId="1" applyFont="1" applyFill="1" applyBorder="1" applyAlignment="1"/>
    <xf numFmtId="0" fontId="10" fillId="10" borderId="0" xfId="1" applyFont="1" applyFill="1" applyBorder="1" applyAlignment="1">
      <alignment horizontal="center" vertical="center"/>
    </xf>
    <xf numFmtId="14" fontId="0" fillId="0" borderId="6" xfId="0" applyNumberFormat="1" applyBorder="1" applyAlignment="1">
      <alignment wrapText="1"/>
    </xf>
    <xf numFmtId="0" fontId="28" fillId="3" borderId="2" xfId="1" applyNumberFormat="1" applyFont="1" applyFill="1" applyBorder="1" applyAlignment="1">
      <alignment horizontal="center"/>
    </xf>
    <xf numFmtId="0" fontId="19" fillId="2" borderId="1" xfId="1" applyFont="1" applyFill="1" applyBorder="1" applyAlignment="1">
      <alignment horizontal="center" vertical="center"/>
    </xf>
    <xf numFmtId="1" fontId="19" fillId="2" borderId="1" xfId="1" applyNumberFormat="1" applyFont="1" applyFill="1" applyBorder="1" applyAlignment="1">
      <alignment horizontal="center" vertical="center" textRotation="90"/>
    </xf>
    <xf numFmtId="0" fontId="19" fillId="2" borderId="2" xfId="1" applyFont="1" applyFill="1" applyBorder="1" applyAlignment="1">
      <alignment horizontal="center" vertical="center" textRotation="90" wrapText="1"/>
    </xf>
    <xf numFmtId="0" fontId="28" fillId="0" borderId="0" xfId="1" applyFont="1" applyAlignment="1">
      <alignment horizontal="left"/>
    </xf>
    <xf numFmtId="0" fontId="28" fillId="0" borderId="0" xfId="0" applyFont="1" applyAlignment="1">
      <alignment horizontal="left"/>
    </xf>
    <xf numFmtId="0" fontId="28" fillId="0" borderId="0" xfId="1" applyFont="1" applyBorder="1" applyAlignment="1">
      <alignment horizontal="left"/>
    </xf>
    <xf numFmtId="0" fontId="19" fillId="0" borderId="0" xfId="1" applyFont="1" applyAlignment="1">
      <alignment horizontal="left"/>
    </xf>
    <xf numFmtId="0" fontId="28" fillId="0" borderId="0" xfId="2" applyFont="1" applyFill="1" applyBorder="1" applyAlignment="1">
      <alignment horizontal="center"/>
    </xf>
    <xf numFmtId="0" fontId="32" fillId="0" borderId="0" xfId="4" applyFont="1" applyFill="1" applyBorder="1" applyAlignment="1">
      <alignment horizontal="center"/>
    </xf>
    <xf numFmtId="0" fontId="28" fillId="0" borderId="0" xfId="4" applyFont="1" applyFill="1" applyBorder="1" applyAlignment="1">
      <alignment horizontal="center"/>
    </xf>
    <xf numFmtId="17" fontId="0" fillId="0" borderId="0" xfId="0" applyNumberFormat="1" applyFill="1"/>
    <xf numFmtId="0" fontId="34" fillId="0" borderId="0" xfId="1" applyFont="1" applyFill="1" applyAlignment="1">
      <alignment horizontal="left"/>
    </xf>
    <xf numFmtId="0" fontId="28" fillId="5" borderId="0" xfId="2" applyFont="1" applyFill="1" applyBorder="1" applyAlignment="1">
      <alignment horizontal="center"/>
    </xf>
    <xf numFmtId="0" fontId="28" fillId="5" borderId="0" xfId="1" applyFont="1" applyFill="1" applyBorder="1" applyAlignment="1">
      <alignment horizontal="center"/>
    </xf>
    <xf numFmtId="0" fontId="28" fillId="5" borderId="0" xfId="1" applyNumberFormat="1" applyFont="1" applyFill="1" applyBorder="1" applyAlignment="1">
      <alignment horizontal="center"/>
    </xf>
    <xf numFmtId="0" fontId="28" fillId="5" borderId="0" xfId="0" applyFont="1" applyFill="1" applyBorder="1" applyAlignment="1">
      <alignment horizontal="center"/>
    </xf>
    <xf numFmtId="0" fontId="30" fillId="5" borderId="0" xfId="1" applyNumberFormat="1" applyFont="1" applyFill="1" applyBorder="1" applyAlignment="1">
      <alignment horizontal="center"/>
    </xf>
    <xf numFmtId="22" fontId="0" fillId="0" borderId="0" xfId="0" applyNumberFormat="1" applyFill="1"/>
    <xf numFmtId="0" fontId="0" fillId="5" borderId="0" xfId="0" applyFont="1" applyFill="1" applyAlignment="1">
      <alignment horizontal="center" wrapText="1"/>
    </xf>
    <xf numFmtId="0" fontId="0" fillId="0" borderId="0" xfId="0" applyFont="1"/>
    <xf numFmtId="0" fontId="4" fillId="0" borderId="4" xfId="0" applyFont="1" applyBorder="1" applyAlignment="1">
      <alignment horizontal="center"/>
    </xf>
    <xf numFmtId="0" fontId="5" fillId="4" borderId="4" xfId="1" applyFont="1" applyFill="1" applyBorder="1" applyAlignment="1">
      <alignment horizontal="center"/>
    </xf>
    <xf numFmtId="0" fontId="28" fillId="5" borderId="2" xfId="0" applyFont="1" applyFill="1" applyBorder="1" applyAlignment="1">
      <alignment horizontal="center" wrapText="1"/>
    </xf>
    <xf numFmtId="0" fontId="0" fillId="5" borderId="2" xfId="0" applyFont="1" applyFill="1" applyBorder="1" applyAlignment="1">
      <alignment horizontal="center" wrapText="1"/>
    </xf>
    <xf numFmtId="0" fontId="36" fillId="5" borderId="2" xfId="1" applyFont="1" applyFill="1" applyBorder="1" applyAlignment="1">
      <alignment horizontal="center" wrapText="1"/>
    </xf>
    <xf numFmtId="0" fontId="36" fillId="5" borderId="2" xfId="1" applyFont="1" applyFill="1" applyBorder="1" applyAlignment="1">
      <alignment horizontal="center" textRotation="90" wrapText="1"/>
    </xf>
    <xf numFmtId="0" fontId="0" fillId="5" borderId="2" xfId="0" applyFont="1" applyFill="1" applyBorder="1" applyAlignment="1">
      <alignment horizontal="center" textRotation="90" wrapText="1"/>
    </xf>
    <xf numFmtId="22" fontId="0" fillId="5" borderId="0" xfId="0" applyNumberFormat="1" applyFill="1"/>
    <xf numFmtId="22" fontId="0" fillId="5" borderId="2" xfId="0" applyNumberFormat="1" applyFill="1" applyBorder="1"/>
    <xf numFmtId="0" fontId="0" fillId="5" borderId="2" xfId="0" applyFill="1" applyBorder="1"/>
    <xf numFmtId="0" fontId="2" fillId="0" borderId="0" xfId="2"/>
    <xf numFmtId="0" fontId="0" fillId="0" borderId="6" xfId="0" applyBorder="1"/>
    <xf numFmtId="0" fontId="0" fillId="0" borderId="6" xfId="0" applyFill="1" applyBorder="1"/>
    <xf numFmtId="0" fontId="28" fillId="2" borderId="7" xfId="1" applyFont="1" applyFill="1" applyBorder="1" applyAlignment="1">
      <alignment horizontal="center" vertical="center" wrapText="1"/>
    </xf>
    <xf numFmtId="0" fontId="28" fillId="2" borderId="8" xfId="1" applyFont="1" applyFill="1" applyBorder="1" applyAlignment="1">
      <alignment horizontal="center" vertical="center" textRotation="90"/>
    </xf>
    <xf numFmtId="1" fontId="28" fillId="2" borderId="8" xfId="1" applyNumberFormat="1" applyFont="1" applyFill="1" applyBorder="1" applyAlignment="1">
      <alignment horizontal="center" vertical="center" textRotation="90" wrapText="1"/>
    </xf>
    <xf numFmtId="0" fontId="28" fillId="2" borderId="5" xfId="1" applyFont="1" applyFill="1" applyBorder="1" applyAlignment="1">
      <alignment horizontal="center" vertical="center" textRotation="90" wrapText="1"/>
    </xf>
    <xf numFmtId="0" fontId="30" fillId="0" borderId="2" xfId="1" applyNumberFormat="1" applyFont="1" applyFill="1" applyBorder="1" applyAlignment="1">
      <alignment horizontal="center"/>
    </xf>
    <xf numFmtId="0" fontId="32" fillId="0" borderId="0" xfId="4" applyNumberFormat="1" applyFont="1" applyFill="1" applyBorder="1" applyAlignment="1">
      <alignment horizontal="center"/>
    </xf>
    <xf numFmtId="1" fontId="28" fillId="0" borderId="0" xfId="1" applyNumberFormat="1" applyFont="1" applyFill="1" applyBorder="1" applyAlignment="1">
      <alignment horizontal="center"/>
    </xf>
    <xf numFmtId="0" fontId="28" fillId="5" borderId="2" xfId="1" applyFont="1" applyFill="1" applyBorder="1" applyAlignment="1">
      <alignment horizontal="center"/>
    </xf>
    <xf numFmtId="1" fontId="34" fillId="5" borderId="2" xfId="1" applyNumberFormat="1" applyFont="1" applyFill="1" applyBorder="1" applyAlignment="1">
      <alignment horizontal="center"/>
    </xf>
    <xf numFmtId="0" fontId="30" fillId="5" borderId="2" xfId="1" applyFont="1" applyFill="1" applyBorder="1" applyAlignment="1">
      <alignment horizontal="center"/>
    </xf>
    <xf numFmtId="0" fontId="19" fillId="0" borderId="0" xfId="1" applyFont="1" applyFill="1" applyBorder="1"/>
    <xf numFmtId="0" fontId="27" fillId="0" borderId="2" xfId="1" applyNumberFormat="1" applyFont="1" applyFill="1" applyBorder="1" applyAlignment="1">
      <alignment horizontal="center"/>
    </xf>
    <xf numFmtId="0" fontId="19" fillId="2" borderId="5" xfId="1" applyFont="1" applyFill="1" applyBorder="1" applyAlignment="1">
      <alignment horizontal="center" vertical="center" textRotation="90" wrapText="1"/>
    </xf>
    <xf numFmtId="0" fontId="6" fillId="9" borderId="0" xfId="1" applyFont="1" applyFill="1" applyBorder="1" applyAlignment="1"/>
    <xf numFmtId="0" fontId="10" fillId="9" borderId="0" xfId="1" applyFont="1" applyFill="1" applyBorder="1" applyAlignment="1">
      <alignment horizontal="center" vertical="center"/>
    </xf>
    <xf numFmtId="0" fontId="28" fillId="0" borderId="0" xfId="2" applyFont="1" applyFill="1" applyAlignment="1">
      <alignment horizontal="left"/>
    </xf>
    <xf numFmtId="0" fontId="28" fillId="0" borderId="0" xfId="2" applyFont="1" applyFill="1" applyBorder="1" applyAlignment="1"/>
    <xf numFmtId="0" fontId="28" fillId="0" borderId="0" xfId="2" applyFont="1" applyFill="1" applyAlignment="1"/>
    <xf numFmtId="0" fontId="6" fillId="11" borderId="0" xfId="1" applyFont="1" applyFill="1" applyBorder="1" applyAlignment="1"/>
    <xf numFmtId="0" fontId="10" fillId="11" borderId="0" xfId="1" applyFont="1" applyFill="1" applyBorder="1" applyAlignment="1">
      <alignment horizontal="center" vertical="center"/>
    </xf>
    <xf numFmtId="0" fontId="38" fillId="0" borderId="0" xfId="1" applyFont="1"/>
    <xf numFmtId="0" fontId="19" fillId="0" borderId="0" xfId="1" applyFont="1" applyFill="1"/>
    <xf numFmtId="0" fontId="4" fillId="5" borderId="2" xfId="0" applyFont="1" applyFill="1" applyBorder="1" applyAlignment="1">
      <alignment wrapText="1"/>
    </xf>
    <xf numFmtId="0" fontId="0" fillId="5" borderId="2" xfId="0" applyFill="1" applyBorder="1" applyAlignment="1">
      <alignment wrapText="1"/>
    </xf>
    <xf numFmtId="0" fontId="36" fillId="5" borderId="9" xfId="1" applyFont="1" applyFill="1" applyBorder="1" applyAlignment="1">
      <alignment horizontal="center" textRotation="90" wrapText="1"/>
    </xf>
    <xf numFmtId="0" fontId="36" fillId="5" borderId="5" xfId="1" applyFont="1" applyFill="1" applyBorder="1" applyAlignment="1">
      <alignment horizontal="center" textRotation="90" wrapText="1"/>
    </xf>
    <xf numFmtId="1" fontId="19" fillId="2" borderId="8" xfId="1" applyNumberFormat="1" applyFont="1" applyFill="1" applyBorder="1" applyAlignment="1">
      <alignment horizontal="center" vertical="center" textRotation="90"/>
    </xf>
    <xf numFmtId="0" fontId="19" fillId="5" borderId="0" xfId="1" applyFont="1" applyFill="1"/>
    <xf numFmtId="0" fontId="28" fillId="0" borderId="2" xfId="0" applyFont="1" applyFill="1" applyBorder="1" applyAlignment="1">
      <alignment horizontal="left"/>
    </xf>
    <xf numFmtId="0" fontId="28" fillId="3" borderId="2" xfId="2" applyNumberFormat="1" applyFont="1" applyFill="1" applyBorder="1" applyAlignment="1" applyProtection="1">
      <alignment horizontal="center"/>
    </xf>
    <xf numFmtId="0" fontId="28" fillId="0" borderId="2" xfId="0" applyFont="1" applyBorder="1" applyAlignment="1">
      <alignment horizontal="left"/>
    </xf>
    <xf numFmtId="0" fontId="34" fillId="9" borderId="2" xfId="2" applyNumberFormat="1" applyFont="1" applyFill="1" applyBorder="1" applyAlignment="1" applyProtection="1">
      <alignment horizontal="center" wrapText="1"/>
    </xf>
    <xf numFmtId="0" fontId="28" fillId="0" borderId="2" xfId="1" applyFont="1" applyBorder="1" applyAlignment="1">
      <alignment horizontal="left"/>
    </xf>
    <xf numFmtId="0" fontId="28" fillId="10" borderId="2" xfId="2" applyNumberFormat="1" applyFont="1" applyFill="1" applyBorder="1" applyAlignment="1" applyProtection="1">
      <alignment horizontal="center"/>
    </xf>
    <xf numFmtId="0" fontId="19" fillId="0" borderId="0" xfId="1" applyFont="1" applyFill="1" applyBorder="1" applyAlignment="1">
      <alignment horizontal="center"/>
    </xf>
    <xf numFmtId="0" fontId="28" fillId="0" borderId="0" xfId="4" applyNumberFormat="1" applyFont="1" applyFill="1" applyBorder="1" applyAlignment="1">
      <alignment horizontal="center"/>
    </xf>
    <xf numFmtId="0" fontId="34" fillId="10" borderId="2" xfId="2" applyNumberFormat="1" applyFont="1" applyFill="1" applyBorder="1" applyAlignment="1" applyProtection="1">
      <alignment horizontal="center" wrapText="1"/>
    </xf>
    <xf numFmtId="0" fontId="28" fillId="0" borderId="2" xfId="1" applyFont="1" applyFill="1" applyBorder="1" applyAlignment="1">
      <alignment horizontal="left"/>
    </xf>
    <xf numFmtId="0" fontId="19" fillId="0" borderId="2" xfId="1" applyFont="1" applyBorder="1" applyAlignment="1">
      <alignment horizontal="center"/>
    </xf>
    <xf numFmtId="0" fontId="28" fillId="0" borderId="0" xfId="1" applyFont="1" applyFill="1" applyAlignment="1"/>
    <xf numFmtId="0" fontId="34" fillId="0" borderId="2" xfId="2" applyNumberFormat="1" applyFont="1" applyFill="1" applyBorder="1" applyAlignment="1" applyProtection="1">
      <alignment horizontal="center" wrapText="1"/>
    </xf>
    <xf numFmtId="0" fontId="28" fillId="0" borderId="0" xfId="0" applyFont="1" applyFill="1" applyAlignment="1"/>
    <xf numFmtId="1" fontId="19" fillId="0" borderId="2" xfId="1" applyNumberFormat="1" applyFont="1" applyFill="1" applyBorder="1" applyAlignment="1">
      <alignment horizontal="center"/>
    </xf>
    <xf numFmtId="0" fontId="19" fillId="0" borderId="0" xfId="1" applyFont="1" applyAlignment="1">
      <alignment horizontal="center"/>
    </xf>
    <xf numFmtId="0" fontId="28" fillId="0" borderId="2" xfId="0" applyFont="1" applyFill="1" applyBorder="1" applyAlignment="1">
      <alignment horizontal="left" vertical="center"/>
    </xf>
    <xf numFmtId="0" fontId="40" fillId="0" borderId="0" xfId="2" applyFont="1"/>
    <xf numFmtId="0" fontId="39" fillId="0" borderId="0" xfId="0" applyFont="1"/>
    <xf numFmtId="0" fontId="36" fillId="0" borderId="2" xfId="2" applyNumberFormat="1" applyFont="1" applyFill="1" applyBorder="1" applyAlignment="1" applyProtection="1">
      <alignment horizontal="center" wrapText="1"/>
    </xf>
    <xf numFmtId="1" fontId="36" fillId="0" borderId="2" xfId="1" applyNumberFormat="1" applyFont="1" applyFill="1" applyBorder="1" applyAlignment="1">
      <alignment horizontal="center"/>
    </xf>
    <xf numFmtId="0" fontId="41" fillId="0" borderId="2" xfId="1" applyFont="1" applyFill="1" applyBorder="1" applyAlignment="1">
      <alignment horizontal="center"/>
    </xf>
    <xf numFmtId="0" fontId="42" fillId="0" borderId="0" xfId="1" applyFont="1"/>
    <xf numFmtId="1" fontId="19" fillId="0" borderId="0" xfId="1" applyNumberFormat="1" applyFont="1" applyAlignment="1">
      <alignment horizontal="center"/>
    </xf>
    <xf numFmtId="0" fontId="19" fillId="0" borderId="0" xfId="1" applyFont="1" applyFill="1" applyBorder="1" applyAlignment="1">
      <alignment horizontal="left"/>
    </xf>
    <xf numFmtId="0" fontId="28" fillId="0" borderId="0" xfId="1" applyFont="1" applyFill="1" applyBorder="1" applyAlignment="1">
      <alignment horizontal="left"/>
    </xf>
    <xf numFmtId="0" fontId="19" fillId="0" borderId="0" xfId="1" applyNumberFormat="1" applyFont="1" applyFill="1" applyBorder="1" applyAlignment="1">
      <alignment horizontal="center"/>
    </xf>
    <xf numFmtId="0" fontId="19" fillId="0" borderId="0" xfId="1" applyNumberFormat="1" applyFont="1" applyBorder="1" applyAlignment="1">
      <alignment horizontal="center"/>
    </xf>
    <xf numFmtId="1" fontId="19" fillId="0" borderId="0" xfId="1" applyNumberFormat="1" applyFont="1" applyFill="1" applyBorder="1" applyAlignment="1">
      <alignment horizontal="center"/>
    </xf>
    <xf numFmtId="0" fontId="19" fillId="0" borderId="0" xfId="1" applyFont="1" applyBorder="1"/>
    <xf numFmtId="0" fontId="19" fillId="0" borderId="0" xfId="1" applyFont="1" applyBorder="1" applyAlignment="1">
      <alignment horizontal="center"/>
    </xf>
    <xf numFmtId="1" fontId="19" fillId="0" borderId="0" xfId="1" applyNumberFormat="1" applyFont="1" applyBorder="1" applyAlignment="1">
      <alignment horizontal="center"/>
    </xf>
    <xf numFmtId="0" fontId="19" fillId="0" borderId="0" xfId="1" applyFont="1" applyBorder="1" applyAlignment="1">
      <alignment horizontal="left"/>
    </xf>
    <xf numFmtId="0" fontId="19" fillId="0" borderId="0" xfId="1" applyFont="1" applyFill="1" applyAlignment="1">
      <alignment horizontal="left"/>
    </xf>
    <xf numFmtId="0" fontId="19" fillId="0" borderId="2" xfId="1" applyFont="1" applyFill="1" applyBorder="1" applyAlignment="1">
      <alignment horizontal="center"/>
    </xf>
    <xf numFmtId="0" fontId="37" fillId="0" borderId="2" xfId="1" applyNumberFormat="1" applyFont="1" applyFill="1" applyBorder="1" applyAlignment="1">
      <alignment horizontal="center"/>
    </xf>
    <xf numFmtId="0" fontId="28" fillId="0" borderId="0" xfId="1" applyFont="1" applyFill="1" applyAlignment="1">
      <alignment horizontal="left"/>
    </xf>
    <xf numFmtId="0" fontId="0" fillId="0" borderId="0" xfId="0" quotePrefix="1"/>
    <xf numFmtId="0" fontId="19" fillId="0" borderId="0" xfId="1" applyFont="1" applyFill="1" applyAlignment="1"/>
    <xf numFmtId="0" fontId="19" fillId="0" borderId="0" xfId="1" applyFont="1" applyFill="1" applyAlignment="1">
      <alignment horizontal="center"/>
    </xf>
    <xf numFmtId="0" fontId="3" fillId="3" borderId="0" xfId="1" applyFont="1" applyFill="1"/>
    <xf numFmtId="0" fontId="3" fillId="9" borderId="0" xfId="1" applyFont="1" applyFill="1"/>
    <xf numFmtId="0" fontId="31" fillId="0" borderId="0" xfId="2" applyNumberFormat="1" applyFont="1" applyFill="1" applyBorder="1" applyAlignment="1" applyProtection="1">
      <alignment horizontal="center" wrapText="1"/>
    </xf>
    <xf numFmtId="14" fontId="31" fillId="0" borderId="0" xfId="2" applyNumberFormat="1" applyFont="1" applyFill="1" applyBorder="1" applyAlignment="1" applyProtection="1">
      <alignment horizontal="center" wrapText="1"/>
    </xf>
    <xf numFmtId="0" fontId="10" fillId="0" borderId="2" xfId="1" applyFont="1" applyFill="1" applyBorder="1" applyAlignment="1">
      <alignment horizontal="center"/>
    </xf>
  </cellXfs>
  <cellStyles count="5">
    <cellStyle name="Excel Built-in Normal" xfId="1" xr:uid="{00000000-0005-0000-0000-000001000000}"/>
    <cellStyle name="Lien hypertexte" xfId="2" builtinId="8"/>
    <cellStyle name="Normal" xfId="0" builtinId="0"/>
    <cellStyle name="Satisfaisant" xfId="4" builtinId="26"/>
    <cellStyle name="Texte explicatif" xfId="3" builtinId="5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EE1069"/>
      <rgbColor rgb="0000FFFF"/>
      <rgbColor rgb="00660000"/>
      <rgbColor rgb="00008000"/>
      <rgbColor rgb="000F0804"/>
      <rgbColor rgb="0077933C"/>
      <rgbColor rgb="00F00E56"/>
      <rgbColor rgb="00008080"/>
      <rgbColor rgb="00BFBFBF"/>
      <rgbColor rgb="00808080"/>
      <rgbColor rgb="009999FF"/>
      <rgbColor rgb="00663366"/>
      <rgbColor rgb="00FFFFCC"/>
      <rgbColor rgb="00CCFFFF"/>
      <rgbColor rgb="00741B47"/>
      <rgbColor rgb="00FF8080"/>
      <rgbColor rgb="000066CC"/>
      <rgbColor rgb="00D9D9D9"/>
      <rgbColor rgb="00373737"/>
      <rgbColor rgb="00F00E5F"/>
      <rgbColor rgb="00FFFF00"/>
      <rgbColor rgb="0000FFFF"/>
      <rgbColor rgb="00800080"/>
      <rgbColor rgb="00ED113D"/>
      <rgbColor rgb="00008080"/>
      <rgbColor rgb="000000FF"/>
      <rgbColor rgb="0000B0F0"/>
      <rgbColor rgb="00CCFFFF"/>
      <rgbColor rgb="00DDDDDD"/>
      <rgbColor rgb="00FFFF99"/>
      <rgbColor rgb="009BBB59"/>
      <rgbColor rgb="00FF99CC"/>
      <rgbColor rgb="00CC99FF"/>
      <rgbColor rgb="00FFCC99"/>
      <rgbColor rgb="003366FF"/>
      <rgbColor rgb="0033CCCC"/>
      <rgbColor rgb="0092D050"/>
      <rgbColor rgb="00FFCC00"/>
      <rgbColor rgb="00FF9900"/>
      <rgbColor rgb="00FF6600"/>
      <rgbColor rgb="006B6B6B"/>
      <rgbColor rgb="00A6A6A6"/>
      <rgbColor rgb="000C343D"/>
      <rgbColor rgb="00948A54"/>
      <rgbColor rgb="00353434"/>
      <rgbColor rgb="002C2C29"/>
      <rgbColor rgb="00EE1033"/>
      <rgbColor rgb="00584D40"/>
      <rgbColor rgb="00444444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W95"/>
  <sheetViews>
    <sheetView zoomScale="80" zoomScaleNormal="80" workbookViewId="0">
      <pane ySplit="1" topLeftCell="A2" activePane="bottomLeft" state="frozen"/>
      <selection pane="bottomLeft" activeCell="E16" sqref="E16"/>
    </sheetView>
  </sheetViews>
  <sheetFormatPr baseColWidth="10" defaultColWidth="10.7109375" defaultRowHeight="12.75" x14ac:dyDescent="0.2"/>
  <cols>
    <col min="1" max="1" width="19.7109375" style="83" customWidth="1"/>
    <col min="2" max="2" width="5.7109375" style="83" customWidth="1"/>
    <col min="3" max="3" width="5.7109375" style="232" customWidth="1"/>
    <col min="4" max="4" width="5.7109375" style="81" customWidth="1"/>
    <col min="5" max="5" width="7.140625" style="82" customWidth="1"/>
    <col min="6" max="6" width="10.140625" style="83" customWidth="1"/>
    <col min="7" max="7" width="4.7109375" style="84" customWidth="1"/>
    <col min="8" max="8" width="3.5703125" style="15" customWidth="1"/>
    <col min="9" max="9" width="19.28515625" style="224" customWidth="1"/>
    <col min="10" max="12" width="5.7109375" style="15" customWidth="1"/>
    <col min="13" max="13" width="6.7109375" style="15" customWidth="1"/>
    <col min="14" max="14" width="9" style="83" customWidth="1"/>
    <col min="15" max="15" width="3.85546875" style="85" customWidth="1"/>
    <col min="16" max="16" width="34.42578125" style="15" bestFit="1" customWidth="1"/>
    <col min="17" max="17" width="19.5703125" style="15" customWidth="1"/>
    <col min="18" max="18" width="8.28515625" style="15" customWidth="1"/>
    <col min="19" max="16384" width="10.7109375" style="15"/>
  </cols>
  <sheetData>
    <row r="1" spans="1:23" ht="51" customHeight="1" x14ac:dyDescent="0.2">
      <c r="A1" s="181" t="s">
        <v>39</v>
      </c>
      <c r="B1" s="182" t="s">
        <v>2</v>
      </c>
      <c r="C1" s="207" t="s">
        <v>3</v>
      </c>
      <c r="D1" s="183" t="s">
        <v>42</v>
      </c>
      <c r="E1" s="184" t="s">
        <v>43</v>
      </c>
      <c r="F1" s="193" t="s">
        <v>70</v>
      </c>
      <c r="G1" s="91" t="s">
        <v>1</v>
      </c>
      <c r="H1" s="208"/>
      <c r="I1" s="148" t="s">
        <v>38</v>
      </c>
      <c r="J1" s="88" t="s">
        <v>2</v>
      </c>
      <c r="K1" s="149" t="s">
        <v>3</v>
      </c>
      <c r="L1" s="89" t="s">
        <v>42</v>
      </c>
      <c r="M1" s="90" t="s">
        <v>43</v>
      </c>
      <c r="N1" s="150" t="s">
        <v>71</v>
      </c>
      <c r="O1" s="91" t="s">
        <v>1</v>
      </c>
    </row>
    <row r="2" spans="1:23" s="202" customFormat="1" ht="19.5" customHeight="1" x14ac:dyDescent="0.2">
      <c r="A2" s="209" t="s">
        <v>342</v>
      </c>
      <c r="B2" s="210" t="s">
        <v>54</v>
      </c>
      <c r="C2" s="94">
        <f>Aaaaaa!D2</f>
        <v>0</v>
      </c>
      <c r="D2" s="147"/>
      <c r="E2" s="94">
        <f>Aaaaaa!G2</f>
        <v>0</v>
      </c>
      <c r="F2" s="94" t="str">
        <f>Aaaaaa!C3</f>
        <v>Non</v>
      </c>
      <c r="G2" s="185">
        <f>IF(C2&gt;1,1,0)</f>
        <v>0</v>
      </c>
      <c r="H2" s="97"/>
      <c r="I2" s="196"/>
      <c r="J2" s="99"/>
      <c r="K2" s="94"/>
      <c r="L2" s="94"/>
      <c r="M2" s="94"/>
      <c r="N2" s="94"/>
      <c r="O2" s="96">
        <f t="shared" ref="O2:O6" si="0">IF(K2&gt;1,1,0)</f>
        <v>0</v>
      </c>
      <c r="P2" s="96"/>
      <c r="T2" s="102"/>
      <c r="U2" s="102"/>
      <c r="V2" s="102"/>
      <c r="W2" s="191"/>
    </row>
    <row r="3" spans="1:23" ht="19.5" customHeight="1" x14ac:dyDescent="0.2">
      <c r="A3" s="211" t="s">
        <v>343</v>
      </c>
      <c r="B3" s="210" t="s">
        <v>54</v>
      </c>
      <c r="C3" s="94">
        <f>EmmaV!D2</f>
        <v>509</v>
      </c>
      <c r="D3" s="147"/>
      <c r="E3" s="94">
        <f>EmmaV!G2</f>
        <v>0</v>
      </c>
      <c r="F3" s="94" t="str">
        <f>EmmaV!C3</f>
        <v>Non</v>
      </c>
      <c r="G3" s="185">
        <f t="shared" ref="G3:G9" si="1">IF(C3&gt;1,1,0)</f>
        <v>1</v>
      </c>
      <c r="H3" s="97"/>
      <c r="I3" s="247"/>
      <c r="J3" s="93"/>
      <c r="K3" s="94"/>
      <c r="L3" s="244"/>
      <c r="M3" s="94"/>
      <c r="N3" s="94"/>
      <c r="O3" s="96">
        <f t="shared" si="0"/>
        <v>0</v>
      </c>
      <c r="P3" s="96"/>
      <c r="T3" s="102"/>
      <c r="U3" s="102"/>
      <c r="V3" s="102"/>
      <c r="W3" s="191"/>
    </row>
    <row r="4" spans="1:23" ht="19.5" customHeight="1" x14ac:dyDescent="0.2">
      <c r="A4" s="209" t="s">
        <v>344</v>
      </c>
      <c r="B4" s="212" t="s">
        <v>72</v>
      </c>
      <c r="C4" s="94">
        <f>Acccc!D2</f>
        <v>15</v>
      </c>
      <c r="D4" s="94">
        <f>Acccc!F2</f>
        <v>0</v>
      </c>
      <c r="E4" s="94">
        <f>Acccc!G2</f>
        <v>1466</v>
      </c>
      <c r="F4" s="94" t="str">
        <f>Acccc!C3</f>
        <v>Non</v>
      </c>
      <c r="G4" s="185">
        <f t="shared" si="1"/>
        <v>1</v>
      </c>
      <c r="H4" s="97"/>
      <c r="I4" s="198"/>
      <c r="J4" s="95"/>
      <c r="K4" s="94"/>
      <c r="L4" s="94"/>
      <c r="M4" s="94"/>
      <c r="N4" s="94"/>
      <c r="O4" s="96">
        <f t="shared" si="0"/>
        <v>0</v>
      </c>
      <c r="P4" s="96"/>
      <c r="T4" s="127"/>
      <c r="U4" s="186"/>
      <c r="V4" s="102"/>
      <c r="W4" s="191"/>
    </row>
    <row r="5" spans="1:23" ht="19.5" customHeight="1" x14ac:dyDescent="0.2">
      <c r="A5" s="213" t="s">
        <v>345</v>
      </c>
      <c r="B5" s="214" t="s">
        <v>55</v>
      </c>
      <c r="C5" s="94" t="e">
        <f>Adddd!D2</f>
        <v>#VALUE!</v>
      </c>
      <c r="D5" s="94">
        <f>Adddd!F28</f>
        <v>0</v>
      </c>
      <c r="E5" s="94" t="e">
        <f>Adddd!G2</f>
        <v>#REF!</v>
      </c>
      <c r="F5" s="94" t="e">
        <f>Adddd!C3</f>
        <v>#REF!</v>
      </c>
      <c r="G5" s="185" t="e">
        <f t="shared" si="1"/>
        <v>#VALUE!</v>
      </c>
      <c r="H5" s="97"/>
      <c r="I5" s="137"/>
      <c r="J5" s="95"/>
      <c r="K5" s="94"/>
      <c r="L5" s="94"/>
      <c r="M5" s="94"/>
      <c r="N5" s="94"/>
      <c r="O5" s="96">
        <f t="shared" si="0"/>
        <v>0</v>
      </c>
      <c r="P5" s="96"/>
      <c r="T5" s="215"/>
      <c r="U5" s="186"/>
      <c r="V5" s="216"/>
      <c r="W5" s="191"/>
    </row>
    <row r="6" spans="1:23" ht="19.5" customHeight="1" x14ac:dyDescent="0.2">
      <c r="A6" s="209" t="s">
        <v>346</v>
      </c>
      <c r="B6" s="217" t="s">
        <v>55</v>
      </c>
      <c r="C6" s="94">
        <f>Alhweder!D2</f>
        <v>572</v>
      </c>
      <c r="D6" s="94">
        <f>Alhweder!F28</f>
        <v>0</v>
      </c>
      <c r="E6" s="94">
        <f>Alhweder!G2</f>
        <v>0</v>
      </c>
      <c r="F6" s="94" t="str">
        <f>Alhweder!C3</f>
        <v>Non</v>
      </c>
      <c r="G6" s="185">
        <f t="shared" si="1"/>
        <v>1</v>
      </c>
      <c r="H6" s="97"/>
      <c r="I6" s="220"/>
      <c r="J6" s="93"/>
      <c r="K6" s="95"/>
      <c r="L6" s="95"/>
      <c r="M6" s="95"/>
      <c r="N6" s="95"/>
      <c r="O6" s="96">
        <f t="shared" si="0"/>
        <v>0</v>
      </c>
      <c r="T6" s="215"/>
      <c r="U6" s="186"/>
      <c r="V6" s="216"/>
      <c r="W6" s="191"/>
    </row>
    <row r="7" spans="1:23" ht="19.5" customHeight="1" x14ac:dyDescent="0.2">
      <c r="A7" s="209" t="s">
        <v>347</v>
      </c>
      <c r="B7" s="210" t="s">
        <v>54</v>
      </c>
      <c r="C7" s="94">
        <f>Caaa!D2</f>
        <v>1</v>
      </c>
      <c r="D7" s="94">
        <f>Caaa!F28</f>
        <v>0</v>
      </c>
      <c r="E7" s="94" t="e">
        <f>Bbbb!G2</f>
        <v>#REF!</v>
      </c>
      <c r="F7" s="94" t="e">
        <f>Caaa!C3</f>
        <v>#REF!</v>
      </c>
      <c r="G7" s="185">
        <f t="shared" si="1"/>
        <v>0</v>
      </c>
      <c r="H7" s="97"/>
      <c r="I7" s="248"/>
      <c r="J7" s="202"/>
      <c r="K7" s="202"/>
      <c r="L7" s="202"/>
      <c r="M7" s="202"/>
      <c r="N7" s="98"/>
      <c r="O7" s="96"/>
      <c r="P7" s="96"/>
      <c r="T7" s="187"/>
      <c r="U7" s="187"/>
      <c r="V7" s="216"/>
      <c r="W7" s="191"/>
    </row>
    <row r="8" spans="1:23" ht="19.5" customHeight="1" x14ac:dyDescent="0.2">
      <c r="A8" s="218" t="s">
        <v>348</v>
      </c>
      <c r="B8" s="210" t="s">
        <v>54</v>
      </c>
      <c r="C8" s="94">
        <f>Cabc!D2</f>
        <v>5</v>
      </c>
      <c r="D8" s="147"/>
      <c r="E8" s="94" t="e">
        <f>Cabc!G2</f>
        <v>#REF!</v>
      </c>
      <c r="F8" s="94" t="e">
        <f>Cabc!C3</f>
        <v>#REF!</v>
      </c>
      <c r="G8" s="185">
        <f t="shared" si="1"/>
        <v>1</v>
      </c>
      <c r="H8" s="97"/>
      <c r="I8" s="242"/>
      <c r="J8" s="95"/>
      <c r="K8" s="243"/>
      <c r="L8" s="243"/>
      <c r="M8" s="243"/>
      <c r="N8" s="243"/>
      <c r="O8" s="96"/>
      <c r="P8" s="96"/>
      <c r="T8" s="102"/>
      <c r="U8" s="102"/>
      <c r="V8" s="102"/>
      <c r="W8" s="191"/>
    </row>
    <row r="9" spans="1:23" ht="19.5" customHeight="1" x14ac:dyDescent="0.2">
      <c r="A9" s="209" t="s">
        <v>349</v>
      </c>
      <c r="B9" s="210" t="s">
        <v>54</v>
      </c>
      <c r="C9" s="94">
        <f>Cabc!D2</f>
        <v>5</v>
      </c>
      <c r="D9" s="147"/>
      <c r="E9" s="94" t="e">
        <f>Cabc!G2</f>
        <v>#REF!</v>
      </c>
      <c r="F9" s="94" t="e">
        <f>Cabc!C3</f>
        <v>#REF!</v>
      </c>
      <c r="G9" s="185">
        <f t="shared" si="1"/>
        <v>1</v>
      </c>
      <c r="H9" s="97"/>
      <c r="I9" s="196"/>
      <c r="J9" s="93"/>
      <c r="K9" s="94"/>
      <c r="L9" s="244"/>
      <c r="M9" s="94"/>
      <c r="N9" s="94"/>
      <c r="O9" s="96"/>
      <c r="P9" s="96"/>
      <c r="T9" s="102"/>
      <c r="U9" s="215"/>
      <c r="V9" s="103"/>
      <c r="W9" s="191"/>
    </row>
    <row r="10" spans="1:23" ht="19.5" customHeight="1" x14ac:dyDescent="0.2">
      <c r="A10" s="218"/>
      <c r="B10" s="93"/>
      <c r="C10" s="94"/>
      <c r="D10" s="94"/>
      <c r="E10" s="94"/>
      <c r="F10" s="94"/>
      <c r="G10" s="185"/>
      <c r="H10" s="97"/>
      <c r="I10" s="197"/>
      <c r="J10" s="93"/>
      <c r="K10" s="94"/>
      <c r="L10" s="244"/>
      <c r="M10" s="94"/>
      <c r="N10" s="94"/>
      <c r="O10" s="96"/>
      <c r="P10" s="96"/>
      <c r="T10" s="102"/>
      <c r="U10" s="102"/>
      <c r="V10" s="102"/>
      <c r="W10" s="96"/>
    </row>
    <row r="11" spans="1:23" ht="19.5" customHeight="1" x14ac:dyDescent="0.2">
      <c r="A11" s="209"/>
      <c r="B11" s="93"/>
      <c r="C11" s="94"/>
      <c r="D11" s="94"/>
      <c r="E11" s="94"/>
      <c r="F11" s="94"/>
      <c r="G11" s="185"/>
      <c r="H11" s="97"/>
      <c r="I11" s="198"/>
      <c r="J11" s="95"/>
      <c r="K11" s="94"/>
      <c r="L11" s="94"/>
      <c r="M11" s="94"/>
      <c r="N11" s="94"/>
      <c r="O11" s="96"/>
      <c r="P11" s="96"/>
    </row>
    <row r="12" spans="1:23" ht="19.5" customHeight="1" x14ac:dyDescent="0.2">
      <c r="A12" s="218"/>
      <c r="B12" s="93"/>
      <c r="C12" s="94"/>
      <c r="D12" s="94"/>
      <c r="E12" s="94"/>
      <c r="F12" s="94"/>
      <c r="G12" s="185"/>
      <c r="H12" s="97"/>
      <c r="I12" s="198"/>
      <c r="J12" s="93"/>
      <c r="K12" s="94"/>
      <c r="L12" s="94"/>
      <c r="M12" s="94"/>
      <c r="N12" s="94"/>
      <c r="O12" s="96"/>
      <c r="P12" s="96"/>
      <c r="Q12" s="96"/>
    </row>
    <row r="13" spans="1:23" ht="19.5" customHeight="1" x14ac:dyDescent="0.2">
      <c r="A13" s="209"/>
      <c r="B13" s="93"/>
      <c r="C13" s="94"/>
      <c r="D13" s="94"/>
      <c r="E13" s="94"/>
      <c r="F13" s="94"/>
      <c r="G13" s="185"/>
      <c r="H13" s="97"/>
      <c r="I13" s="137"/>
      <c r="J13" s="93"/>
      <c r="K13" s="94"/>
      <c r="L13" s="244"/>
      <c r="M13" s="94"/>
      <c r="N13" s="94"/>
      <c r="O13" s="96"/>
      <c r="P13" s="96"/>
      <c r="Q13" s="96"/>
    </row>
    <row r="14" spans="1:23" ht="19.5" customHeight="1" x14ac:dyDescent="0.2">
      <c r="A14" s="209"/>
      <c r="B14" s="93"/>
      <c r="C14" s="94"/>
      <c r="D14" s="94"/>
      <c r="E14" s="94"/>
      <c r="F14" s="94"/>
      <c r="G14" s="185"/>
      <c r="H14" s="97"/>
      <c r="I14" s="220"/>
      <c r="J14" s="93"/>
      <c r="K14" s="94"/>
      <c r="L14" s="95"/>
      <c r="M14" s="94"/>
      <c r="N14" s="94"/>
      <c r="O14" s="96"/>
      <c r="P14" s="96"/>
      <c r="Q14" s="96"/>
    </row>
    <row r="15" spans="1:23" ht="19.5" customHeight="1" x14ac:dyDescent="0.2">
      <c r="A15" s="218"/>
      <c r="B15" s="221"/>
      <c r="C15" s="94"/>
      <c r="D15" s="94"/>
      <c r="E15" s="94"/>
      <c r="F15" s="94"/>
      <c r="G15" s="185"/>
      <c r="H15" s="97"/>
      <c r="I15" s="198"/>
      <c r="J15" s="93"/>
      <c r="K15" s="94"/>
      <c r="L15" s="94"/>
      <c r="M15" s="94"/>
      <c r="N15" s="94"/>
      <c r="O15" s="96"/>
      <c r="P15" s="96"/>
      <c r="Q15" s="96"/>
    </row>
    <row r="16" spans="1:23" ht="19.5" customHeight="1" x14ac:dyDescent="0.2">
      <c r="A16" s="218"/>
      <c r="B16" s="93"/>
      <c r="C16" s="94"/>
      <c r="D16" s="223"/>
      <c r="E16" s="94"/>
      <c r="F16" s="94"/>
      <c r="G16" s="185"/>
      <c r="H16" s="97"/>
      <c r="I16" s="222"/>
      <c r="J16" s="99"/>
      <c r="K16" s="223"/>
      <c r="L16" s="223"/>
      <c r="M16" s="223"/>
      <c r="N16" s="223"/>
      <c r="O16" s="96"/>
      <c r="P16" s="96"/>
      <c r="Q16" s="96"/>
    </row>
    <row r="17" spans="1:17" ht="19.5" customHeight="1" x14ac:dyDescent="0.2">
      <c r="A17" s="209"/>
      <c r="B17" s="93"/>
      <c r="C17" s="223"/>
      <c r="D17" s="223"/>
      <c r="E17" s="223"/>
      <c r="F17" s="223"/>
      <c r="G17" s="185"/>
      <c r="H17" s="97"/>
      <c r="I17" s="245"/>
      <c r="J17" s="95"/>
      <c r="K17" s="95"/>
      <c r="L17" s="95"/>
      <c r="M17" s="95"/>
      <c r="N17" s="95"/>
      <c r="O17" s="96"/>
    </row>
    <row r="18" spans="1:17" ht="19.5" customHeight="1" x14ac:dyDescent="0.2">
      <c r="A18" s="209"/>
      <c r="B18" s="221"/>
      <c r="C18" s="94"/>
      <c r="D18" s="94"/>
      <c r="E18" s="94"/>
      <c r="F18" s="94"/>
      <c r="G18" s="185"/>
      <c r="H18" s="97"/>
      <c r="Q18" s="96"/>
    </row>
    <row r="19" spans="1:17" ht="19.5" customHeight="1" x14ac:dyDescent="0.2">
      <c r="A19" s="209"/>
      <c r="B19" s="221"/>
      <c r="C19" s="94"/>
      <c r="D19" s="94"/>
      <c r="E19" s="94"/>
      <c r="F19" s="94"/>
      <c r="G19" s="185"/>
      <c r="H19" s="97"/>
      <c r="Q19" s="96"/>
    </row>
    <row r="20" spans="1:17" ht="19.5" customHeight="1" x14ac:dyDescent="0.2">
      <c r="A20" s="225"/>
      <c r="B20" s="93"/>
      <c r="C20" s="94"/>
      <c r="D20" s="94"/>
      <c r="E20" s="94"/>
      <c r="F20" s="94"/>
      <c r="G20" s="185"/>
      <c r="H20" s="97"/>
      <c r="I20" s="102"/>
      <c r="K20" s="226"/>
    </row>
    <row r="21" spans="1:17" ht="19.5" customHeight="1" x14ac:dyDescent="0.2">
      <c r="A21" s="218"/>
      <c r="B21" s="93"/>
      <c r="C21" s="223"/>
      <c r="D21" s="223"/>
      <c r="E21" s="223"/>
      <c r="F21" s="223"/>
      <c r="G21" s="185"/>
      <c r="H21" s="97"/>
      <c r="I21" s="155" t="s">
        <v>75</v>
      </c>
      <c r="J21" s="103">
        <v>16</v>
      </c>
      <c r="K21" s="102"/>
      <c r="L21" s="102"/>
      <c r="M21" s="101"/>
      <c r="N21" s="101"/>
      <c r="O21" s="96"/>
    </row>
    <row r="22" spans="1:17" ht="19.5" customHeight="1" x14ac:dyDescent="0.2">
      <c r="A22" s="218"/>
      <c r="B22" s="93"/>
      <c r="C22" s="94"/>
      <c r="D22" s="94"/>
      <c r="E22" s="94"/>
      <c r="F22" s="94"/>
      <c r="G22" s="185"/>
      <c r="H22" s="97"/>
      <c r="I22" s="104" t="s">
        <v>22</v>
      </c>
      <c r="J22" s="105">
        <f>SUM(O2:O24)</f>
        <v>0</v>
      </c>
      <c r="K22" s="215"/>
      <c r="L22" s="102"/>
      <c r="M22" s="156"/>
      <c r="N22" s="157"/>
      <c r="O22" s="96"/>
      <c r="P22" s="96"/>
      <c r="Q22" s="227"/>
    </row>
    <row r="23" spans="1:17" ht="19.5" customHeight="1" x14ac:dyDescent="0.2">
      <c r="A23" s="209"/>
      <c r="B23" s="93"/>
      <c r="C23" s="94"/>
      <c r="D23" s="94"/>
      <c r="E23" s="94"/>
      <c r="F23" s="94"/>
      <c r="G23" s="185"/>
      <c r="H23" s="97"/>
      <c r="O23" s="96"/>
      <c r="P23" s="96"/>
      <c r="Q23" s="227"/>
    </row>
    <row r="24" spans="1:17" ht="19.5" customHeight="1" x14ac:dyDescent="0.2">
      <c r="A24" s="209"/>
      <c r="B24" s="93"/>
      <c r="C24" s="94"/>
      <c r="D24" s="94"/>
      <c r="E24" s="94"/>
      <c r="F24" s="94"/>
      <c r="G24" s="185"/>
      <c r="H24" s="97"/>
      <c r="I24" s="160"/>
      <c r="J24" s="161"/>
      <c r="K24" s="162"/>
      <c r="L24" s="162"/>
      <c r="M24" s="163"/>
      <c r="N24" s="163"/>
      <c r="O24" s="164"/>
      <c r="P24" s="96"/>
      <c r="Q24" s="16"/>
    </row>
    <row r="25" spans="1:17" ht="19.5" customHeight="1" x14ac:dyDescent="0.2">
      <c r="A25" s="209"/>
      <c r="B25" s="93"/>
      <c r="C25" s="94"/>
      <c r="D25" s="94"/>
      <c r="E25" s="94"/>
      <c r="F25" s="94"/>
      <c r="G25" s="185"/>
      <c r="H25" s="97"/>
      <c r="I25" s="159" t="s">
        <v>76</v>
      </c>
      <c r="J25" s="108"/>
      <c r="K25" s="108"/>
      <c r="L25" s="108"/>
      <c r="M25" s="108"/>
      <c r="N25" s="98"/>
      <c r="O25" s="96"/>
      <c r="P25" s="96"/>
      <c r="Q25" s="227"/>
    </row>
    <row r="26" spans="1:17" ht="19.5" customHeight="1" x14ac:dyDescent="0.2">
      <c r="A26" s="209"/>
      <c r="B26" s="93"/>
      <c r="C26" s="94"/>
      <c r="D26" s="94"/>
      <c r="E26" s="94"/>
      <c r="F26" s="94"/>
      <c r="G26" s="185"/>
      <c r="H26" s="97"/>
      <c r="I26" s="98"/>
      <c r="J26" s="108"/>
      <c r="K26" s="108"/>
      <c r="L26" s="108"/>
      <c r="M26" s="108"/>
      <c r="N26" s="92"/>
      <c r="P26" s="96"/>
    </row>
    <row r="27" spans="1:17" ht="19.5" customHeight="1" x14ac:dyDescent="0.2">
      <c r="A27" s="209"/>
      <c r="B27" s="221"/>
      <c r="C27" s="94"/>
      <c r="D27" s="94"/>
      <c r="E27" s="94"/>
      <c r="F27" s="94"/>
      <c r="G27" s="185"/>
      <c r="H27" s="97"/>
      <c r="I27" s="109" t="s">
        <v>23</v>
      </c>
      <c r="J27" s="219">
        <v>1</v>
      </c>
      <c r="K27" s="93">
        <v>2</v>
      </c>
      <c r="L27" s="94" t="s">
        <v>25</v>
      </c>
      <c r="M27" s="108"/>
      <c r="P27" s="96"/>
    </row>
    <row r="28" spans="1:17" ht="19.5" customHeight="1" x14ac:dyDescent="0.2">
      <c r="A28" s="209"/>
      <c r="B28" s="221"/>
      <c r="C28" s="94"/>
      <c r="D28" s="94"/>
      <c r="E28" s="94"/>
      <c r="F28" s="94"/>
      <c r="G28" s="185"/>
      <c r="H28" s="97"/>
      <c r="I28" s="95" t="s">
        <v>24</v>
      </c>
      <c r="J28" s="95" t="s">
        <v>95</v>
      </c>
      <c r="K28" s="100" t="s">
        <v>85</v>
      </c>
      <c r="L28" s="110" t="s">
        <v>57</v>
      </c>
      <c r="M28" s="108"/>
      <c r="O28" s="112"/>
      <c r="P28" s="96"/>
    </row>
    <row r="29" spans="1:17" ht="19.5" customHeight="1" x14ac:dyDescent="0.2">
      <c r="A29" s="209"/>
      <c r="B29" s="93"/>
      <c r="C29" s="94"/>
      <c r="D29" s="94"/>
      <c r="E29" s="94"/>
      <c r="F29" s="94"/>
      <c r="G29" s="185"/>
      <c r="H29" s="97"/>
      <c r="I29" s="95" t="s">
        <v>26</v>
      </c>
      <c r="J29" s="228"/>
      <c r="K29" s="229"/>
      <c r="L29" s="230"/>
      <c r="M29" s="111" t="s">
        <v>341</v>
      </c>
      <c r="O29" s="231"/>
      <c r="P29" s="96"/>
    </row>
    <row r="30" spans="1:17" ht="19.5" customHeight="1" x14ac:dyDescent="0.2">
      <c r="A30" s="209"/>
      <c r="B30" s="221"/>
      <c r="C30" s="100"/>
      <c r="D30" s="100"/>
      <c r="E30" s="100"/>
      <c r="F30" s="100"/>
      <c r="G30" s="185"/>
      <c r="H30" s="97"/>
      <c r="I30" s="95" t="s">
        <v>27</v>
      </c>
      <c r="J30" s="99"/>
      <c r="K30" s="100"/>
      <c r="L30" s="110"/>
      <c r="M30" s="108"/>
      <c r="N30" s="111"/>
      <c r="O30" s="112"/>
      <c r="P30" s="96"/>
    </row>
    <row r="31" spans="1:17" ht="19.5" customHeight="1" x14ac:dyDescent="0.2">
      <c r="A31" s="218"/>
      <c r="B31" s="93"/>
      <c r="C31" s="94"/>
      <c r="D31" s="94"/>
      <c r="E31" s="94"/>
      <c r="F31" s="94"/>
      <c r="G31" s="185"/>
      <c r="H31" s="97"/>
      <c r="I31" s="95" t="s">
        <v>28</v>
      </c>
      <c r="J31" s="99"/>
      <c r="K31" s="100"/>
      <c r="L31" s="110"/>
      <c r="M31" s="108"/>
      <c r="N31" s="111"/>
      <c r="O31" s="112"/>
      <c r="P31" s="96"/>
      <c r="Q31" s="16"/>
    </row>
    <row r="32" spans="1:17" ht="19.5" customHeight="1" x14ac:dyDescent="0.2">
      <c r="A32" s="209"/>
      <c r="B32" s="93"/>
      <c r="C32" s="94"/>
      <c r="D32" s="94"/>
      <c r="E32" s="94"/>
      <c r="F32" s="94"/>
      <c r="G32" s="185"/>
      <c r="H32" s="97"/>
      <c r="I32" s="95" t="s">
        <v>29</v>
      </c>
      <c r="J32" s="99"/>
      <c r="K32" s="100"/>
      <c r="L32" s="113"/>
      <c r="M32" s="108"/>
      <c r="N32" s="111"/>
      <c r="O32" s="112"/>
      <c r="P32" s="96"/>
      <c r="Q32" s="16"/>
    </row>
    <row r="33" spans="1:17" ht="19.5" customHeight="1" x14ac:dyDescent="0.2">
      <c r="A33" s="209"/>
      <c r="B33" s="93"/>
      <c r="C33" s="94"/>
      <c r="D33" s="94"/>
      <c r="E33" s="94"/>
      <c r="F33" s="94"/>
      <c r="G33" s="185"/>
      <c r="H33" s="97"/>
      <c r="I33" s="95" t="s">
        <v>30</v>
      </c>
      <c r="J33" s="99"/>
      <c r="K33" s="100"/>
      <c r="L33" s="110"/>
      <c r="M33" s="108"/>
      <c r="N33" s="111"/>
      <c r="O33" s="112"/>
      <c r="P33" s="96"/>
      <c r="Q33" s="16"/>
    </row>
    <row r="34" spans="1:17" ht="19.5" customHeight="1" x14ac:dyDescent="0.2">
      <c r="A34" s="218"/>
      <c r="B34" s="93"/>
      <c r="C34" s="94"/>
      <c r="D34" s="94"/>
      <c r="E34" s="94"/>
      <c r="F34" s="94"/>
      <c r="G34" s="185"/>
      <c r="H34" s="97"/>
      <c r="I34" s="95" t="s">
        <v>31</v>
      </c>
      <c r="J34" s="99"/>
      <c r="K34" s="100"/>
      <c r="L34" s="110"/>
      <c r="M34" s="108"/>
      <c r="N34" s="111"/>
      <c r="P34" s="96"/>
      <c r="Q34" s="16"/>
    </row>
    <row r="35" spans="1:17" ht="19.5" customHeight="1" x14ac:dyDescent="0.2">
      <c r="A35" s="209"/>
      <c r="B35" s="93"/>
      <c r="C35" s="94"/>
      <c r="D35" s="94"/>
      <c r="E35" s="94"/>
      <c r="F35" s="94"/>
      <c r="G35" s="185"/>
      <c r="H35" s="97"/>
      <c r="I35" s="95" t="s">
        <v>32</v>
      </c>
      <c r="J35" s="99"/>
      <c r="K35" s="100"/>
      <c r="L35" s="113"/>
      <c r="M35" s="108"/>
      <c r="N35" s="111"/>
      <c r="P35" s="96"/>
    </row>
    <row r="36" spans="1:17" ht="19.5" customHeight="1" x14ac:dyDescent="0.2">
      <c r="A36" s="213"/>
      <c r="B36" s="93"/>
      <c r="C36" s="94"/>
      <c r="D36" s="94"/>
      <c r="E36" s="94"/>
      <c r="F36" s="94"/>
      <c r="G36" s="185"/>
      <c r="H36" s="97"/>
      <c r="I36" s="95" t="s">
        <v>33</v>
      </c>
      <c r="J36" s="99"/>
      <c r="K36" s="100"/>
      <c r="L36" s="110"/>
      <c r="M36" s="108"/>
      <c r="N36" s="111"/>
      <c r="P36" s="96"/>
    </row>
    <row r="37" spans="1:17" ht="19.5" customHeight="1" x14ac:dyDescent="0.2">
      <c r="A37" s="211"/>
      <c r="B37" s="221"/>
      <c r="C37" s="94"/>
      <c r="D37" s="94"/>
      <c r="E37" s="94"/>
      <c r="F37" s="94"/>
      <c r="G37" s="185"/>
      <c r="H37" s="97"/>
      <c r="I37" s="95" t="s">
        <v>34</v>
      </c>
      <c r="J37" s="99"/>
      <c r="K37" s="114"/>
      <c r="L37" s="115"/>
      <c r="M37" s="108"/>
      <c r="N37" s="111"/>
      <c r="P37" s="96"/>
    </row>
    <row r="38" spans="1:17" ht="19.5" customHeight="1" x14ac:dyDescent="0.2">
      <c r="A38" s="213"/>
      <c r="B38" s="93"/>
      <c r="C38" s="94"/>
      <c r="D38" s="94"/>
      <c r="E38" s="94"/>
      <c r="F38" s="94"/>
      <c r="G38" s="185"/>
      <c r="H38" s="97"/>
      <c r="I38" s="95" t="s">
        <v>35</v>
      </c>
      <c r="J38" s="188"/>
      <c r="K38" s="189"/>
      <c r="L38" s="190"/>
      <c r="M38" s="108"/>
      <c r="N38" s="98" t="s">
        <v>67</v>
      </c>
      <c r="O38" s="112"/>
      <c r="P38" s="96"/>
    </row>
    <row r="39" spans="1:17" ht="19.5" customHeight="1" x14ac:dyDescent="0.2">
      <c r="A39" s="211"/>
      <c r="B39" s="93"/>
      <c r="C39" s="94"/>
      <c r="D39" s="192"/>
      <c r="E39" s="94"/>
      <c r="F39" s="94"/>
      <c r="G39" s="185"/>
      <c r="H39" s="97"/>
      <c r="I39" s="95" t="s">
        <v>36</v>
      </c>
      <c r="J39" s="188"/>
      <c r="K39" s="189"/>
      <c r="L39" s="190"/>
      <c r="M39" s="108"/>
      <c r="N39" s="98"/>
      <c r="O39" s="112"/>
      <c r="P39" s="96"/>
    </row>
    <row r="40" spans="1:17" ht="19.5" customHeight="1" x14ac:dyDescent="0.2">
      <c r="A40" s="213"/>
      <c r="B40" s="99"/>
      <c r="C40" s="94"/>
      <c r="D40" s="94"/>
      <c r="E40" s="94"/>
      <c r="F40" s="94"/>
      <c r="G40" s="185"/>
      <c r="H40" s="97"/>
    </row>
    <row r="41" spans="1:17" ht="19.5" customHeight="1" x14ac:dyDescent="0.2">
      <c r="A41" s="213"/>
      <c r="B41" s="221"/>
      <c r="C41" s="94"/>
      <c r="D41" s="94"/>
      <c r="E41" s="94"/>
      <c r="F41" s="94"/>
      <c r="G41" s="185"/>
      <c r="H41" s="97"/>
    </row>
    <row r="42" spans="1:17" ht="19.5" customHeight="1" x14ac:dyDescent="0.2">
      <c r="I42" s="233"/>
      <c r="J42" s="103"/>
      <c r="K42" s="215"/>
      <c r="P42" s="96"/>
    </row>
    <row r="43" spans="1:17" ht="19.5" customHeight="1" x14ac:dyDescent="0.2">
      <c r="I43" s="234"/>
      <c r="J43" s="106"/>
      <c r="K43" s="102"/>
      <c r="M43" s="108"/>
      <c r="N43" s="98"/>
      <c r="O43" s="116"/>
      <c r="P43" s="96"/>
    </row>
    <row r="44" spans="1:17" ht="19.5" customHeight="1" x14ac:dyDescent="0.2">
      <c r="I44" s="191"/>
      <c r="J44" s="106"/>
      <c r="K44" s="191"/>
      <c r="O44" s="116"/>
      <c r="P44" s="96"/>
    </row>
    <row r="45" spans="1:17" ht="19.5" customHeight="1" x14ac:dyDescent="0.2">
      <c r="A45" s="152" t="s">
        <v>68</v>
      </c>
      <c r="B45" s="103">
        <v>34</v>
      </c>
      <c r="C45" s="235"/>
      <c r="D45" s="118"/>
      <c r="E45" s="235"/>
      <c r="F45" s="119"/>
      <c r="G45" s="96"/>
      <c r="O45" s="116"/>
      <c r="P45" s="96"/>
    </row>
    <row r="46" spans="1:17" ht="26.25" customHeight="1" x14ac:dyDescent="0.2">
      <c r="A46" s="120" t="s">
        <v>40</v>
      </c>
      <c r="B46" s="121" t="e">
        <f>SUM(G2:G41)</f>
        <v>#VALUE!</v>
      </c>
      <c r="D46" s="122"/>
      <c r="E46" s="123"/>
      <c r="F46" s="107" t="s">
        <v>41</v>
      </c>
      <c r="G46" s="83" t="e">
        <f>B46+J22</f>
        <v>#VALUE!</v>
      </c>
      <c r="O46" s="116"/>
      <c r="P46" s="96"/>
    </row>
    <row r="47" spans="1:17" ht="25.5" customHeight="1" x14ac:dyDescent="0.2">
      <c r="A47" s="124"/>
      <c r="B47" s="106"/>
      <c r="C47" s="236"/>
      <c r="D47" s="122"/>
      <c r="E47" s="123"/>
      <c r="F47" s="125"/>
      <c r="G47" s="126"/>
      <c r="I47" s="87"/>
      <c r="J47" s="83"/>
      <c r="K47" s="251"/>
      <c r="L47" s="251"/>
      <c r="M47" s="252"/>
      <c r="N47" s="252"/>
    </row>
    <row r="48" spans="1:17" ht="9.75" customHeight="1" x14ac:dyDescent="0.2">
      <c r="A48" s="86" t="s">
        <v>0</v>
      </c>
      <c r="B48" s="107"/>
    </row>
    <row r="49" spans="1:7" ht="19.5" customHeight="1" x14ac:dyDescent="0.2"/>
    <row r="50" spans="1:7" ht="19.5" customHeight="1" x14ac:dyDescent="0.2"/>
    <row r="51" spans="1:7" ht="19.5" customHeight="1" x14ac:dyDescent="0.2">
      <c r="A51" s="103"/>
      <c r="B51" s="103"/>
      <c r="C51" s="237"/>
      <c r="D51" s="127"/>
      <c r="E51" s="128"/>
      <c r="G51" s="129"/>
    </row>
    <row r="52" spans="1:7" ht="19.5" customHeight="1" x14ac:dyDescent="0.2">
      <c r="A52" s="224"/>
      <c r="B52" s="15"/>
      <c r="C52" s="15"/>
      <c r="D52" s="122"/>
      <c r="E52" s="123"/>
      <c r="G52" s="85"/>
    </row>
    <row r="53" spans="1:7" ht="19.5" customHeight="1" x14ac:dyDescent="0.2">
      <c r="A53" s="224"/>
      <c r="B53" s="15"/>
      <c r="C53" s="15"/>
      <c r="D53" s="127"/>
      <c r="E53" s="128"/>
      <c r="G53" s="85"/>
    </row>
    <row r="54" spans="1:7" ht="19.5" customHeight="1" x14ac:dyDescent="0.2">
      <c r="A54" s="224"/>
      <c r="B54" s="15"/>
      <c r="C54" s="15"/>
      <c r="D54" s="127"/>
      <c r="E54" s="128"/>
      <c r="G54" s="85"/>
    </row>
    <row r="55" spans="1:7" ht="19.5" customHeight="1" x14ac:dyDescent="0.2">
      <c r="A55" s="224"/>
      <c r="B55" s="15"/>
      <c r="C55" s="15"/>
      <c r="G55" s="85"/>
    </row>
    <row r="56" spans="1:7" ht="19.5" customHeight="1" x14ac:dyDescent="0.2">
      <c r="A56" s="224"/>
      <c r="B56" s="15"/>
      <c r="C56" s="15"/>
      <c r="G56" s="85"/>
    </row>
    <row r="57" spans="1:7" ht="19.5" customHeight="1" x14ac:dyDescent="0.2">
      <c r="A57" s="224"/>
      <c r="B57" s="15"/>
      <c r="C57" s="15"/>
      <c r="G57" s="85"/>
    </row>
    <row r="58" spans="1:7" ht="19.5" customHeight="1" x14ac:dyDescent="0.2">
      <c r="A58" s="224"/>
      <c r="B58" s="15"/>
      <c r="C58" s="15"/>
      <c r="G58" s="85"/>
    </row>
    <row r="59" spans="1:7" ht="19.5" customHeight="1" x14ac:dyDescent="0.2">
      <c r="A59" s="154"/>
      <c r="B59" s="15"/>
      <c r="C59" s="15"/>
      <c r="G59" s="85"/>
    </row>
    <row r="60" spans="1:7" ht="19.5" customHeight="1" x14ac:dyDescent="0.2">
      <c r="A60" s="154"/>
      <c r="B60" s="15"/>
      <c r="C60" s="15"/>
      <c r="G60" s="85"/>
    </row>
    <row r="61" spans="1:7" ht="19.5" customHeight="1" x14ac:dyDescent="0.2">
      <c r="A61" s="154"/>
      <c r="B61" s="15"/>
      <c r="C61" s="15"/>
      <c r="G61" s="85"/>
    </row>
    <row r="62" spans="1:7" ht="19.5" customHeight="1" x14ac:dyDescent="0.2">
      <c r="A62" s="154"/>
      <c r="B62" s="15"/>
      <c r="C62" s="15"/>
      <c r="G62" s="85"/>
    </row>
    <row r="63" spans="1:7" ht="19.5" customHeight="1" x14ac:dyDescent="0.2">
      <c r="A63" s="154"/>
      <c r="B63" s="15"/>
      <c r="C63" s="15"/>
      <c r="G63" s="85"/>
    </row>
    <row r="64" spans="1:7" ht="19.5" customHeight="1" x14ac:dyDescent="0.2">
      <c r="A64" s="154"/>
      <c r="B64" s="15"/>
      <c r="C64" s="15"/>
      <c r="G64" s="85"/>
    </row>
    <row r="65" spans="1:9" ht="19.5" customHeight="1" x14ac:dyDescent="0.2">
      <c r="A65" s="154"/>
    </row>
    <row r="66" spans="1:9" ht="19.5" customHeight="1" x14ac:dyDescent="0.2">
      <c r="A66" s="154"/>
    </row>
    <row r="67" spans="1:9" ht="19.5" customHeight="1" x14ac:dyDescent="0.2">
      <c r="A67" s="154"/>
    </row>
    <row r="68" spans="1:9" ht="19.5" customHeight="1" x14ac:dyDescent="0.2">
      <c r="A68" s="154"/>
    </row>
    <row r="69" spans="1:9" ht="19.5" customHeight="1" x14ac:dyDescent="0.2">
      <c r="A69" s="154"/>
    </row>
    <row r="70" spans="1:9" ht="19.5" customHeight="1" x14ac:dyDescent="0.2">
      <c r="A70" s="151"/>
    </row>
    <row r="71" spans="1:9" ht="19.5" customHeight="1" x14ac:dyDescent="0.2">
      <c r="A71" s="152"/>
      <c r="B71" s="130"/>
      <c r="C71" s="130"/>
      <c r="D71" s="131"/>
      <c r="E71" s="224"/>
      <c r="G71" s="132"/>
    </row>
    <row r="72" spans="1:9" ht="19.5" customHeight="1" x14ac:dyDescent="0.2">
      <c r="A72" s="152"/>
      <c r="B72" s="130"/>
      <c r="C72" s="130"/>
      <c r="D72" s="131"/>
      <c r="E72" s="117"/>
      <c r="G72" s="132"/>
    </row>
    <row r="73" spans="1:9" ht="19.5" customHeight="1" x14ac:dyDescent="0.2">
      <c r="A73" s="151"/>
    </row>
    <row r="74" spans="1:9" ht="19.5" customHeight="1" x14ac:dyDescent="0.2">
      <c r="A74" s="151"/>
    </row>
    <row r="75" spans="1:9" ht="19.5" customHeight="1" x14ac:dyDescent="0.2">
      <c r="A75" s="151"/>
    </row>
    <row r="76" spans="1:9" ht="19.5" customHeight="1" x14ac:dyDescent="0.2">
      <c r="A76" s="151"/>
      <c r="H76" s="238"/>
      <c r="I76" s="239"/>
    </row>
    <row r="77" spans="1:9" ht="19.5" customHeight="1" x14ac:dyDescent="0.2">
      <c r="A77" s="153"/>
      <c r="B77" s="133"/>
      <c r="C77" s="240"/>
      <c r="D77" s="134"/>
      <c r="E77" s="135"/>
      <c r="F77" s="133"/>
      <c r="G77" s="136"/>
      <c r="H77" s="238"/>
      <c r="I77" s="239"/>
    </row>
    <row r="78" spans="1:9" ht="19.5" customHeight="1" x14ac:dyDescent="0.2">
      <c r="A78" s="153"/>
      <c r="B78" s="133"/>
      <c r="C78" s="240"/>
      <c r="D78" s="134"/>
      <c r="E78" s="135"/>
      <c r="F78" s="133"/>
      <c r="G78" s="136"/>
      <c r="H78" s="238"/>
      <c r="I78" s="239"/>
    </row>
    <row r="79" spans="1:9" ht="19.5" customHeight="1" x14ac:dyDescent="0.2">
      <c r="A79" s="153"/>
      <c r="B79" s="133"/>
      <c r="C79" s="240"/>
      <c r="D79" s="134"/>
      <c r="E79" s="135"/>
      <c r="F79" s="133"/>
      <c r="G79" s="136"/>
      <c r="H79" s="238"/>
      <c r="I79" s="239"/>
    </row>
    <row r="80" spans="1:9" x14ac:dyDescent="0.2">
      <c r="A80" s="153"/>
      <c r="B80" s="133"/>
      <c r="C80" s="240"/>
      <c r="D80" s="134"/>
      <c r="E80" s="135"/>
      <c r="F80" s="133"/>
      <c r="G80" s="136"/>
      <c r="H80" s="238"/>
      <c r="I80" s="239"/>
    </row>
    <row r="81" spans="1:15" x14ac:dyDescent="0.2">
      <c r="A81" s="137"/>
      <c r="B81" s="137"/>
      <c r="C81" s="137"/>
      <c r="D81" s="138"/>
      <c r="E81" s="139"/>
      <c r="F81" s="133"/>
      <c r="G81" s="140"/>
      <c r="H81" s="238"/>
      <c r="I81" s="239"/>
    </row>
    <row r="82" spans="1:15" x14ac:dyDescent="0.2">
      <c r="A82" s="153"/>
      <c r="B82" s="133"/>
      <c r="C82" s="240"/>
      <c r="D82" s="134"/>
      <c r="E82" s="135"/>
      <c r="F82" s="133"/>
      <c r="G82" s="136"/>
      <c r="H82" s="238"/>
      <c r="I82" s="239"/>
    </row>
    <row r="83" spans="1:15" x14ac:dyDescent="0.2">
      <c r="A83" s="153"/>
      <c r="B83" s="133"/>
      <c r="C83" s="240"/>
      <c r="D83" s="134"/>
      <c r="E83" s="135"/>
      <c r="F83" s="133"/>
      <c r="G83" s="136"/>
      <c r="H83" s="238"/>
      <c r="I83" s="239"/>
    </row>
    <row r="84" spans="1:15" s="232" customFormat="1" x14ac:dyDescent="0.2">
      <c r="A84" s="241"/>
      <c r="B84" s="137"/>
      <c r="C84" s="137"/>
      <c r="D84" s="101"/>
      <c r="E84" s="139"/>
      <c r="F84" s="139"/>
      <c r="G84" s="140"/>
      <c r="H84" s="238"/>
      <c r="I84" s="239"/>
      <c r="J84" s="15"/>
      <c r="K84" s="15"/>
      <c r="L84" s="15"/>
      <c r="M84" s="15"/>
      <c r="N84" s="83"/>
      <c r="O84" s="85"/>
    </row>
    <row r="85" spans="1:15" s="232" customFormat="1" x14ac:dyDescent="0.2">
      <c r="A85" s="139"/>
      <c r="B85" s="137"/>
      <c r="C85" s="137"/>
      <c r="D85" s="138"/>
      <c r="E85" s="139"/>
      <c r="F85" s="133"/>
      <c r="G85" s="140"/>
      <c r="H85" s="238"/>
      <c r="I85" s="240"/>
      <c r="N85" s="141"/>
      <c r="O85" s="142"/>
    </row>
    <row r="86" spans="1:15" s="232" customFormat="1" x14ac:dyDescent="0.2">
      <c r="A86" s="240"/>
      <c r="B86" s="240"/>
      <c r="C86" s="240"/>
      <c r="D86" s="240"/>
      <c r="E86" s="240"/>
      <c r="F86" s="139"/>
      <c r="G86" s="143"/>
      <c r="H86" s="240"/>
      <c r="I86" s="240"/>
      <c r="N86" s="141"/>
      <c r="O86" s="142"/>
    </row>
    <row r="87" spans="1:15" s="232" customFormat="1" x14ac:dyDescent="0.2">
      <c r="A87" s="133"/>
      <c r="B87" s="133"/>
      <c r="C87" s="240"/>
      <c r="D87" s="134"/>
      <c r="E87" s="135"/>
      <c r="F87" s="133"/>
      <c r="G87" s="136"/>
      <c r="H87" s="240"/>
      <c r="I87" s="240"/>
      <c r="N87" s="141"/>
      <c r="O87" s="142"/>
    </row>
    <row r="88" spans="1:15" s="232" customFormat="1" x14ac:dyDescent="0.2">
      <c r="A88" s="139"/>
      <c r="B88" s="137"/>
      <c r="C88" s="137"/>
      <c r="D88" s="137"/>
      <c r="E88" s="139"/>
      <c r="F88" s="139"/>
      <c r="G88" s="140"/>
      <c r="H88" s="240"/>
      <c r="I88" s="240"/>
      <c r="N88" s="141"/>
      <c r="O88" s="142"/>
    </row>
    <row r="89" spans="1:15" s="232" customFormat="1" x14ac:dyDescent="0.2">
      <c r="A89" s="133"/>
      <c r="B89" s="133"/>
      <c r="C89" s="240"/>
      <c r="D89" s="134"/>
      <c r="E89" s="135"/>
      <c r="F89" s="133"/>
      <c r="G89" s="136"/>
      <c r="H89" s="240"/>
      <c r="I89" s="240"/>
      <c r="N89" s="141"/>
      <c r="O89" s="142"/>
    </row>
    <row r="90" spans="1:15" s="232" customFormat="1" x14ac:dyDescent="0.2">
      <c r="A90" s="133"/>
      <c r="B90" s="133"/>
      <c r="C90" s="240"/>
      <c r="D90" s="134"/>
      <c r="E90" s="135"/>
      <c r="F90" s="133"/>
      <c r="G90" s="136"/>
      <c r="H90" s="240"/>
      <c r="I90" s="240"/>
      <c r="N90" s="141"/>
      <c r="O90" s="142"/>
    </row>
    <row r="91" spans="1:15" s="232" customFormat="1" x14ac:dyDescent="0.2">
      <c r="A91" s="133"/>
      <c r="B91" s="133"/>
      <c r="C91" s="240"/>
      <c r="D91" s="134"/>
      <c r="E91" s="135"/>
      <c r="F91" s="133"/>
      <c r="G91" s="136"/>
      <c r="H91" s="240"/>
      <c r="I91" s="240"/>
      <c r="N91" s="141"/>
      <c r="O91" s="142"/>
    </row>
    <row r="92" spans="1:15" s="232" customFormat="1" x14ac:dyDescent="0.2">
      <c r="A92" s="133"/>
      <c r="B92" s="133"/>
      <c r="C92" s="240"/>
      <c r="D92" s="134"/>
      <c r="E92" s="135"/>
      <c r="F92" s="133"/>
      <c r="G92" s="136"/>
      <c r="H92" s="240"/>
      <c r="I92" s="240"/>
      <c r="N92" s="141"/>
      <c r="O92" s="142"/>
    </row>
    <row r="93" spans="1:15" s="232" customFormat="1" x14ac:dyDescent="0.2">
      <c r="A93" s="133"/>
      <c r="B93" s="133"/>
      <c r="C93" s="240"/>
      <c r="D93" s="134"/>
      <c r="E93" s="135"/>
      <c r="F93" s="133"/>
      <c r="G93" s="136"/>
      <c r="N93" s="141"/>
      <c r="O93" s="142"/>
    </row>
    <row r="94" spans="1:15" x14ac:dyDescent="0.2">
      <c r="H94" s="232"/>
      <c r="I94" s="232"/>
      <c r="J94" s="232"/>
      <c r="K94" s="232"/>
      <c r="L94" s="232"/>
      <c r="M94" s="232"/>
      <c r="N94" s="141"/>
      <c r="O94" s="142"/>
    </row>
    <row r="95" spans="1:15" x14ac:dyDescent="0.2">
      <c r="H95" s="232"/>
    </row>
  </sheetData>
  <sheetProtection selectLockedCells="1" selectUnlockedCells="1"/>
  <sortState xmlns:xlrd2="http://schemas.microsoft.com/office/spreadsheetml/2017/richdata2" ref="A13:G35">
    <sortCondition ref="A13"/>
  </sortState>
  <mergeCells count="2">
    <mergeCell ref="K47:L47"/>
    <mergeCell ref="M47:N47"/>
  </mergeCells>
  <conditionalFormatting sqref="T2 D19 D51:D1048576 D45:D48 D1">
    <cfRule type="colorScale" priority="21">
      <colorScale>
        <cfvo type="num" val="0"/>
        <cfvo type="num" val="3"/>
        <color theme="0"/>
        <color theme="5"/>
      </colorScale>
    </cfRule>
  </conditionalFormatting>
  <conditionalFormatting sqref="L45:L46 L25:L26 L51:L1048576 L48 L1:L3">
    <cfRule type="colorScale" priority="20">
      <colorScale>
        <cfvo type="num" val="0"/>
        <cfvo type="num" val="2"/>
        <color theme="0"/>
        <color theme="5"/>
      </colorScale>
    </cfRule>
  </conditionalFormatting>
  <conditionalFormatting sqref="B46">
    <cfRule type="colorScale" priority="15">
      <colorScale>
        <cfvo type="num" val="0"/>
        <cfvo type="percent" val="50"/>
        <cfvo type="num" val="23"/>
        <color theme="6" tint="0.79998168889431442"/>
        <color rgb="FFFFEB84"/>
        <color theme="6"/>
      </colorScale>
    </cfRule>
  </conditionalFormatting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P78"/>
  <sheetViews>
    <sheetView workbookViewId="0">
      <pane ySplit="1" topLeftCell="A2" activePane="bottomLeft" state="frozen"/>
      <selection pane="bottomLeft" activeCell="B2" sqref="B2:L3"/>
    </sheetView>
  </sheetViews>
  <sheetFormatPr baseColWidth="10" defaultRowHeight="12.75" x14ac:dyDescent="0.2"/>
  <cols>
    <col min="1" max="1" width="5" customWidth="1"/>
    <col min="2" max="2" width="29" customWidth="1"/>
    <col min="3" max="3" width="16.42578125" customWidth="1"/>
    <col min="4" max="4" width="6.5703125" customWidth="1"/>
    <col min="5" max="5" width="20.42578125" customWidth="1"/>
    <col min="6" max="6" width="9.5703125" customWidth="1"/>
    <col min="7" max="7" width="20.42578125" customWidth="1"/>
    <col min="8" max="8" width="5.7109375" customWidth="1"/>
    <col min="9" max="9" width="8.7109375" customWidth="1"/>
    <col min="10" max="10" width="16" customWidth="1"/>
    <col min="11" max="11" width="26.7109375" customWidth="1"/>
    <col min="12" max="12" width="17.140625" style="64" customWidth="1"/>
    <col min="13" max="13" width="9.5703125" customWidth="1"/>
    <col min="14" max="14" width="8.42578125" style="1" customWidth="1"/>
  </cols>
  <sheetData>
    <row r="1" spans="1:15" ht="27" customHeight="1" x14ac:dyDescent="0.2">
      <c r="A1" s="175"/>
      <c r="B1" s="176" t="s">
        <v>48</v>
      </c>
      <c r="C1" s="177" t="s">
        <v>49</v>
      </c>
      <c r="D1" s="204" t="s">
        <v>114</v>
      </c>
      <c r="E1" s="177" t="s">
        <v>50</v>
      </c>
      <c r="F1" s="203" t="s">
        <v>113</v>
      </c>
      <c r="G1" s="177" t="s">
        <v>37</v>
      </c>
      <c r="H1" s="204" t="s">
        <v>115</v>
      </c>
      <c r="I1" s="177" t="s">
        <v>61</v>
      </c>
      <c r="J1" s="177" t="s">
        <v>62</v>
      </c>
      <c r="K1" s="177" t="s">
        <v>63</v>
      </c>
      <c r="L1" s="177" t="s">
        <v>66</v>
      </c>
    </row>
    <row r="2" spans="1:15" x14ac:dyDescent="0.2">
      <c r="A2" s="69"/>
      <c r="B2" t="s">
        <v>364</v>
      </c>
      <c r="C2" t="s">
        <v>365</v>
      </c>
      <c r="D2" t="s">
        <v>366</v>
      </c>
      <c r="E2" t="s">
        <v>367</v>
      </c>
      <c r="F2">
        <v>253</v>
      </c>
      <c r="G2" t="s">
        <v>368</v>
      </c>
      <c r="H2" t="s">
        <v>58</v>
      </c>
      <c r="I2" t="s">
        <v>58</v>
      </c>
      <c r="J2" t="s">
        <v>58</v>
      </c>
      <c r="K2" t="s">
        <v>369</v>
      </c>
      <c r="L2" s="158" t="s">
        <v>370</v>
      </c>
    </row>
    <row r="3" spans="1:15" x14ac:dyDescent="0.2">
      <c r="A3" s="69"/>
      <c r="B3" t="s">
        <v>371</v>
      </c>
      <c r="C3" t="s">
        <v>372</v>
      </c>
      <c r="D3" t="s">
        <v>373</v>
      </c>
      <c r="E3" t="s">
        <v>374</v>
      </c>
      <c r="F3">
        <v>285</v>
      </c>
      <c r="G3" t="s">
        <v>368</v>
      </c>
      <c r="H3" t="s">
        <v>58</v>
      </c>
      <c r="I3" t="s">
        <v>58</v>
      </c>
      <c r="J3" t="s">
        <v>58</v>
      </c>
      <c r="K3" t="s">
        <v>375</v>
      </c>
      <c r="L3" s="64" t="s">
        <v>376</v>
      </c>
    </row>
    <row r="4" spans="1:15" x14ac:dyDescent="0.2">
      <c r="A4" s="69"/>
      <c r="B4" s="69"/>
    </row>
    <row r="5" spans="1:15" x14ac:dyDescent="0.2">
      <c r="A5" s="69"/>
      <c r="B5" s="69"/>
      <c r="M5" s="64"/>
    </row>
    <row r="6" spans="1:15" x14ac:dyDescent="0.2">
      <c r="A6" s="69"/>
      <c r="B6" s="69"/>
      <c r="L6" s="158"/>
      <c r="O6" s="1"/>
    </row>
    <row r="7" spans="1:15" x14ac:dyDescent="0.2">
      <c r="A7" s="69"/>
      <c r="B7" s="69"/>
    </row>
    <row r="8" spans="1:15" x14ac:dyDescent="0.2">
      <c r="A8" s="69"/>
      <c r="B8" s="69"/>
    </row>
    <row r="9" spans="1:15" x14ac:dyDescent="0.2">
      <c r="A9" s="69"/>
      <c r="B9" s="69"/>
    </row>
    <row r="10" spans="1:15" x14ac:dyDescent="0.2">
      <c r="A10" s="69"/>
    </row>
    <row r="11" spans="1:15" x14ac:dyDescent="0.2">
      <c r="A11" s="69"/>
    </row>
    <row r="12" spans="1:15" x14ac:dyDescent="0.2">
      <c r="A12" s="69"/>
    </row>
    <row r="13" spans="1:15" x14ac:dyDescent="0.2">
      <c r="A13" s="69"/>
    </row>
    <row r="14" spans="1:15" x14ac:dyDescent="0.2">
      <c r="A14" s="69"/>
    </row>
    <row r="15" spans="1:15" x14ac:dyDescent="0.2">
      <c r="A15" s="69"/>
      <c r="K15" s="73"/>
    </row>
    <row r="16" spans="1:15" x14ac:dyDescent="0.2">
      <c r="A16" s="69"/>
    </row>
    <row r="17" spans="1:16" x14ac:dyDescent="0.2">
      <c r="A17" s="69"/>
    </row>
    <row r="18" spans="1:16" x14ac:dyDescent="0.2">
      <c r="A18" s="69"/>
    </row>
    <row r="19" spans="1:16" x14ac:dyDescent="0.2">
      <c r="A19" s="69"/>
    </row>
    <row r="20" spans="1:16" ht="15" x14ac:dyDescent="0.25">
      <c r="A20" s="69"/>
      <c r="B20" s="35"/>
      <c r="C20" s="35"/>
      <c r="D20" s="35"/>
      <c r="E20" s="35"/>
      <c r="F20" s="35"/>
      <c r="G20" s="35"/>
      <c r="H20" s="35"/>
      <c r="I20" s="36"/>
      <c r="J20" s="35"/>
      <c r="K20" s="178"/>
      <c r="L20" s="35"/>
    </row>
    <row r="21" spans="1:16" x14ac:dyDescent="0.2">
      <c r="A21" s="69"/>
      <c r="B21" s="69"/>
      <c r="M21" s="73"/>
      <c r="O21" s="1"/>
    </row>
    <row r="22" spans="1:16" x14ac:dyDescent="0.2">
      <c r="A22" s="69"/>
      <c r="N22" s="76"/>
      <c r="O22" s="64"/>
    </row>
    <row r="23" spans="1:16" x14ac:dyDescent="0.2">
      <c r="A23" s="69"/>
    </row>
    <row r="24" spans="1:16" x14ac:dyDescent="0.2">
      <c r="A24" s="69"/>
      <c r="P24" s="1"/>
    </row>
    <row r="25" spans="1:16" s="1" customFormat="1" x14ac:dyDescent="0.2">
      <c r="A25" s="69"/>
      <c r="B25"/>
      <c r="C25"/>
      <c r="D25"/>
      <c r="E25"/>
      <c r="F25"/>
      <c r="G25"/>
      <c r="H25"/>
      <c r="I25"/>
      <c r="J25"/>
      <c r="K25"/>
      <c r="L25" s="64"/>
      <c r="M25"/>
      <c r="O25"/>
      <c r="P25"/>
    </row>
    <row r="26" spans="1:16" x14ac:dyDescent="0.2">
      <c r="A26" s="69"/>
    </row>
    <row r="27" spans="1:16" x14ac:dyDescent="0.2">
      <c r="A27" s="69"/>
    </row>
    <row r="28" spans="1:16" x14ac:dyDescent="0.2">
      <c r="A28" s="69"/>
      <c r="B28" s="74"/>
    </row>
    <row r="29" spans="1:16" x14ac:dyDescent="0.2">
      <c r="A29" s="69"/>
      <c r="M29" s="73"/>
    </row>
    <row r="30" spans="1:16" x14ac:dyDescent="0.2">
      <c r="A30" s="69"/>
    </row>
    <row r="31" spans="1:16" x14ac:dyDescent="0.2">
      <c r="A31" s="69"/>
      <c r="K31" s="73"/>
    </row>
    <row r="32" spans="1:16" x14ac:dyDescent="0.2">
      <c r="A32" s="69"/>
      <c r="B32" s="69"/>
    </row>
    <row r="33" spans="1:15" x14ac:dyDescent="0.2">
      <c r="A33" s="69"/>
    </row>
    <row r="34" spans="1:15" x14ac:dyDescent="0.2">
      <c r="A34" s="69"/>
    </row>
    <row r="35" spans="1:15" x14ac:dyDescent="0.2">
      <c r="A35" s="69"/>
    </row>
    <row r="36" spans="1:15" x14ac:dyDescent="0.2">
      <c r="A36" s="69"/>
      <c r="B36" s="69"/>
    </row>
    <row r="37" spans="1:15" x14ac:dyDescent="0.2">
      <c r="A37" s="69"/>
    </row>
    <row r="38" spans="1:15" x14ac:dyDescent="0.2">
      <c r="A38" s="69"/>
    </row>
    <row r="39" spans="1:15" x14ac:dyDescent="0.2">
      <c r="A39" s="69"/>
    </row>
    <row r="40" spans="1:15" x14ac:dyDescent="0.2">
      <c r="A40" s="69"/>
    </row>
    <row r="41" spans="1:15" x14ac:dyDescent="0.2">
      <c r="A41" s="69"/>
    </row>
    <row r="42" spans="1:15" s="64" customFormat="1" x14ac:dyDescent="0.2">
      <c r="A42" s="69"/>
      <c r="B42" s="21"/>
      <c r="C42" s="21"/>
      <c r="D42" s="21"/>
      <c r="E42" s="21"/>
      <c r="F42" s="21"/>
      <c r="G42" s="21"/>
      <c r="H42" s="21"/>
      <c r="I42" s="21"/>
      <c r="J42" s="21"/>
      <c r="K42" s="21"/>
      <c r="M42"/>
      <c r="N42" s="1"/>
      <c r="O42"/>
    </row>
    <row r="43" spans="1:15" x14ac:dyDescent="0.2">
      <c r="A43" s="69"/>
    </row>
    <row r="44" spans="1:15" x14ac:dyDescent="0.2">
      <c r="A44" s="69"/>
    </row>
    <row r="45" spans="1:15" x14ac:dyDescent="0.2">
      <c r="A45" s="69"/>
    </row>
    <row r="46" spans="1:15" x14ac:dyDescent="0.2">
      <c r="A46" s="69"/>
    </row>
    <row r="47" spans="1:15" x14ac:dyDescent="0.2">
      <c r="A47" s="69"/>
    </row>
    <row r="48" spans="1:15" x14ac:dyDescent="0.2">
      <c r="A48" s="69"/>
      <c r="L48" s="1"/>
      <c r="M48" s="1"/>
    </row>
    <row r="49" spans="1:13" x14ac:dyDescent="0.2">
      <c r="A49" s="69"/>
      <c r="K49" s="73"/>
    </row>
    <row r="50" spans="1:13" x14ac:dyDescent="0.2">
      <c r="A50" s="69"/>
    </row>
    <row r="51" spans="1:13" x14ac:dyDescent="0.2">
      <c r="A51" s="69"/>
    </row>
    <row r="52" spans="1:13" x14ac:dyDescent="0.2">
      <c r="A52" s="69"/>
    </row>
    <row r="53" spans="1:13" x14ac:dyDescent="0.2">
      <c r="A53" s="69"/>
    </row>
    <row r="54" spans="1:13" x14ac:dyDescent="0.2">
      <c r="A54" s="69"/>
    </row>
    <row r="55" spans="1:13" x14ac:dyDescent="0.2">
      <c r="A55" s="69"/>
      <c r="M55" s="73"/>
    </row>
    <row r="56" spans="1:13" x14ac:dyDescent="0.2">
      <c r="A56" s="69"/>
    </row>
    <row r="57" spans="1:13" x14ac:dyDescent="0.2">
      <c r="A57" s="69"/>
    </row>
    <row r="58" spans="1:13" x14ac:dyDescent="0.2">
      <c r="A58" s="165"/>
      <c r="B58" s="69"/>
    </row>
    <row r="59" spans="1:13" x14ac:dyDescent="0.2">
      <c r="A59" s="69"/>
    </row>
    <row r="60" spans="1:13" x14ac:dyDescent="0.2">
      <c r="A60" s="69"/>
    </row>
    <row r="61" spans="1:13" x14ac:dyDescent="0.2">
      <c r="A61" s="69"/>
    </row>
    <row r="62" spans="1:13" x14ac:dyDescent="0.2">
      <c r="A62" s="69"/>
    </row>
    <row r="63" spans="1:13" x14ac:dyDescent="0.2">
      <c r="A63" s="69"/>
      <c r="M63" s="73"/>
    </row>
    <row r="64" spans="1:13" x14ac:dyDescent="0.2">
      <c r="B64" s="69"/>
    </row>
    <row r="66" spans="2:12" x14ac:dyDescent="0.2">
      <c r="L66" s="158"/>
    </row>
    <row r="67" spans="2:12" ht="13.5" thickBot="1" x14ac:dyDescent="0.25">
      <c r="E67" s="1"/>
      <c r="F67" s="1"/>
      <c r="G67" s="1"/>
      <c r="H67" s="1"/>
      <c r="I67" s="1"/>
      <c r="L67" s="21"/>
    </row>
    <row r="68" spans="2:12" ht="13.5" thickBot="1" x14ac:dyDescent="0.25">
      <c r="B68" s="179"/>
      <c r="C68" s="179"/>
      <c r="D68" s="179"/>
      <c r="E68" s="179"/>
      <c r="F68" s="179"/>
      <c r="G68" s="179"/>
      <c r="H68" s="179"/>
      <c r="I68" s="179"/>
      <c r="J68" s="179"/>
      <c r="L68" s="180"/>
    </row>
    <row r="77" spans="2:12" x14ac:dyDescent="0.2">
      <c r="B77" s="74"/>
      <c r="D77" s="64"/>
    </row>
    <row r="78" spans="2:12" x14ac:dyDescent="0.2">
      <c r="D78" s="64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950EF-9ABD-4F25-8051-E70F5EBA7052}">
  <sheetPr codeName="Feuil3"/>
  <dimension ref="A1:Z106"/>
  <sheetViews>
    <sheetView workbookViewId="0">
      <pane ySplit="1" topLeftCell="A2" activePane="bottomLeft" state="frozen"/>
      <selection pane="bottomLeft" activeCell="D35" sqref="D35"/>
    </sheetView>
  </sheetViews>
  <sheetFormatPr baseColWidth="10" defaultRowHeight="12.75" x14ac:dyDescent="0.2"/>
  <cols>
    <col min="1" max="1" width="5" customWidth="1"/>
    <col min="2" max="2" width="21.85546875" customWidth="1"/>
    <col min="3" max="3" width="16.42578125" customWidth="1"/>
    <col min="4" max="4" width="16.7109375" customWidth="1"/>
    <col min="5" max="5" width="20.42578125" customWidth="1"/>
    <col min="6" max="6" width="7.28515625" customWidth="1"/>
    <col min="7" max="7" width="6.42578125" customWidth="1"/>
    <col min="8" max="8" width="5.85546875" customWidth="1"/>
    <col min="9" max="9" width="5.5703125" customWidth="1"/>
    <col min="10" max="10" width="16" customWidth="1"/>
    <col min="11" max="11" width="34.7109375" style="64" customWidth="1"/>
    <col min="12" max="12" width="5.7109375" style="1" customWidth="1"/>
    <col min="13" max="13" width="4.28515625" customWidth="1"/>
    <col min="14" max="14" width="5.7109375" customWidth="1"/>
  </cols>
  <sheetData>
    <row r="1" spans="1:16" s="167" customFormat="1" ht="41.25" x14ac:dyDescent="0.2">
      <c r="A1" s="166"/>
      <c r="B1" s="170" t="s">
        <v>65</v>
      </c>
      <c r="C1" s="171" t="s">
        <v>49</v>
      </c>
      <c r="D1" s="171" t="s">
        <v>50</v>
      </c>
      <c r="E1" s="171" t="s">
        <v>37</v>
      </c>
      <c r="F1" s="172" t="s">
        <v>4</v>
      </c>
      <c r="G1" s="173" t="s">
        <v>5</v>
      </c>
      <c r="H1" s="174" t="s">
        <v>53</v>
      </c>
      <c r="I1" s="173" t="s">
        <v>43</v>
      </c>
      <c r="J1" s="172" t="s">
        <v>7</v>
      </c>
      <c r="K1" s="171" t="s">
        <v>64</v>
      </c>
      <c r="L1" s="206" t="s">
        <v>51</v>
      </c>
      <c r="M1" s="205" t="s">
        <v>116</v>
      </c>
      <c r="N1" s="206" t="s">
        <v>52</v>
      </c>
    </row>
    <row r="2" spans="1:16" x14ac:dyDescent="0.2">
      <c r="B2" t="str">
        <f>'feuille-dépot-formulaire'!B2</f>
        <v>EmmaV</v>
      </c>
      <c r="C2" t="str">
        <f>'feuille-dépot-formulaire'!C2</f>
        <v>Greer</v>
      </c>
      <c r="D2" t="str">
        <f>'feuille-dépot-formulaire'!E2</f>
        <v>Les tribulations d'Arthur Mineur</v>
      </c>
      <c r="E2" t="str">
        <f>'feuille-dépot-formulaire'!G2</f>
        <v>contemporain</v>
      </c>
      <c r="F2" s="70">
        <v>1</v>
      </c>
      <c r="G2" s="67">
        <v>1</v>
      </c>
      <c r="H2" s="168">
        <f t="shared" ref="H2:H3" si="0">N2+L2+M2</f>
        <v>3</v>
      </c>
      <c r="I2" s="169" t="str">
        <f>'feuille-dépot-formulaire'!I2</f>
        <v>Non</v>
      </c>
      <c r="J2" s="169" t="str">
        <f>'feuille-dépot-formulaire'!J2</f>
        <v>Non</v>
      </c>
      <c r="K2" s="35" t="str">
        <f>'feuille-dépot-formulaire'!L2</f>
        <v>Bonne année :)</v>
      </c>
      <c r="L2" s="68">
        <f>IF('feuille-dépot-formulaire'!D2="Non",0,2)</f>
        <v>2</v>
      </c>
      <c r="M2" s="68">
        <f>IF('feuille-dépot-formulaire'!F2="Non",0,1)</f>
        <v>1</v>
      </c>
      <c r="N2" s="68">
        <f>IF('feuille-dépot-formulaire'!H2="Non",0,0.5)</f>
        <v>0</v>
      </c>
    </row>
    <row r="3" spans="1:16" x14ac:dyDescent="0.2">
      <c r="B3" t="str">
        <f>'feuille-dépot-formulaire'!B3</f>
        <v>Alhweder</v>
      </c>
      <c r="C3" t="str">
        <f>'feuille-dépot-formulaire'!C3</f>
        <v>Pilhes</v>
      </c>
      <c r="D3" t="str">
        <f>'feuille-dépot-formulaire'!E3</f>
        <v>La Médiatrice</v>
      </c>
      <c r="E3" t="str">
        <f>'feuille-dépot-formulaire'!G3</f>
        <v>contemporain</v>
      </c>
      <c r="F3" s="70">
        <v>1</v>
      </c>
      <c r="G3" s="67">
        <v>1</v>
      </c>
      <c r="H3" s="168">
        <f t="shared" si="0"/>
        <v>3</v>
      </c>
      <c r="I3" s="169" t="str">
        <f>'feuille-dépot-formulaire'!I3</f>
        <v>Non</v>
      </c>
      <c r="J3" s="169" t="str">
        <f>'feuille-dépot-formulaire'!J3</f>
        <v>Non</v>
      </c>
      <c r="K3" s="35" t="str">
        <f>'feuille-dépot-formulaire'!L3</f>
        <v>Suivi de lecture post #461.</v>
      </c>
      <c r="L3" s="68">
        <f>IF('feuille-dépot-formulaire'!D3="Non",0,2)</f>
        <v>2</v>
      </c>
      <c r="M3" s="68">
        <f>IF('feuille-dépot-formulaire'!F3="Non",0,1)</f>
        <v>1</v>
      </c>
      <c r="N3" s="68">
        <f>IF('feuille-dépot-formulaire'!H3="Non",0,0.5)</f>
        <v>0</v>
      </c>
    </row>
    <row r="4" spans="1:16" x14ac:dyDescent="0.2">
      <c r="B4">
        <f>'feuille-dépot-formulaire'!B4</f>
        <v>0</v>
      </c>
      <c r="C4">
        <f>'feuille-dépot-formulaire'!C4</f>
        <v>0</v>
      </c>
      <c r="D4">
        <f>'feuille-dépot-formulaire'!E4</f>
        <v>0</v>
      </c>
      <c r="E4">
        <f>'feuille-dépot-formulaire'!G4</f>
        <v>0</v>
      </c>
      <c r="F4" s="70">
        <v>1</v>
      </c>
      <c r="G4" s="67">
        <v>1</v>
      </c>
      <c r="H4" s="168">
        <f t="shared" ref="H4:H65" si="1">N4+L4+M4</f>
        <v>3.5</v>
      </c>
      <c r="I4" s="169">
        <f>'feuille-dépot-formulaire'!I4</f>
        <v>0</v>
      </c>
      <c r="J4" s="169">
        <f>'feuille-dépot-formulaire'!J4</f>
        <v>0</v>
      </c>
      <c r="K4" s="35">
        <f>'feuille-dépot-formulaire'!L4</f>
        <v>0</v>
      </c>
      <c r="L4" s="68">
        <f>IF('feuille-dépot-formulaire'!D4="Non",0,2)</f>
        <v>2</v>
      </c>
      <c r="M4" s="68">
        <f>IF('feuille-dépot-formulaire'!F4="Non",0,1)</f>
        <v>1</v>
      </c>
      <c r="N4" s="68">
        <f>IF('feuille-dépot-formulaire'!H4="Non",0,0.5)</f>
        <v>0.5</v>
      </c>
      <c r="P4" s="62"/>
    </row>
    <row r="5" spans="1:16" x14ac:dyDescent="0.2">
      <c r="B5">
        <f>'feuille-dépot-formulaire'!B5</f>
        <v>0</v>
      </c>
      <c r="C5">
        <f>'feuille-dépot-formulaire'!C5</f>
        <v>0</v>
      </c>
      <c r="D5">
        <f>'feuille-dépot-formulaire'!E5</f>
        <v>0</v>
      </c>
      <c r="E5">
        <f>'feuille-dépot-formulaire'!G5</f>
        <v>0</v>
      </c>
      <c r="F5" s="70">
        <v>1</v>
      </c>
      <c r="G5" s="67">
        <v>1</v>
      </c>
      <c r="H5" s="168">
        <f t="shared" si="1"/>
        <v>3.5</v>
      </c>
      <c r="I5" s="169">
        <f>'feuille-dépot-formulaire'!I5</f>
        <v>0</v>
      </c>
      <c r="J5" s="169">
        <f>'feuille-dépot-formulaire'!J5</f>
        <v>0</v>
      </c>
      <c r="K5" s="35">
        <f>'feuille-dépot-formulaire'!L5</f>
        <v>0</v>
      </c>
      <c r="L5" s="68">
        <f>IF('feuille-dépot-formulaire'!D5="Non",0,2)</f>
        <v>2</v>
      </c>
      <c r="M5" s="68">
        <f>IF('feuille-dépot-formulaire'!F5="Non",0,1)</f>
        <v>1</v>
      </c>
      <c r="N5" s="68">
        <f>IF('feuille-dépot-formulaire'!H5="Non",0,0.5)</f>
        <v>0.5</v>
      </c>
    </row>
    <row r="6" spans="1:16" ht="25.5" x14ac:dyDescent="0.2">
      <c r="B6" t="s">
        <v>364</v>
      </c>
      <c r="C6" t="s">
        <v>365</v>
      </c>
      <c r="D6" t="s">
        <v>366</v>
      </c>
      <c r="E6" t="s">
        <v>367</v>
      </c>
      <c r="F6" s="70">
        <v>253</v>
      </c>
      <c r="G6" s="67" t="s">
        <v>368</v>
      </c>
      <c r="H6" s="168" t="s">
        <v>58</v>
      </c>
      <c r="I6" s="169" t="s">
        <v>58</v>
      </c>
      <c r="J6" s="169" t="s">
        <v>58</v>
      </c>
      <c r="K6" s="35" t="s">
        <v>369</v>
      </c>
      <c r="L6" s="68" t="s">
        <v>370</v>
      </c>
      <c r="M6" s="68">
        <f>IF('feuille-dépot-formulaire'!F6="Non",0,1)</f>
        <v>1</v>
      </c>
      <c r="N6" s="68">
        <f>IF('feuille-dépot-formulaire'!H6="Non",0,0.5)</f>
        <v>0.5</v>
      </c>
    </row>
    <row r="7" spans="1:16" ht="25.5" x14ac:dyDescent="0.2">
      <c r="B7" t="s">
        <v>371</v>
      </c>
      <c r="C7" t="s">
        <v>372</v>
      </c>
      <c r="D7" t="s">
        <v>373</v>
      </c>
      <c r="E7" t="s">
        <v>374</v>
      </c>
      <c r="F7" s="70">
        <v>285</v>
      </c>
      <c r="G7" s="67" t="s">
        <v>368</v>
      </c>
      <c r="H7" s="168" t="s">
        <v>58</v>
      </c>
      <c r="I7" s="169" t="s">
        <v>58</v>
      </c>
      <c r="J7" s="169" t="s">
        <v>58</v>
      </c>
      <c r="K7" s="35" t="s">
        <v>375</v>
      </c>
      <c r="L7" s="68" t="s">
        <v>376</v>
      </c>
      <c r="M7" s="68">
        <f>IF('feuille-dépot-formulaire'!F7="Non",0,1)</f>
        <v>1</v>
      </c>
      <c r="N7" s="68">
        <f>IF('feuille-dépot-formulaire'!H7="Non",0,0.5)</f>
        <v>0.5</v>
      </c>
    </row>
    <row r="8" spans="1:16" x14ac:dyDescent="0.2">
      <c r="B8">
        <f>'feuille-dépot-formulaire'!B8</f>
        <v>0</v>
      </c>
      <c r="C8">
        <f>'feuille-dépot-formulaire'!C8</f>
        <v>0</v>
      </c>
      <c r="D8">
        <f>'feuille-dépot-formulaire'!E8</f>
        <v>0</v>
      </c>
      <c r="E8">
        <f>'feuille-dépot-formulaire'!G8</f>
        <v>0</v>
      </c>
      <c r="F8" s="70">
        <v>1</v>
      </c>
      <c r="G8" s="67">
        <v>1</v>
      </c>
      <c r="H8" s="168">
        <f t="shared" ref="H8:H17" si="2">N8+L8+M8</f>
        <v>3.5</v>
      </c>
      <c r="I8" s="169">
        <f>'feuille-dépot-formulaire'!I8</f>
        <v>0</v>
      </c>
      <c r="J8" s="169">
        <f>'feuille-dépot-formulaire'!J8</f>
        <v>0</v>
      </c>
      <c r="K8" s="35">
        <f>'feuille-dépot-formulaire'!L8</f>
        <v>0</v>
      </c>
      <c r="L8" s="68">
        <f>IF('feuille-dépot-formulaire'!D8="Non",0,2)</f>
        <v>2</v>
      </c>
      <c r="M8" s="68">
        <f>IF('feuille-dépot-formulaire'!F8="Non",0,1)</f>
        <v>1</v>
      </c>
      <c r="N8" s="68">
        <f>IF('feuille-dépot-formulaire'!H8="Non",0,0.5)</f>
        <v>0.5</v>
      </c>
    </row>
    <row r="9" spans="1:16" x14ac:dyDescent="0.2">
      <c r="B9">
        <f>'feuille-dépot-formulaire'!B9</f>
        <v>0</v>
      </c>
      <c r="C9">
        <f>'feuille-dépot-formulaire'!C9</f>
        <v>0</v>
      </c>
      <c r="D9">
        <f>'feuille-dépot-formulaire'!E9</f>
        <v>0</v>
      </c>
      <c r="E9">
        <f>'feuille-dépot-formulaire'!G9</f>
        <v>0</v>
      </c>
      <c r="F9" s="70">
        <v>1</v>
      </c>
      <c r="G9" s="67">
        <v>1</v>
      </c>
      <c r="H9" s="168">
        <f t="shared" si="2"/>
        <v>3.5</v>
      </c>
      <c r="I9" s="169">
        <f>'feuille-dépot-formulaire'!I9</f>
        <v>0</v>
      </c>
      <c r="J9" s="169">
        <f>'feuille-dépot-formulaire'!J9</f>
        <v>0</v>
      </c>
      <c r="K9" s="35">
        <f>'feuille-dépot-formulaire'!L9</f>
        <v>0</v>
      </c>
      <c r="L9" s="68">
        <f>IF('feuille-dépot-formulaire'!D9="Non",0,2)</f>
        <v>2</v>
      </c>
      <c r="M9" s="68">
        <f>IF('feuille-dépot-formulaire'!F9="Non",0,1)</f>
        <v>1</v>
      </c>
      <c r="N9" s="68">
        <f>IF('feuille-dépot-formulaire'!H9="Non",0,0.5)</f>
        <v>0.5</v>
      </c>
    </row>
    <row r="10" spans="1:16" x14ac:dyDescent="0.2">
      <c r="B10">
        <f>'feuille-dépot-formulaire'!B10</f>
        <v>0</v>
      </c>
      <c r="C10">
        <f>'feuille-dépot-formulaire'!C10</f>
        <v>0</v>
      </c>
      <c r="D10">
        <f>'feuille-dépot-formulaire'!E10</f>
        <v>0</v>
      </c>
      <c r="E10">
        <f>'feuille-dépot-formulaire'!G10</f>
        <v>0</v>
      </c>
      <c r="F10" s="70">
        <v>1</v>
      </c>
      <c r="G10" s="67">
        <v>1</v>
      </c>
      <c r="H10" s="168">
        <f t="shared" si="2"/>
        <v>3.5</v>
      </c>
      <c r="I10" s="169">
        <f>'feuille-dépot-formulaire'!I10</f>
        <v>0</v>
      </c>
      <c r="J10" s="169">
        <f>'feuille-dépot-formulaire'!J10</f>
        <v>0</v>
      </c>
      <c r="K10" s="35">
        <f>'feuille-dépot-formulaire'!L10</f>
        <v>0</v>
      </c>
      <c r="L10" s="68">
        <f>IF('feuille-dépot-formulaire'!D10="Non",0,2)</f>
        <v>2</v>
      </c>
      <c r="M10" s="68">
        <f>IF('feuille-dépot-formulaire'!F10="Non",0,1)</f>
        <v>1</v>
      </c>
      <c r="N10" s="68">
        <f>IF('feuille-dépot-formulaire'!H10="Non",0,0.5)</f>
        <v>0.5</v>
      </c>
    </row>
    <row r="11" spans="1:16" x14ac:dyDescent="0.2">
      <c r="B11">
        <f>'feuille-dépot-formulaire'!B11</f>
        <v>0</v>
      </c>
      <c r="C11">
        <f>'feuille-dépot-formulaire'!C11</f>
        <v>0</v>
      </c>
      <c r="D11">
        <f>'feuille-dépot-formulaire'!E11</f>
        <v>0</v>
      </c>
      <c r="E11">
        <f>'feuille-dépot-formulaire'!G11</f>
        <v>0</v>
      </c>
      <c r="F11" s="70">
        <v>1</v>
      </c>
      <c r="G11" s="67">
        <v>1</v>
      </c>
      <c r="H11" s="168">
        <f t="shared" si="2"/>
        <v>3.5</v>
      </c>
      <c r="I11" s="169">
        <f>'feuille-dépot-formulaire'!I11</f>
        <v>0</v>
      </c>
      <c r="J11" s="169">
        <f>'feuille-dépot-formulaire'!J11</f>
        <v>0</v>
      </c>
      <c r="K11" s="35">
        <f>'feuille-dépot-formulaire'!L11</f>
        <v>0</v>
      </c>
      <c r="L11" s="68">
        <f>IF('feuille-dépot-formulaire'!D11="Non",0,2)</f>
        <v>2</v>
      </c>
      <c r="M11" s="68">
        <f>IF('feuille-dépot-formulaire'!F11="Non",0,1)</f>
        <v>1</v>
      </c>
      <c r="N11" s="68">
        <f>IF('feuille-dépot-formulaire'!H11="Non",0,0.5)</f>
        <v>0.5</v>
      </c>
    </row>
    <row r="12" spans="1:16" x14ac:dyDescent="0.2">
      <c r="B12">
        <f>'feuille-dépot-formulaire'!B12</f>
        <v>0</v>
      </c>
      <c r="C12">
        <f>'feuille-dépot-formulaire'!C12</f>
        <v>0</v>
      </c>
      <c r="D12">
        <f>'feuille-dépot-formulaire'!E12</f>
        <v>0</v>
      </c>
      <c r="E12">
        <f>'feuille-dépot-formulaire'!G12</f>
        <v>0</v>
      </c>
      <c r="F12" s="70">
        <v>1</v>
      </c>
      <c r="G12" s="67">
        <v>1</v>
      </c>
      <c r="H12" s="168">
        <f t="shared" si="2"/>
        <v>3.5</v>
      </c>
      <c r="I12" s="169">
        <f>'feuille-dépot-formulaire'!I12</f>
        <v>0</v>
      </c>
      <c r="J12" s="169">
        <f>'feuille-dépot-formulaire'!J12</f>
        <v>0</v>
      </c>
      <c r="K12" s="35">
        <f>'feuille-dépot-formulaire'!L12</f>
        <v>0</v>
      </c>
      <c r="L12" s="68">
        <f>IF('feuille-dépot-formulaire'!D12="Non",0,2)</f>
        <v>2</v>
      </c>
      <c r="M12" s="68">
        <f>IF('feuille-dépot-formulaire'!F12="Non",0,1)</f>
        <v>1</v>
      </c>
      <c r="N12" s="68">
        <f>IF('feuille-dépot-formulaire'!H12="Non",0,0.5)</f>
        <v>0.5</v>
      </c>
    </row>
    <row r="13" spans="1:16" x14ac:dyDescent="0.2">
      <c r="B13">
        <f>'feuille-dépot-formulaire'!B13</f>
        <v>0</v>
      </c>
      <c r="C13">
        <f>'feuille-dépot-formulaire'!C13</f>
        <v>0</v>
      </c>
      <c r="D13">
        <f>'feuille-dépot-formulaire'!E13</f>
        <v>0</v>
      </c>
      <c r="E13">
        <f>'feuille-dépot-formulaire'!G13</f>
        <v>0</v>
      </c>
      <c r="F13" s="70">
        <v>1</v>
      </c>
      <c r="G13" s="67">
        <v>1</v>
      </c>
      <c r="H13" s="168">
        <f t="shared" si="2"/>
        <v>3.5</v>
      </c>
      <c r="I13" s="169">
        <f>'feuille-dépot-formulaire'!I13</f>
        <v>0</v>
      </c>
      <c r="J13" s="169">
        <f>'feuille-dépot-formulaire'!J13</f>
        <v>0</v>
      </c>
      <c r="K13" s="35">
        <f>'feuille-dépot-formulaire'!L13</f>
        <v>0</v>
      </c>
      <c r="L13" s="68">
        <f>IF('feuille-dépot-formulaire'!D13="Non",0,2)</f>
        <v>2</v>
      </c>
      <c r="M13" s="68">
        <f>IF('feuille-dépot-formulaire'!F13="Non",0,1)</f>
        <v>1</v>
      </c>
      <c r="N13" s="68">
        <f>IF('feuille-dépot-formulaire'!H13="Non",0,0.5)</f>
        <v>0.5</v>
      </c>
    </row>
    <row r="14" spans="1:16" x14ac:dyDescent="0.2">
      <c r="B14">
        <f>'feuille-dépot-formulaire'!B14</f>
        <v>0</v>
      </c>
      <c r="C14">
        <f>'feuille-dépot-formulaire'!C14</f>
        <v>0</v>
      </c>
      <c r="D14">
        <f>'feuille-dépot-formulaire'!E14</f>
        <v>0</v>
      </c>
      <c r="E14">
        <f>'feuille-dépot-formulaire'!G14</f>
        <v>0</v>
      </c>
      <c r="F14" s="70">
        <v>1</v>
      </c>
      <c r="G14" s="67">
        <v>1</v>
      </c>
      <c r="H14" s="168">
        <f t="shared" si="2"/>
        <v>3.5</v>
      </c>
      <c r="I14" s="169">
        <f>'feuille-dépot-formulaire'!I14</f>
        <v>0</v>
      </c>
      <c r="J14" s="169">
        <f>'feuille-dépot-formulaire'!J14</f>
        <v>0</v>
      </c>
      <c r="K14" s="35">
        <f>'feuille-dépot-formulaire'!L14</f>
        <v>0</v>
      </c>
      <c r="L14" s="68">
        <f>IF('feuille-dépot-formulaire'!D14="Non",0,2)</f>
        <v>2</v>
      </c>
      <c r="M14" s="68">
        <f>IF('feuille-dépot-formulaire'!F14="Non",0,1)</f>
        <v>1</v>
      </c>
      <c r="N14" s="68">
        <f>IF('feuille-dépot-formulaire'!H14="Non",0,0.5)</f>
        <v>0.5</v>
      </c>
    </row>
    <row r="15" spans="1:16" x14ac:dyDescent="0.2">
      <c r="B15">
        <f>'feuille-dépot-formulaire'!B15</f>
        <v>0</v>
      </c>
      <c r="C15">
        <f>'feuille-dépot-formulaire'!C15</f>
        <v>0</v>
      </c>
      <c r="D15">
        <f>'feuille-dépot-formulaire'!E15</f>
        <v>0</v>
      </c>
      <c r="E15">
        <f>'feuille-dépot-formulaire'!G15</f>
        <v>0</v>
      </c>
      <c r="F15" s="70">
        <v>1</v>
      </c>
      <c r="G15" s="67">
        <v>1</v>
      </c>
      <c r="H15" s="168">
        <f t="shared" si="2"/>
        <v>3.5</v>
      </c>
      <c r="I15" s="169">
        <f>'feuille-dépot-formulaire'!I15</f>
        <v>0</v>
      </c>
      <c r="J15" s="169">
        <f>'feuille-dépot-formulaire'!J15</f>
        <v>0</v>
      </c>
      <c r="K15" s="35">
        <f>'feuille-dépot-formulaire'!L15</f>
        <v>0</v>
      </c>
      <c r="L15" s="68">
        <f>IF('feuille-dépot-formulaire'!D15="Non",0,2)</f>
        <v>2</v>
      </c>
      <c r="M15" s="68">
        <f>IF('feuille-dépot-formulaire'!F15="Non",0,1)</f>
        <v>1</v>
      </c>
      <c r="N15" s="68">
        <f>IF('feuille-dépot-formulaire'!H15="Non",0,0.5)</f>
        <v>0.5</v>
      </c>
    </row>
    <row r="16" spans="1:16" x14ac:dyDescent="0.2">
      <c r="B16">
        <f>'feuille-dépot-formulaire'!B16</f>
        <v>0</v>
      </c>
      <c r="C16">
        <f>'feuille-dépot-formulaire'!C16</f>
        <v>0</v>
      </c>
      <c r="D16">
        <f>'feuille-dépot-formulaire'!E16</f>
        <v>0</v>
      </c>
      <c r="E16">
        <f>'feuille-dépot-formulaire'!G16</f>
        <v>0</v>
      </c>
      <c r="F16" s="70">
        <v>1</v>
      </c>
      <c r="G16" s="67">
        <v>1</v>
      </c>
      <c r="H16" s="168">
        <f t="shared" si="2"/>
        <v>3.5</v>
      </c>
      <c r="I16" s="169">
        <f>'feuille-dépot-formulaire'!I16</f>
        <v>0</v>
      </c>
      <c r="J16" s="169">
        <f>'feuille-dépot-formulaire'!J16</f>
        <v>0</v>
      </c>
      <c r="K16" s="35">
        <f>'feuille-dépot-formulaire'!L16</f>
        <v>0</v>
      </c>
      <c r="L16" s="68">
        <f>IF('feuille-dépot-formulaire'!D16="Non",0,2)</f>
        <v>2</v>
      </c>
      <c r="M16" s="68">
        <f>IF('feuille-dépot-formulaire'!F16="Non",0,1)</f>
        <v>1</v>
      </c>
      <c r="N16" s="68">
        <f>IF('feuille-dépot-formulaire'!H16="Non",0,0.5)</f>
        <v>0.5</v>
      </c>
    </row>
    <row r="17" spans="1:16" x14ac:dyDescent="0.2">
      <c r="B17">
        <f>'feuille-dépot-formulaire'!B17</f>
        <v>0</v>
      </c>
      <c r="C17">
        <f>'feuille-dépot-formulaire'!C17</f>
        <v>0</v>
      </c>
      <c r="D17">
        <f>'feuille-dépot-formulaire'!E17</f>
        <v>0</v>
      </c>
      <c r="E17">
        <f>'feuille-dépot-formulaire'!G17</f>
        <v>0</v>
      </c>
      <c r="F17" s="70">
        <v>1</v>
      </c>
      <c r="G17" s="67">
        <v>1</v>
      </c>
      <c r="H17" s="168">
        <f t="shared" si="2"/>
        <v>3.5</v>
      </c>
      <c r="I17" s="169">
        <f>'feuille-dépot-formulaire'!I17</f>
        <v>0</v>
      </c>
      <c r="J17" s="169">
        <f>'feuille-dépot-formulaire'!J17</f>
        <v>0</v>
      </c>
      <c r="K17" s="35">
        <f>'feuille-dépot-formulaire'!L17</f>
        <v>0</v>
      </c>
      <c r="L17" s="68">
        <f>IF('feuille-dépot-formulaire'!D17="Non",0,2)</f>
        <v>2</v>
      </c>
      <c r="M17" s="68">
        <f>IF('feuille-dépot-formulaire'!F17="Non",0,1)</f>
        <v>1</v>
      </c>
      <c r="N17" s="68">
        <f>IF('feuille-dépot-formulaire'!H17="Non",0,0.5)</f>
        <v>0.5</v>
      </c>
    </row>
    <row r="18" spans="1:16" x14ac:dyDescent="0.2">
      <c r="B18">
        <f>'feuille-dépot-formulaire'!B18</f>
        <v>0</v>
      </c>
      <c r="C18">
        <f>'feuille-dépot-formulaire'!C18</f>
        <v>0</v>
      </c>
      <c r="D18">
        <f>'feuille-dépot-formulaire'!E18</f>
        <v>0</v>
      </c>
      <c r="E18">
        <f>'feuille-dépot-formulaire'!G18</f>
        <v>0</v>
      </c>
      <c r="F18" s="70">
        <v>1</v>
      </c>
      <c r="G18" s="67">
        <v>1</v>
      </c>
      <c r="H18" s="168">
        <f t="shared" si="1"/>
        <v>3.5</v>
      </c>
      <c r="I18" s="169">
        <f>'feuille-dépot-formulaire'!I18</f>
        <v>0</v>
      </c>
      <c r="J18" s="169">
        <f>'feuille-dépot-formulaire'!J18</f>
        <v>0</v>
      </c>
      <c r="K18" s="35">
        <f>'feuille-dépot-formulaire'!L18</f>
        <v>0</v>
      </c>
      <c r="L18" s="68">
        <f>IF('feuille-dépot-formulaire'!D18="Non",0,2)</f>
        <v>2</v>
      </c>
      <c r="M18" s="68">
        <f>IF('feuille-dépot-formulaire'!F18="Non",0,1)</f>
        <v>1</v>
      </c>
      <c r="N18" s="68">
        <f>IF('feuille-dépot-formulaire'!H18="Non",0,0.5)</f>
        <v>0.5</v>
      </c>
    </row>
    <row r="19" spans="1:16" x14ac:dyDescent="0.2">
      <c r="B19">
        <f>'feuille-dépot-formulaire'!B19</f>
        <v>0</v>
      </c>
      <c r="C19">
        <f>'feuille-dépot-formulaire'!C19</f>
        <v>0</v>
      </c>
      <c r="D19">
        <f>'feuille-dépot-formulaire'!E19</f>
        <v>0</v>
      </c>
      <c r="E19">
        <f>'feuille-dépot-formulaire'!G19</f>
        <v>0</v>
      </c>
      <c r="F19" s="70">
        <v>1</v>
      </c>
      <c r="G19" s="67">
        <v>1</v>
      </c>
      <c r="H19" s="168">
        <f t="shared" si="1"/>
        <v>3.5</v>
      </c>
      <c r="I19" s="169">
        <f>'feuille-dépot-formulaire'!I19</f>
        <v>0</v>
      </c>
      <c r="J19" s="169">
        <f>'feuille-dépot-formulaire'!J19</f>
        <v>0</v>
      </c>
      <c r="K19" s="35">
        <f>'feuille-dépot-formulaire'!L19</f>
        <v>0</v>
      </c>
      <c r="L19" s="68">
        <f>IF('feuille-dépot-formulaire'!D19="Non",0,2)</f>
        <v>2</v>
      </c>
      <c r="M19" s="68">
        <f>IF('feuille-dépot-formulaire'!F19="Non",0,1)</f>
        <v>1</v>
      </c>
      <c r="N19" s="68">
        <f>IF('feuille-dépot-formulaire'!H19="Non",0,0.5)</f>
        <v>0.5</v>
      </c>
    </row>
    <row r="20" spans="1:16" x14ac:dyDescent="0.2">
      <c r="B20">
        <f>'feuille-dépot-formulaire'!B20</f>
        <v>0</v>
      </c>
      <c r="C20">
        <f>'feuille-dépot-formulaire'!C20</f>
        <v>0</v>
      </c>
      <c r="D20">
        <f>'feuille-dépot-formulaire'!E20</f>
        <v>0</v>
      </c>
      <c r="E20">
        <f>'feuille-dépot-formulaire'!G20</f>
        <v>0</v>
      </c>
      <c r="F20" s="70">
        <v>1</v>
      </c>
      <c r="G20" s="67">
        <v>1</v>
      </c>
      <c r="H20" s="168">
        <f t="shared" si="1"/>
        <v>3.5</v>
      </c>
      <c r="I20" s="169">
        <f>'feuille-dépot-formulaire'!I20</f>
        <v>0</v>
      </c>
      <c r="J20" s="169">
        <f>'feuille-dépot-formulaire'!J20</f>
        <v>0</v>
      </c>
      <c r="K20" s="35">
        <f>'feuille-dépot-formulaire'!L20</f>
        <v>0</v>
      </c>
      <c r="L20" s="169">
        <f>IF('feuille-dépot-formulaire'!D20="Non",0,2)</f>
        <v>2</v>
      </c>
      <c r="M20" s="169">
        <f>IF('feuille-dépot-formulaire'!F20="Non",0,1)</f>
        <v>1</v>
      </c>
      <c r="N20" s="169">
        <f>IF('feuille-dépot-formulaire'!H20="Non",0,0.5)</f>
        <v>0.5</v>
      </c>
    </row>
    <row r="21" spans="1:16" x14ac:dyDescent="0.2">
      <c r="B21">
        <f>'feuille-dépot-formulaire'!B21</f>
        <v>0</v>
      </c>
      <c r="C21">
        <f>'feuille-dépot-formulaire'!C21</f>
        <v>0</v>
      </c>
      <c r="D21">
        <f>'feuille-dépot-formulaire'!E21</f>
        <v>0</v>
      </c>
      <c r="E21">
        <f>'feuille-dépot-formulaire'!G21</f>
        <v>0</v>
      </c>
      <c r="F21" s="70">
        <v>1</v>
      </c>
      <c r="G21" s="67">
        <v>1</v>
      </c>
      <c r="H21" s="168">
        <f t="shared" si="1"/>
        <v>3.5</v>
      </c>
      <c r="I21" s="169">
        <f>'feuille-dépot-formulaire'!I21</f>
        <v>0</v>
      </c>
      <c r="J21" s="169">
        <f>'feuille-dépot-formulaire'!J21</f>
        <v>0</v>
      </c>
      <c r="K21" s="35">
        <f>'feuille-dépot-formulaire'!L21</f>
        <v>0</v>
      </c>
      <c r="L21" s="169">
        <f>IF('feuille-dépot-formulaire'!D21="Non",0,2)</f>
        <v>2</v>
      </c>
      <c r="M21" s="169">
        <f>IF('feuille-dépot-formulaire'!F21="Non",0,1)</f>
        <v>1</v>
      </c>
      <c r="N21" s="169">
        <f>IF('feuille-dépot-formulaire'!H21="Non",0,0.5)</f>
        <v>0.5</v>
      </c>
    </row>
    <row r="22" spans="1:16" x14ac:dyDescent="0.2">
      <c r="B22">
        <f>'feuille-dépot-formulaire'!B22</f>
        <v>0</v>
      </c>
      <c r="C22">
        <f>'feuille-dépot-formulaire'!C22</f>
        <v>0</v>
      </c>
      <c r="D22">
        <f>'feuille-dépot-formulaire'!E22</f>
        <v>0</v>
      </c>
      <c r="E22">
        <f>'feuille-dépot-formulaire'!G22</f>
        <v>0</v>
      </c>
      <c r="F22" s="70">
        <v>1</v>
      </c>
      <c r="G22" s="67">
        <v>1</v>
      </c>
      <c r="H22" s="168">
        <f t="shared" si="1"/>
        <v>3.5</v>
      </c>
      <c r="I22" s="169">
        <f>'feuille-dépot-formulaire'!I22</f>
        <v>0</v>
      </c>
      <c r="J22" s="169">
        <f>'feuille-dépot-formulaire'!J22</f>
        <v>0</v>
      </c>
      <c r="K22" s="35">
        <f>'feuille-dépot-formulaire'!L22</f>
        <v>0</v>
      </c>
      <c r="L22" s="169">
        <f>IF('feuille-dépot-formulaire'!D22="Non",0,2)</f>
        <v>2</v>
      </c>
      <c r="M22" s="169">
        <f>IF('feuille-dépot-formulaire'!F22="Non",0,1)</f>
        <v>1</v>
      </c>
      <c r="N22" s="169">
        <f>IF('feuille-dépot-formulaire'!H22="Non",0,0.5)</f>
        <v>0.5</v>
      </c>
    </row>
    <row r="23" spans="1:16" x14ac:dyDescent="0.2">
      <c r="B23">
        <f>'feuille-dépot-formulaire'!B23</f>
        <v>0</v>
      </c>
      <c r="C23">
        <f>'feuille-dépot-formulaire'!C23</f>
        <v>0</v>
      </c>
      <c r="D23">
        <f>'feuille-dépot-formulaire'!E23</f>
        <v>0</v>
      </c>
      <c r="E23">
        <f>'feuille-dépot-formulaire'!G23</f>
        <v>0</v>
      </c>
      <c r="F23" s="70">
        <v>1</v>
      </c>
      <c r="G23" s="67">
        <v>1</v>
      </c>
      <c r="H23" s="168">
        <f t="shared" si="1"/>
        <v>3.5</v>
      </c>
      <c r="I23" s="169">
        <f>'feuille-dépot-formulaire'!I23</f>
        <v>0</v>
      </c>
      <c r="J23" s="169">
        <f>'feuille-dépot-formulaire'!J23</f>
        <v>0</v>
      </c>
      <c r="K23" s="35">
        <f>'feuille-dépot-formulaire'!L23</f>
        <v>0</v>
      </c>
      <c r="L23" s="169">
        <f>IF('feuille-dépot-formulaire'!D23="Non",0,2)</f>
        <v>2</v>
      </c>
      <c r="M23" s="169">
        <f>IF('feuille-dépot-formulaire'!F23="Non",0,1)</f>
        <v>1</v>
      </c>
      <c r="N23" s="169">
        <f>IF('feuille-dépot-formulaire'!H23="Non",0,0.5)</f>
        <v>0.5</v>
      </c>
    </row>
    <row r="24" spans="1:16" x14ac:dyDescent="0.2">
      <c r="B24">
        <f>'feuille-dépot-formulaire'!B24</f>
        <v>0</v>
      </c>
      <c r="C24">
        <f>'feuille-dépot-formulaire'!C24</f>
        <v>0</v>
      </c>
      <c r="D24">
        <f>'feuille-dépot-formulaire'!E24</f>
        <v>0</v>
      </c>
      <c r="E24">
        <f>'feuille-dépot-formulaire'!G24</f>
        <v>0</v>
      </c>
      <c r="F24" s="70">
        <v>1</v>
      </c>
      <c r="G24" s="67">
        <v>1</v>
      </c>
      <c r="H24" s="168">
        <f t="shared" si="1"/>
        <v>3.5</v>
      </c>
      <c r="I24" s="169">
        <f>'feuille-dépot-formulaire'!I24</f>
        <v>0</v>
      </c>
      <c r="J24" s="169">
        <f>'feuille-dépot-formulaire'!J24</f>
        <v>0</v>
      </c>
      <c r="K24" s="35">
        <f>'feuille-dépot-formulaire'!L24</f>
        <v>0</v>
      </c>
      <c r="L24" s="169">
        <f>IF('feuille-dépot-formulaire'!D24="Non",0,2)</f>
        <v>2</v>
      </c>
      <c r="M24" s="169">
        <f>IF('feuille-dépot-formulaire'!F24="Non",0,1)</f>
        <v>1</v>
      </c>
      <c r="N24" s="169">
        <f>IF('feuille-dépot-formulaire'!H24="Non",0,0.5)</f>
        <v>0.5</v>
      </c>
    </row>
    <row r="25" spans="1:16" x14ac:dyDescent="0.2">
      <c r="B25">
        <f>'feuille-dépot-formulaire'!B25</f>
        <v>0</v>
      </c>
      <c r="C25">
        <f>'feuille-dépot-formulaire'!C25</f>
        <v>0</v>
      </c>
      <c r="D25">
        <f>'feuille-dépot-formulaire'!E25</f>
        <v>0</v>
      </c>
      <c r="E25">
        <f>'feuille-dépot-formulaire'!G25</f>
        <v>0</v>
      </c>
      <c r="F25" s="70">
        <v>1</v>
      </c>
      <c r="G25" s="67">
        <v>1</v>
      </c>
      <c r="H25" s="168">
        <f t="shared" si="1"/>
        <v>3.5</v>
      </c>
      <c r="I25" s="169">
        <f>'feuille-dépot-formulaire'!I25</f>
        <v>0</v>
      </c>
      <c r="J25" s="169">
        <f>'feuille-dépot-formulaire'!J25</f>
        <v>0</v>
      </c>
      <c r="K25" s="35">
        <f>'feuille-dépot-formulaire'!L25</f>
        <v>0</v>
      </c>
      <c r="L25" s="169">
        <f>IF('feuille-dépot-formulaire'!D25="Non",0,2)</f>
        <v>2</v>
      </c>
      <c r="M25" s="169">
        <f>IF('feuille-dépot-formulaire'!F25="Non",0,1)</f>
        <v>1</v>
      </c>
      <c r="N25" s="169">
        <f>IF('feuille-dépot-formulaire'!H25="Non",0,0.5)</f>
        <v>0.5</v>
      </c>
    </row>
    <row r="26" spans="1:16" s="18" customFormat="1" x14ac:dyDescent="0.2">
      <c r="B26">
        <f>'feuille-dépot-formulaire'!B26</f>
        <v>0</v>
      </c>
      <c r="C26">
        <f>'feuille-dépot-formulaire'!C26</f>
        <v>0</v>
      </c>
      <c r="D26">
        <f>'feuille-dépot-formulaire'!E26</f>
        <v>0</v>
      </c>
      <c r="E26">
        <f>'feuille-dépot-formulaire'!G26</f>
        <v>0</v>
      </c>
      <c r="F26" s="70">
        <v>1</v>
      </c>
      <c r="G26" s="67">
        <v>1</v>
      </c>
      <c r="H26" s="168">
        <f t="shared" si="1"/>
        <v>3.5</v>
      </c>
      <c r="I26" s="169">
        <f>'feuille-dépot-formulaire'!I26</f>
        <v>0</v>
      </c>
      <c r="J26" s="169">
        <f>'feuille-dépot-formulaire'!J26</f>
        <v>0</v>
      </c>
      <c r="K26" s="35">
        <f>'feuille-dépot-formulaire'!L26</f>
        <v>0</v>
      </c>
      <c r="L26" s="169">
        <f>IF('feuille-dépot-formulaire'!D26="Non",0,2)</f>
        <v>2</v>
      </c>
      <c r="M26" s="169">
        <f>IF('feuille-dépot-formulaire'!F26="Non",0,1)</f>
        <v>1</v>
      </c>
      <c r="N26" s="169">
        <f>IF('feuille-dépot-formulaire'!H26="Non",0,0.5)</f>
        <v>0.5</v>
      </c>
    </row>
    <row r="27" spans="1:16" x14ac:dyDescent="0.2">
      <c r="B27">
        <f>'feuille-dépot-formulaire'!B27</f>
        <v>0</v>
      </c>
      <c r="C27">
        <f>'feuille-dépot-formulaire'!C27</f>
        <v>0</v>
      </c>
      <c r="D27">
        <f>'feuille-dépot-formulaire'!E27</f>
        <v>0</v>
      </c>
      <c r="E27">
        <f>'feuille-dépot-formulaire'!G27</f>
        <v>0</v>
      </c>
      <c r="F27" s="70">
        <v>1</v>
      </c>
      <c r="G27" s="67">
        <v>1</v>
      </c>
      <c r="H27" s="168">
        <f t="shared" si="1"/>
        <v>3.5</v>
      </c>
      <c r="I27" s="169">
        <f>'feuille-dépot-formulaire'!I27</f>
        <v>0</v>
      </c>
      <c r="J27" s="169">
        <f>'feuille-dépot-formulaire'!J27</f>
        <v>0</v>
      </c>
      <c r="K27" s="35">
        <f>'feuille-dépot-formulaire'!L27</f>
        <v>0</v>
      </c>
      <c r="L27" s="169">
        <f>IF('feuille-dépot-formulaire'!D27="Non",0,2)</f>
        <v>2</v>
      </c>
      <c r="M27" s="169">
        <f>IF('feuille-dépot-formulaire'!F27="Non",0,1)</f>
        <v>1</v>
      </c>
      <c r="N27" s="169">
        <f>IF('feuille-dépot-formulaire'!H27="Non",0,0.5)</f>
        <v>0.5</v>
      </c>
      <c r="O27" s="43"/>
      <c r="P27" s="42"/>
    </row>
    <row r="28" spans="1:16" x14ac:dyDescent="0.2">
      <c r="B28">
        <f>'feuille-dépot-formulaire'!B28</f>
        <v>0</v>
      </c>
      <c r="C28">
        <f>'feuille-dépot-formulaire'!C28</f>
        <v>0</v>
      </c>
      <c r="D28">
        <f>'feuille-dépot-formulaire'!E28</f>
        <v>0</v>
      </c>
      <c r="E28">
        <f>'feuille-dépot-formulaire'!G28</f>
        <v>0</v>
      </c>
      <c r="F28" s="70">
        <v>1</v>
      </c>
      <c r="G28" s="67">
        <v>1</v>
      </c>
      <c r="H28" s="168">
        <f t="shared" si="1"/>
        <v>3.5</v>
      </c>
      <c r="I28" s="169">
        <f>'feuille-dépot-formulaire'!I28</f>
        <v>0</v>
      </c>
      <c r="J28" s="169">
        <f>'feuille-dépot-formulaire'!J28</f>
        <v>0</v>
      </c>
      <c r="K28" s="35">
        <f>'feuille-dépot-formulaire'!L28</f>
        <v>0</v>
      </c>
      <c r="L28" s="169">
        <f>IF('feuille-dépot-formulaire'!D28="Non",0,2)</f>
        <v>2</v>
      </c>
      <c r="M28" s="169">
        <f>IF('feuille-dépot-formulaire'!F28="Non",0,1)</f>
        <v>1</v>
      </c>
      <c r="N28" s="169">
        <f>IF('feuille-dépot-formulaire'!H28="Non",0,0.5)</f>
        <v>0.5</v>
      </c>
    </row>
    <row r="29" spans="1:16" x14ac:dyDescent="0.2">
      <c r="A29" s="69"/>
      <c r="B29">
        <f>'feuille-dépot-formulaire'!B29</f>
        <v>0</v>
      </c>
      <c r="C29">
        <f>'feuille-dépot-formulaire'!C29</f>
        <v>0</v>
      </c>
      <c r="D29">
        <f>'feuille-dépot-formulaire'!E29</f>
        <v>0</v>
      </c>
      <c r="E29">
        <f>'feuille-dépot-formulaire'!G29</f>
        <v>0</v>
      </c>
      <c r="F29" s="70">
        <v>1</v>
      </c>
      <c r="G29" s="67">
        <v>1</v>
      </c>
      <c r="H29" s="168">
        <f t="shared" si="1"/>
        <v>3.5</v>
      </c>
      <c r="I29" s="169">
        <f>'feuille-dépot-formulaire'!I29</f>
        <v>0</v>
      </c>
      <c r="J29" s="169">
        <f>'feuille-dépot-formulaire'!J29</f>
        <v>0</v>
      </c>
      <c r="K29" s="35">
        <f>'feuille-dépot-formulaire'!L29</f>
        <v>0</v>
      </c>
      <c r="L29" s="169">
        <f>IF('feuille-dépot-formulaire'!D29="Non",0,2)</f>
        <v>2</v>
      </c>
      <c r="M29" s="169">
        <f>IF('feuille-dépot-formulaire'!F29="Non",0,1)</f>
        <v>1</v>
      </c>
      <c r="N29" s="169">
        <f>IF('feuille-dépot-formulaire'!H29="Non",0,0.5)</f>
        <v>0.5</v>
      </c>
    </row>
    <row r="30" spans="1:16" x14ac:dyDescent="0.2">
      <c r="A30" s="69"/>
      <c r="B30">
        <f>'feuille-dépot-formulaire'!B30</f>
        <v>0</v>
      </c>
      <c r="C30">
        <f>'feuille-dépot-formulaire'!C30</f>
        <v>0</v>
      </c>
      <c r="D30">
        <f>'feuille-dépot-formulaire'!E30</f>
        <v>0</v>
      </c>
      <c r="E30">
        <f>'feuille-dépot-formulaire'!G30</f>
        <v>0</v>
      </c>
      <c r="F30" s="70">
        <v>1</v>
      </c>
      <c r="G30" s="67">
        <v>1</v>
      </c>
      <c r="H30" s="168">
        <f t="shared" si="1"/>
        <v>3.5</v>
      </c>
      <c r="I30" s="169">
        <f>'feuille-dépot-formulaire'!I30</f>
        <v>0</v>
      </c>
      <c r="J30" s="169">
        <f>'feuille-dépot-formulaire'!J30</f>
        <v>0</v>
      </c>
      <c r="K30" s="35">
        <f>'feuille-dépot-formulaire'!L30</f>
        <v>0</v>
      </c>
      <c r="L30" s="169">
        <f>IF('feuille-dépot-formulaire'!D30="Non",0,2)</f>
        <v>2</v>
      </c>
      <c r="M30" s="169">
        <f>IF('feuille-dépot-formulaire'!F30="Non",0,1)</f>
        <v>1</v>
      </c>
      <c r="N30" s="169">
        <f>IF('feuille-dépot-formulaire'!H30="Non",0,0.5)</f>
        <v>0.5</v>
      </c>
    </row>
    <row r="31" spans="1:16" x14ac:dyDescent="0.2">
      <c r="A31" s="69"/>
      <c r="B31">
        <f>'feuille-dépot-formulaire'!B31</f>
        <v>0</v>
      </c>
      <c r="C31">
        <f>'feuille-dépot-formulaire'!C31</f>
        <v>0</v>
      </c>
      <c r="D31">
        <f>'feuille-dépot-formulaire'!E31</f>
        <v>0</v>
      </c>
      <c r="E31">
        <f>'feuille-dépot-formulaire'!G31</f>
        <v>0</v>
      </c>
      <c r="F31" s="70">
        <v>1</v>
      </c>
      <c r="G31" s="67">
        <v>1</v>
      </c>
      <c r="H31" s="168">
        <f t="shared" si="1"/>
        <v>3.5</v>
      </c>
      <c r="I31" s="169">
        <f>'feuille-dépot-formulaire'!I31</f>
        <v>0</v>
      </c>
      <c r="J31" s="169">
        <f>'feuille-dépot-formulaire'!J31</f>
        <v>0</v>
      </c>
      <c r="K31" s="35">
        <f>'feuille-dépot-formulaire'!L31</f>
        <v>0</v>
      </c>
      <c r="L31" s="169">
        <f>IF('feuille-dépot-formulaire'!D31="Non",0,2)</f>
        <v>2</v>
      </c>
      <c r="M31" s="169">
        <f>IF('feuille-dépot-formulaire'!F31="Non",0,1)</f>
        <v>1</v>
      </c>
      <c r="N31" s="169">
        <f>IF('feuille-dépot-formulaire'!H31="Non",0,0.5)</f>
        <v>0.5</v>
      </c>
    </row>
    <row r="32" spans="1:16" x14ac:dyDescent="0.2">
      <c r="A32" s="69"/>
      <c r="B32">
        <f>'feuille-dépot-formulaire'!B32</f>
        <v>0</v>
      </c>
      <c r="C32">
        <f>'feuille-dépot-formulaire'!C32</f>
        <v>0</v>
      </c>
      <c r="D32">
        <f>'feuille-dépot-formulaire'!E32</f>
        <v>0</v>
      </c>
      <c r="E32">
        <f>'feuille-dépot-formulaire'!G32</f>
        <v>0</v>
      </c>
      <c r="F32" s="70">
        <v>1</v>
      </c>
      <c r="G32" s="67">
        <v>1</v>
      </c>
      <c r="H32" s="168">
        <f t="shared" si="1"/>
        <v>3.5</v>
      </c>
      <c r="I32" s="169">
        <f>'feuille-dépot-formulaire'!I32</f>
        <v>0</v>
      </c>
      <c r="J32" s="169">
        <f>'feuille-dépot-formulaire'!J32</f>
        <v>0</v>
      </c>
      <c r="K32" s="35">
        <f>'feuille-dépot-formulaire'!L32</f>
        <v>0</v>
      </c>
      <c r="L32" s="169">
        <f>IF('feuille-dépot-formulaire'!D32="Non",0,2)</f>
        <v>2</v>
      </c>
      <c r="M32" s="169">
        <f>IF('feuille-dépot-formulaire'!F32="Non",0,1)</f>
        <v>1</v>
      </c>
      <c r="N32" s="169">
        <f>IF('feuille-dépot-formulaire'!H32="Non",0,0.5)</f>
        <v>0.5</v>
      </c>
    </row>
    <row r="33" spans="1:14" x14ac:dyDescent="0.2">
      <c r="A33" s="69"/>
      <c r="B33">
        <f>'feuille-dépot-formulaire'!B33</f>
        <v>0</v>
      </c>
      <c r="C33">
        <f>'feuille-dépot-formulaire'!C33</f>
        <v>0</v>
      </c>
      <c r="D33">
        <f>'feuille-dépot-formulaire'!E33</f>
        <v>0</v>
      </c>
      <c r="E33">
        <f>'feuille-dépot-formulaire'!G33</f>
        <v>0</v>
      </c>
      <c r="F33" s="70">
        <v>1</v>
      </c>
      <c r="G33" s="67">
        <v>1</v>
      </c>
      <c r="H33" s="168">
        <f t="shared" si="1"/>
        <v>3.5</v>
      </c>
      <c r="I33" s="169">
        <f>'feuille-dépot-formulaire'!I33</f>
        <v>0</v>
      </c>
      <c r="J33" s="169">
        <f>'feuille-dépot-formulaire'!J33</f>
        <v>0</v>
      </c>
      <c r="K33" s="35">
        <f>'feuille-dépot-formulaire'!L33</f>
        <v>0</v>
      </c>
      <c r="L33" s="169">
        <f>IF('feuille-dépot-formulaire'!D33="Non",0,2)</f>
        <v>2</v>
      </c>
      <c r="M33" s="169">
        <f>IF('feuille-dépot-formulaire'!F33="Non",0,1)</f>
        <v>1</v>
      </c>
      <c r="N33" s="169">
        <f>IF('feuille-dépot-formulaire'!H33="Non",0,0.5)</f>
        <v>0.5</v>
      </c>
    </row>
    <row r="34" spans="1:14" x14ac:dyDescent="0.2">
      <c r="A34" s="69"/>
      <c r="B34">
        <f>'feuille-dépot-formulaire'!B34</f>
        <v>0</v>
      </c>
      <c r="C34">
        <f>'feuille-dépot-formulaire'!C34</f>
        <v>0</v>
      </c>
      <c r="D34">
        <f>'feuille-dépot-formulaire'!E34</f>
        <v>0</v>
      </c>
      <c r="E34">
        <f>'feuille-dépot-formulaire'!G34</f>
        <v>0</v>
      </c>
      <c r="F34" s="70">
        <v>1</v>
      </c>
      <c r="G34" s="67">
        <v>1</v>
      </c>
      <c r="H34" s="168">
        <f t="shared" si="1"/>
        <v>3.5</v>
      </c>
      <c r="I34" s="169">
        <f>'feuille-dépot-formulaire'!I34</f>
        <v>0</v>
      </c>
      <c r="J34" s="169">
        <f>'feuille-dépot-formulaire'!J34</f>
        <v>0</v>
      </c>
      <c r="K34" s="35">
        <f>'feuille-dépot-formulaire'!L34</f>
        <v>0</v>
      </c>
      <c r="L34" s="169">
        <f>IF('feuille-dépot-formulaire'!D34="Non",0,2)</f>
        <v>2</v>
      </c>
      <c r="M34" s="169">
        <f>IF('feuille-dépot-formulaire'!F34="Non",0,1)</f>
        <v>1</v>
      </c>
      <c r="N34" s="169">
        <f>IF('feuille-dépot-formulaire'!H34="Non",0,0.5)</f>
        <v>0.5</v>
      </c>
    </row>
    <row r="35" spans="1:14" x14ac:dyDescent="0.2">
      <c r="A35" s="69"/>
      <c r="B35">
        <f>'feuille-dépot-formulaire'!B35</f>
        <v>0</v>
      </c>
      <c r="C35">
        <f>'feuille-dépot-formulaire'!C35</f>
        <v>0</v>
      </c>
      <c r="D35">
        <f>'feuille-dépot-formulaire'!E35</f>
        <v>0</v>
      </c>
      <c r="E35">
        <f>'feuille-dépot-formulaire'!G35</f>
        <v>0</v>
      </c>
      <c r="F35" s="70">
        <v>1</v>
      </c>
      <c r="G35" s="67">
        <v>1</v>
      </c>
      <c r="H35" s="168">
        <f t="shared" si="1"/>
        <v>3.5</v>
      </c>
      <c r="I35" s="169">
        <f>'feuille-dépot-formulaire'!I35</f>
        <v>0</v>
      </c>
      <c r="J35" s="169">
        <f>'feuille-dépot-formulaire'!J35</f>
        <v>0</v>
      </c>
      <c r="K35" s="35">
        <f>'feuille-dépot-formulaire'!L35</f>
        <v>0</v>
      </c>
      <c r="L35" s="169">
        <f>IF('feuille-dépot-formulaire'!D35="Non",0,2)</f>
        <v>2</v>
      </c>
      <c r="M35" s="169">
        <f>IF('feuille-dépot-formulaire'!F35="Non",0,1)</f>
        <v>1</v>
      </c>
      <c r="N35" s="169">
        <f>IF('feuille-dépot-formulaire'!H35="Non",0,0.5)</f>
        <v>0.5</v>
      </c>
    </row>
    <row r="36" spans="1:14" x14ac:dyDescent="0.2">
      <c r="A36" s="69"/>
      <c r="B36">
        <f>'feuille-dépot-formulaire'!B36</f>
        <v>0</v>
      </c>
      <c r="C36">
        <f>'feuille-dépot-formulaire'!C36</f>
        <v>0</v>
      </c>
      <c r="D36">
        <f>'feuille-dépot-formulaire'!E36</f>
        <v>0</v>
      </c>
      <c r="E36">
        <f>'feuille-dépot-formulaire'!G36</f>
        <v>0</v>
      </c>
      <c r="F36" s="70">
        <v>1</v>
      </c>
      <c r="G36" s="67">
        <v>1</v>
      </c>
      <c r="H36" s="168">
        <f t="shared" si="1"/>
        <v>3.5</v>
      </c>
      <c r="I36" s="169">
        <f>'feuille-dépot-formulaire'!I36</f>
        <v>0</v>
      </c>
      <c r="J36" s="169">
        <f>'feuille-dépot-formulaire'!J36</f>
        <v>0</v>
      </c>
      <c r="K36" s="35">
        <f>'feuille-dépot-formulaire'!L36</f>
        <v>0</v>
      </c>
      <c r="L36" s="169">
        <f>IF('feuille-dépot-formulaire'!D36="Non",0,2)</f>
        <v>2</v>
      </c>
      <c r="M36" s="169">
        <f>IF('feuille-dépot-formulaire'!F36="Non",0,1)</f>
        <v>1</v>
      </c>
      <c r="N36" s="169">
        <f>IF('feuille-dépot-formulaire'!H36="Non",0,0.5)</f>
        <v>0.5</v>
      </c>
    </row>
    <row r="37" spans="1:14" x14ac:dyDescent="0.2">
      <c r="A37" s="69"/>
      <c r="B37">
        <f>'feuille-dépot-formulaire'!B37</f>
        <v>0</v>
      </c>
      <c r="C37">
        <f>'feuille-dépot-formulaire'!C37</f>
        <v>0</v>
      </c>
      <c r="D37">
        <f>'feuille-dépot-formulaire'!E37</f>
        <v>0</v>
      </c>
      <c r="E37">
        <f>'feuille-dépot-formulaire'!G37</f>
        <v>0</v>
      </c>
      <c r="F37" s="70">
        <v>1</v>
      </c>
      <c r="G37" s="67">
        <v>1</v>
      </c>
      <c r="H37" s="168">
        <f t="shared" si="1"/>
        <v>3.5</v>
      </c>
      <c r="I37" s="169">
        <f>'feuille-dépot-formulaire'!I37</f>
        <v>0</v>
      </c>
      <c r="J37" s="169">
        <f>'feuille-dépot-formulaire'!J37</f>
        <v>0</v>
      </c>
      <c r="K37" s="35">
        <f>'feuille-dépot-formulaire'!L37</f>
        <v>0</v>
      </c>
      <c r="L37" s="169">
        <f>IF('feuille-dépot-formulaire'!D37="Non",0,2)</f>
        <v>2</v>
      </c>
      <c r="M37" s="169">
        <f>IF('feuille-dépot-formulaire'!F37="Non",0,1)</f>
        <v>1</v>
      </c>
      <c r="N37" s="169">
        <f>IF('feuille-dépot-formulaire'!H37="Non",0,0.5)</f>
        <v>0.5</v>
      </c>
    </row>
    <row r="38" spans="1:14" x14ac:dyDescent="0.2">
      <c r="A38" s="69"/>
      <c r="B38">
        <f>'feuille-dépot-formulaire'!B38</f>
        <v>0</v>
      </c>
      <c r="C38">
        <f>'feuille-dépot-formulaire'!C38</f>
        <v>0</v>
      </c>
      <c r="D38">
        <f>'feuille-dépot-formulaire'!E38</f>
        <v>0</v>
      </c>
      <c r="E38">
        <f>'feuille-dépot-formulaire'!G38</f>
        <v>0</v>
      </c>
      <c r="F38" s="70">
        <v>1</v>
      </c>
      <c r="G38" s="67">
        <v>1</v>
      </c>
      <c r="H38" s="168">
        <f t="shared" si="1"/>
        <v>3.5</v>
      </c>
      <c r="I38" s="169">
        <f>'feuille-dépot-formulaire'!I38</f>
        <v>0</v>
      </c>
      <c r="J38" s="169">
        <f>'feuille-dépot-formulaire'!J38</f>
        <v>0</v>
      </c>
      <c r="K38" s="35">
        <f>'feuille-dépot-formulaire'!L38</f>
        <v>0</v>
      </c>
      <c r="L38" s="169">
        <f>IF('feuille-dépot-formulaire'!D38="Non",0,2)</f>
        <v>2</v>
      </c>
      <c r="M38" s="169">
        <f>IF('feuille-dépot-formulaire'!F38="Non",0,1)</f>
        <v>1</v>
      </c>
      <c r="N38" s="169">
        <f>IF('feuille-dépot-formulaire'!H38="Non",0,0.5)</f>
        <v>0.5</v>
      </c>
    </row>
    <row r="39" spans="1:14" x14ac:dyDescent="0.2">
      <c r="A39" s="69"/>
      <c r="B39">
        <f>'feuille-dépot-formulaire'!B39</f>
        <v>0</v>
      </c>
      <c r="C39">
        <f>'feuille-dépot-formulaire'!C39</f>
        <v>0</v>
      </c>
      <c r="D39">
        <f>'feuille-dépot-formulaire'!E39</f>
        <v>0</v>
      </c>
      <c r="E39">
        <f>'feuille-dépot-formulaire'!G39</f>
        <v>0</v>
      </c>
      <c r="F39" s="70">
        <v>1</v>
      </c>
      <c r="G39" s="67">
        <v>1</v>
      </c>
      <c r="H39" s="168">
        <f t="shared" si="1"/>
        <v>3.5</v>
      </c>
      <c r="I39" s="169">
        <f>'feuille-dépot-formulaire'!I39</f>
        <v>0</v>
      </c>
      <c r="J39" s="169">
        <f>'feuille-dépot-formulaire'!J39</f>
        <v>0</v>
      </c>
      <c r="K39" s="35">
        <f>'feuille-dépot-formulaire'!L39</f>
        <v>0</v>
      </c>
      <c r="L39" s="169">
        <f>IF('feuille-dépot-formulaire'!D39="Non",0,2)</f>
        <v>2</v>
      </c>
      <c r="M39" s="169">
        <f>IF('feuille-dépot-formulaire'!F39="Non",0,1)</f>
        <v>1</v>
      </c>
      <c r="N39" s="169">
        <f>IF('feuille-dépot-formulaire'!H39="Non",0,0.5)</f>
        <v>0.5</v>
      </c>
    </row>
    <row r="40" spans="1:14" x14ac:dyDescent="0.2">
      <c r="A40" s="69"/>
      <c r="B40">
        <f>'feuille-dépot-formulaire'!B40</f>
        <v>0</v>
      </c>
      <c r="C40">
        <f>'feuille-dépot-formulaire'!C40</f>
        <v>0</v>
      </c>
      <c r="D40">
        <f>'feuille-dépot-formulaire'!E40</f>
        <v>0</v>
      </c>
      <c r="E40">
        <f>'feuille-dépot-formulaire'!G40</f>
        <v>0</v>
      </c>
      <c r="F40" s="70">
        <v>1</v>
      </c>
      <c r="G40" s="67">
        <v>1</v>
      </c>
      <c r="H40" s="168">
        <f t="shared" si="1"/>
        <v>3.5</v>
      </c>
      <c r="I40" s="169">
        <f>'feuille-dépot-formulaire'!I40</f>
        <v>0</v>
      </c>
      <c r="J40" s="169">
        <f>'feuille-dépot-formulaire'!J40</f>
        <v>0</v>
      </c>
      <c r="K40" s="35">
        <f>'feuille-dépot-formulaire'!L40</f>
        <v>0</v>
      </c>
      <c r="L40" s="169">
        <f>IF('feuille-dépot-formulaire'!D40="Non",0,2)</f>
        <v>2</v>
      </c>
      <c r="M40" s="169">
        <f>IF('feuille-dépot-formulaire'!F40="Non",0,1)</f>
        <v>1</v>
      </c>
      <c r="N40" s="169">
        <f>IF('feuille-dépot-formulaire'!H40="Non",0,0.5)</f>
        <v>0.5</v>
      </c>
    </row>
    <row r="41" spans="1:14" x14ac:dyDescent="0.2">
      <c r="A41" s="69"/>
      <c r="B41">
        <f>'feuille-dépot-formulaire'!B41</f>
        <v>0</v>
      </c>
      <c r="C41">
        <f>'feuille-dépot-formulaire'!C41</f>
        <v>0</v>
      </c>
      <c r="D41">
        <f>'feuille-dépot-formulaire'!E41</f>
        <v>0</v>
      </c>
      <c r="E41">
        <f>'feuille-dépot-formulaire'!G41</f>
        <v>0</v>
      </c>
      <c r="F41" s="70">
        <v>1</v>
      </c>
      <c r="G41" s="67">
        <v>1</v>
      </c>
      <c r="H41" s="168">
        <f t="shared" si="1"/>
        <v>3.5</v>
      </c>
      <c r="I41" s="169">
        <f>'feuille-dépot-formulaire'!I41</f>
        <v>0</v>
      </c>
      <c r="J41" s="169">
        <f>'feuille-dépot-formulaire'!J41</f>
        <v>0</v>
      </c>
      <c r="K41" s="35">
        <f>'feuille-dépot-formulaire'!L41</f>
        <v>0</v>
      </c>
      <c r="L41" s="169">
        <f>IF('feuille-dépot-formulaire'!D41="Non",0,2)</f>
        <v>2</v>
      </c>
      <c r="M41" s="169">
        <f>IF('feuille-dépot-formulaire'!F41="Non",0,1)</f>
        <v>1</v>
      </c>
      <c r="N41" s="169">
        <f>IF('feuille-dépot-formulaire'!H41="Non",0,0.5)</f>
        <v>0.5</v>
      </c>
    </row>
    <row r="42" spans="1:14" x14ac:dyDescent="0.2">
      <c r="A42" s="69"/>
      <c r="B42">
        <f>'feuille-dépot-formulaire'!B42</f>
        <v>0</v>
      </c>
      <c r="C42">
        <f>'feuille-dépot-formulaire'!C42</f>
        <v>0</v>
      </c>
      <c r="D42">
        <f>'feuille-dépot-formulaire'!E42</f>
        <v>0</v>
      </c>
      <c r="E42">
        <f>'feuille-dépot-formulaire'!G42</f>
        <v>0</v>
      </c>
      <c r="F42" s="70">
        <v>1</v>
      </c>
      <c r="G42" s="67">
        <v>1</v>
      </c>
      <c r="H42" s="168">
        <f t="shared" si="1"/>
        <v>3.5</v>
      </c>
      <c r="I42" s="169">
        <f>'feuille-dépot-formulaire'!I42</f>
        <v>0</v>
      </c>
      <c r="J42" s="169">
        <f>'feuille-dépot-formulaire'!J42</f>
        <v>0</v>
      </c>
      <c r="K42" s="35">
        <f>'feuille-dépot-formulaire'!L42</f>
        <v>0</v>
      </c>
      <c r="L42" s="169">
        <f>IF('feuille-dépot-formulaire'!D42="Non",0,2)</f>
        <v>2</v>
      </c>
      <c r="M42" s="169">
        <f>IF('feuille-dépot-formulaire'!F42="Non",0,1)</f>
        <v>1</v>
      </c>
      <c r="N42" s="169">
        <f>IF('feuille-dépot-formulaire'!H42="Non",0,0.5)</f>
        <v>0.5</v>
      </c>
    </row>
    <row r="43" spans="1:14" x14ac:dyDescent="0.2">
      <c r="A43" s="69"/>
      <c r="B43">
        <f>'feuille-dépot-formulaire'!B43</f>
        <v>0</v>
      </c>
      <c r="C43">
        <f>'feuille-dépot-formulaire'!C43</f>
        <v>0</v>
      </c>
      <c r="D43">
        <f>'feuille-dépot-formulaire'!E43</f>
        <v>0</v>
      </c>
      <c r="E43">
        <f>'feuille-dépot-formulaire'!G43</f>
        <v>0</v>
      </c>
      <c r="F43" s="70">
        <v>1</v>
      </c>
      <c r="G43" s="67">
        <v>1</v>
      </c>
      <c r="H43" s="168">
        <f t="shared" si="1"/>
        <v>3.5</v>
      </c>
      <c r="I43" s="169">
        <f>'feuille-dépot-formulaire'!I43</f>
        <v>0</v>
      </c>
      <c r="J43" s="169">
        <f>'feuille-dépot-formulaire'!J43</f>
        <v>0</v>
      </c>
      <c r="K43" s="35">
        <f>'feuille-dépot-formulaire'!L43</f>
        <v>0</v>
      </c>
      <c r="L43" s="169">
        <f>IF('feuille-dépot-formulaire'!D43="Non",0,2)</f>
        <v>2</v>
      </c>
      <c r="M43" s="169">
        <f>IF('feuille-dépot-formulaire'!F43="Non",0,1)</f>
        <v>1</v>
      </c>
      <c r="N43" s="169">
        <f>IF('feuille-dépot-formulaire'!H43="Non",0,0.5)</f>
        <v>0.5</v>
      </c>
    </row>
    <row r="44" spans="1:14" x14ac:dyDescent="0.2">
      <c r="A44" s="69"/>
      <c r="B44">
        <f>'feuille-dépot-formulaire'!B44</f>
        <v>0</v>
      </c>
      <c r="C44">
        <f>'feuille-dépot-formulaire'!C44</f>
        <v>0</v>
      </c>
      <c r="D44">
        <f>'feuille-dépot-formulaire'!E44</f>
        <v>0</v>
      </c>
      <c r="E44">
        <f>'feuille-dépot-formulaire'!G44</f>
        <v>0</v>
      </c>
      <c r="F44" s="70">
        <v>1</v>
      </c>
      <c r="G44" s="67">
        <v>1</v>
      </c>
      <c r="H44" s="168">
        <f t="shared" si="1"/>
        <v>3.5</v>
      </c>
      <c r="I44" s="169">
        <f>'feuille-dépot-formulaire'!I44</f>
        <v>0</v>
      </c>
      <c r="J44" s="169">
        <f>'feuille-dépot-formulaire'!J44</f>
        <v>0</v>
      </c>
      <c r="K44" s="35">
        <f>'feuille-dépot-formulaire'!L44</f>
        <v>0</v>
      </c>
      <c r="L44" s="169">
        <f>IF('feuille-dépot-formulaire'!D44="Non",0,2)</f>
        <v>2</v>
      </c>
      <c r="M44" s="169">
        <f>IF('feuille-dépot-formulaire'!F44="Non",0,1)</f>
        <v>1</v>
      </c>
      <c r="N44" s="169">
        <f>IF('feuille-dépot-formulaire'!H44="Non",0,0.5)</f>
        <v>0.5</v>
      </c>
    </row>
    <row r="45" spans="1:14" x14ac:dyDescent="0.2">
      <c r="A45" s="69"/>
      <c r="B45">
        <f>'feuille-dépot-formulaire'!B45</f>
        <v>0</v>
      </c>
      <c r="C45">
        <f>'feuille-dépot-formulaire'!C45</f>
        <v>0</v>
      </c>
      <c r="D45">
        <f>'feuille-dépot-formulaire'!E45</f>
        <v>0</v>
      </c>
      <c r="E45">
        <f>'feuille-dépot-formulaire'!G45</f>
        <v>0</v>
      </c>
      <c r="F45" s="70">
        <v>1</v>
      </c>
      <c r="G45" s="67">
        <v>1</v>
      </c>
      <c r="H45" s="168">
        <f t="shared" si="1"/>
        <v>3.5</v>
      </c>
      <c r="I45" s="169">
        <f>'feuille-dépot-formulaire'!I45</f>
        <v>0</v>
      </c>
      <c r="J45" s="169">
        <f>'feuille-dépot-formulaire'!J45</f>
        <v>0</v>
      </c>
      <c r="K45" s="35">
        <f>'feuille-dépot-formulaire'!L45</f>
        <v>0</v>
      </c>
      <c r="L45" s="169">
        <f>IF('feuille-dépot-formulaire'!D45="Non",0,2)</f>
        <v>2</v>
      </c>
      <c r="M45" s="169">
        <f>IF('feuille-dépot-formulaire'!F45="Non",0,1)</f>
        <v>1</v>
      </c>
      <c r="N45" s="169">
        <f>IF('feuille-dépot-formulaire'!H45="Non",0,0.5)</f>
        <v>0.5</v>
      </c>
    </row>
    <row r="46" spans="1:14" x14ac:dyDescent="0.2">
      <c r="A46" s="69"/>
      <c r="B46">
        <f>'feuille-dépot-formulaire'!B46</f>
        <v>0</v>
      </c>
      <c r="C46">
        <f>'feuille-dépot-formulaire'!C46</f>
        <v>0</v>
      </c>
      <c r="D46">
        <f>'feuille-dépot-formulaire'!E46</f>
        <v>0</v>
      </c>
      <c r="E46">
        <f>'feuille-dépot-formulaire'!G46</f>
        <v>0</v>
      </c>
      <c r="F46" s="70">
        <v>1</v>
      </c>
      <c r="G46" s="67">
        <v>1</v>
      </c>
      <c r="H46" s="168">
        <f t="shared" si="1"/>
        <v>3.5</v>
      </c>
      <c r="I46" s="169">
        <f>'feuille-dépot-formulaire'!I46</f>
        <v>0</v>
      </c>
      <c r="J46" s="169">
        <f>'feuille-dépot-formulaire'!J46</f>
        <v>0</v>
      </c>
      <c r="K46" s="35">
        <f>'feuille-dépot-formulaire'!L46</f>
        <v>0</v>
      </c>
      <c r="L46" s="169">
        <f>IF('feuille-dépot-formulaire'!D46="Non",0,2)</f>
        <v>2</v>
      </c>
      <c r="M46" s="169">
        <f>IF('feuille-dépot-formulaire'!F46="Non",0,1)</f>
        <v>1</v>
      </c>
      <c r="N46" s="169">
        <f>IF('feuille-dépot-formulaire'!H46="Non",0,0.5)</f>
        <v>0.5</v>
      </c>
    </row>
    <row r="47" spans="1:14" x14ac:dyDescent="0.2">
      <c r="A47" s="69"/>
      <c r="B47">
        <f>'feuille-dépot-formulaire'!B47</f>
        <v>0</v>
      </c>
      <c r="C47">
        <f>'feuille-dépot-formulaire'!C47</f>
        <v>0</v>
      </c>
      <c r="D47">
        <f>'feuille-dépot-formulaire'!E47</f>
        <v>0</v>
      </c>
      <c r="E47">
        <f>'feuille-dépot-formulaire'!G47</f>
        <v>0</v>
      </c>
      <c r="F47" s="70">
        <v>1</v>
      </c>
      <c r="G47" s="67">
        <v>1</v>
      </c>
      <c r="H47" s="168">
        <f t="shared" si="1"/>
        <v>3.5</v>
      </c>
      <c r="I47" s="169">
        <f>'feuille-dépot-formulaire'!I47</f>
        <v>0</v>
      </c>
      <c r="J47" s="169">
        <f>'feuille-dépot-formulaire'!J47</f>
        <v>0</v>
      </c>
      <c r="K47" s="35">
        <f>'feuille-dépot-formulaire'!L47</f>
        <v>0</v>
      </c>
      <c r="L47" s="169">
        <f>IF('feuille-dépot-formulaire'!D47="Non",0,2)</f>
        <v>2</v>
      </c>
      <c r="M47" s="169">
        <f>IF('feuille-dépot-formulaire'!F47="Non",0,1)</f>
        <v>1</v>
      </c>
      <c r="N47" s="169">
        <f>IF('feuille-dépot-formulaire'!H47="Non",0,0.5)</f>
        <v>0.5</v>
      </c>
    </row>
    <row r="48" spans="1:14" x14ac:dyDescent="0.2">
      <c r="A48" s="69"/>
      <c r="B48">
        <f>'feuille-dépot-formulaire'!B48</f>
        <v>0</v>
      </c>
      <c r="C48">
        <f>'feuille-dépot-formulaire'!C48</f>
        <v>0</v>
      </c>
      <c r="D48">
        <f>'feuille-dépot-formulaire'!E48</f>
        <v>0</v>
      </c>
      <c r="E48">
        <f>'feuille-dépot-formulaire'!G48</f>
        <v>0</v>
      </c>
      <c r="F48" s="70">
        <v>1</v>
      </c>
      <c r="G48" s="67">
        <v>1</v>
      </c>
      <c r="H48" s="168">
        <f t="shared" si="1"/>
        <v>3.5</v>
      </c>
      <c r="I48" s="169">
        <f>'feuille-dépot-formulaire'!I48</f>
        <v>0</v>
      </c>
      <c r="J48" s="169">
        <f>'feuille-dépot-formulaire'!J48</f>
        <v>0</v>
      </c>
      <c r="K48" s="35">
        <f>'feuille-dépot-formulaire'!L48</f>
        <v>0</v>
      </c>
      <c r="L48" s="169">
        <f>IF('feuille-dépot-formulaire'!D48="Non",0,2)</f>
        <v>2</v>
      </c>
      <c r="M48" s="169">
        <f>IF('feuille-dépot-formulaire'!F48="Non",0,1)</f>
        <v>1</v>
      </c>
      <c r="N48" s="169">
        <f>IF('feuille-dépot-formulaire'!H48="Non",0,0.5)</f>
        <v>0.5</v>
      </c>
    </row>
    <row r="49" spans="1:14" x14ac:dyDescent="0.2">
      <c r="A49" s="69"/>
      <c r="B49">
        <f>'feuille-dépot-formulaire'!B49</f>
        <v>0</v>
      </c>
      <c r="C49">
        <f>'feuille-dépot-formulaire'!C49</f>
        <v>0</v>
      </c>
      <c r="D49">
        <f>'feuille-dépot-formulaire'!E49</f>
        <v>0</v>
      </c>
      <c r="E49">
        <f>'feuille-dépot-formulaire'!G49</f>
        <v>0</v>
      </c>
      <c r="F49" s="70">
        <v>1</v>
      </c>
      <c r="G49" s="67">
        <v>1</v>
      </c>
      <c r="H49" s="168">
        <f t="shared" si="1"/>
        <v>3.5</v>
      </c>
      <c r="I49" s="169">
        <f>'feuille-dépot-formulaire'!I49</f>
        <v>0</v>
      </c>
      <c r="J49" s="169">
        <f>'feuille-dépot-formulaire'!J49</f>
        <v>0</v>
      </c>
      <c r="K49" s="35">
        <f>'feuille-dépot-formulaire'!L49</f>
        <v>0</v>
      </c>
      <c r="L49" s="169">
        <f>IF('feuille-dépot-formulaire'!D49="Non",0,2)</f>
        <v>2</v>
      </c>
      <c r="M49" s="169">
        <f>IF('feuille-dépot-formulaire'!F49="Non",0,1)</f>
        <v>1</v>
      </c>
      <c r="N49" s="169">
        <f>IF('feuille-dépot-formulaire'!H49="Non",0,0.5)</f>
        <v>0.5</v>
      </c>
    </row>
    <row r="50" spans="1:14" x14ac:dyDescent="0.2">
      <c r="A50" s="69"/>
      <c r="B50">
        <f>'feuille-dépot-formulaire'!B50</f>
        <v>0</v>
      </c>
      <c r="C50">
        <f>'feuille-dépot-formulaire'!C50</f>
        <v>0</v>
      </c>
      <c r="D50">
        <f>'feuille-dépot-formulaire'!E50</f>
        <v>0</v>
      </c>
      <c r="E50">
        <f>'feuille-dépot-formulaire'!G50</f>
        <v>0</v>
      </c>
      <c r="F50" s="70">
        <v>1</v>
      </c>
      <c r="G50" s="67">
        <v>1</v>
      </c>
      <c r="H50" s="168">
        <f t="shared" si="1"/>
        <v>3.5</v>
      </c>
      <c r="I50" s="169">
        <f>'feuille-dépot-formulaire'!I50</f>
        <v>0</v>
      </c>
      <c r="J50" s="169">
        <f>'feuille-dépot-formulaire'!J50</f>
        <v>0</v>
      </c>
      <c r="K50" s="35">
        <f>'feuille-dépot-formulaire'!L50</f>
        <v>0</v>
      </c>
      <c r="L50" s="169">
        <f>IF('feuille-dépot-formulaire'!D50="Non",0,2)</f>
        <v>2</v>
      </c>
      <c r="M50" s="169">
        <f>IF('feuille-dépot-formulaire'!F50="Non",0,1)</f>
        <v>1</v>
      </c>
      <c r="N50" s="169">
        <f>IF('feuille-dépot-formulaire'!H50="Non",0,0.5)</f>
        <v>0.5</v>
      </c>
    </row>
    <row r="51" spans="1:14" x14ac:dyDescent="0.2">
      <c r="A51" s="69"/>
      <c r="B51">
        <f>'feuille-dépot-formulaire'!B51</f>
        <v>0</v>
      </c>
      <c r="C51">
        <f>'feuille-dépot-formulaire'!C51</f>
        <v>0</v>
      </c>
      <c r="D51">
        <f>'feuille-dépot-formulaire'!E51</f>
        <v>0</v>
      </c>
      <c r="E51">
        <f>'feuille-dépot-formulaire'!G51</f>
        <v>0</v>
      </c>
      <c r="F51" s="70">
        <v>1</v>
      </c>
      <c r="G51" s="67">
        <v>1</v>
      </c>
      <c r="H51" s="168">
        <f t="shared" si="1"/>
        <v>3.5</v>
      </c>
      <c r="I51" s="169">
        <f>'feuille-dépot-formulaire'!I51</f>
        <v>0</v>
      </c>
      <c r="J51" s="169">
        <f>'feuille-dépot-formulaire'!J51</f>
        <v>0</v>
      </c>
      <c r="K51" s="35">
        <f>'feuille-dépot-formulaire'!L51</f>
        <v>0</v>
      </c>
      <c r="L51" s="169">
        <f>IF('feuille-dépot-formulaire'!D51="Non",0,2)</f>
        <v>2</v>
      </c>
      <c r="M51" s="169">
        <f>IF('feuille-dépot-formulaire'!F51="Non",0,1)</f>
        <v>1</v>
      </c>
      <c r="N51" s="169">
        <f>IF('feuille-dépot-formulaire'!H51="Non",0,0.5)</f>
        <v>0.5</v>
      </c>
    </row>
    <row r="52" spans="1:14" x14ac:dyDescent="0.2">
      <c r="A52" s="69"/>
      <c r="B52">
        <f>'feuille-dépot-formulaire'!B52</f>
        <v>0</v>
      </c>
      <c r="C52">
        <f>'feuille-dépot-formulaire'!C52</f>
        <v>0</v>
      </c>
      <c r="D52">
        <f>'feuille-dépot-formulaire'!E52</f>
        <v>0</v>
      </c>
      <c r="E52">
        <f>'feuille-dépot-formulaire'!G52</f>
        <v>0</v>
      </c>
      <c r="F52" s="70">
        <v>1</v>
      </c>
      <c r="G52" s="67">
        <v>1</v>
      </c>
      <c r="H52" s="168">
        <f t="shared" si="1"/>
        <v>3.5</v>
      </c>
      <c r="I52" s="169">
        <f>'feuille-dépot-formulaire'!I52</f>
        <v>0</v>
      </c>
      <c r="J52" s="169">
        <f>'feuille-dépot-formulaire'!J52</f>
        <v>0</v>
      </c>
      <c r="K52" s="35">
        <f>'feuille-dépot-formulaire'!L52</f>
        <v>0</v>
      </c>
      <c r="L52" s="169">
        <f>IF('feuille-dépot-formulaire'!D52="Non",0,2)</f>
        <v>2</v>
      </c>
      <c r="M52" s="169">
        <f>IF('feuille-dépot-formulaire'!F52="Non",0,1)</f>
        <v>1</v>
      </c>
      <c r="N52" s="169">
        <f>IF('feuille-dépot-formulaire'!H52="Non",0,0.5)</f>
        <v>0.5</v>
      </c>
    </row>
    <row r="53" spans="1:14" s="1" customFormat="1" x14ac:dyDescent="0.2">
      <c r="A53" s="69"/>
      <c r="B53">
        <f>'feuille-dépot-formulaire'!B53</f>
        <v>0</v>
      </c>
      <c r="C53">
        <f>'feuille-dépot-formulaire'!C53</f>
        <v>0</v>
      </c>
      <c r="D53">
        <f>'feuille-dépot-formulaire'!E53</f>
        <v>0</v>
      </c>
      <c r="E53">
        <f>'feuille-dépot-formulaire'!G53</f>
        <v>0</v>
      </c>
      <c r="F53" s="70">
        <v>1</v>
      </c>
      <c r="G53" s="67">
        <v>1</v>
      </c>
      <c r="H53" s="168">
        <f t="shared" si="1"/>
        <v>3.5</v>
      </c>
      <c r="I53" s="169">
        <f>'feuille-dépot-formulaire'!I53</f>
        <v>0</v>
      </c>
      <c r="J53" s="169">
        <f>'feuille-dépot-formulaire'!J53</f>
        <v>0</v>
      </c>
      <c r="K53" s="35">
        <f>'feuille-dépot-formulaire'!L53</f>
        <v>0</v>
      </c>
      <c r="L53" s="169">
        <f>IF('feuille-dépot-formulaire'!D53="Non",0,2)</f>
        <v>2</v>
      </c>
      <c r="M53" s="169">
        <f>IF('feuille-dépot-formulaire'!F53="Non",0,1)</f>
        <v>1</v>
      </c>
      <c r="N53" s="169">
        <f>IF('feuille-dépot-formulaire'!H53="Non",0,0.5)</f>
        <v>0.5</v>
      </c>
    </row>
    <row r="54" spans="1:14" x14ac:dyDescent="0.2">
      <c r="A54" s="69"/>
      <c r="B54">
        <f>'feuille-dépot-formulaire'!B54</f>
        <v>0</v>
      </c>
      <c r="C54">
        <f>'feuille-dépot-formulaire'!C54</f>
        <v>0</v>
      </c>
      <c r="D54">
        <f>'feuille-dépot-formulaire'!E54</f>
        <v>0</v>
      </c>
      <c r="E54">
        <f>'feuille-dépot-formulaire'!G54</f>
        <v>0</v>
      </c>
      <c r="F54" s="70">
        <v>1</v>
      </c>
      <c r="G54" s="67">
        <v>1</v>
      </c>
      <c r="H54" s="168">
        <f t="shared" si="1"/>
        <v>3.5</v>
      </c>
      <c r="I54" s="169">
        <f>'feuille-dépot-formulaire'!I54</f>
        <v>0</v>
      </c>
      <c r="J54" s="169">
        <f>'feuille-dépot-formulaire'!J54</f>
        <v>0</v>
      </c>
      <c r="K54" s="35">
        <f>'feuille-dépot-formulaire'!L54</f>
        <v>0</v>
      </c>
      <c r="L54" s="169">
        <f>IF('feuille-dépot-formulaire'!D54="Non",0,2)</f>
        <v>2</v>
      </c>
      <c r="M54" s="169">
        <f>IF('feuille-dépot-formulaire'!F54="Non",0,1)</f>
        <v>1</v>
      </c>
      <c r="N54" s="169">
        <f>IF('feuille-dépot-formulaire'!H54="Non",0,0.5)</f>
        <v>0.5</v>
      </c>
    </row>
    <row r="55" spans="1:14" x14ac:dyDescent="0.2">
      <c r="A55" s="69"/>
      <c r="B55">
        <f>'feuille-dépot-formulaire'!B55</f>
        <v>0</v>
      </c>
      <c r="C55">
        <f>'feuille-dépot-formulaire'!C55</f>
        <v>0</v>
      </c>
      <c r="D55">
        <f>'feuille-dépot-formulaire'!E55</f>
        <v>0</v>
      </c>
      <c r="E55">
        <f>'feuille-dépot-formulaire'!G55</f>
        <v>0</v>
      </c>
      <c r="F55" s="70">
        <v>1</v>
      </c>
      <c r="G55" s="67">
        <v>1</v>
      </c>
      <c r="H55" s="168">
        <f t="shared" si="1"/>
        <v>3.5</v>
      </c>
      <c r="I55" s="169">
        <f>'feuille-dépot-formulaire'!I55</f>
        <v>0</v>
      </c>
      <c r="J55" s="169">
        <f>'feuille-dépot-formulaire'!J55</f>
        <v>0</v>
      </c>
      <c r="K55" s="35">
        <f>'feuille-dépot-formulaire'!L55</f>
        <v>0</v>
      </c>
      <c r="L55" s="169">
        <f>IF('feuille-dépot-formulaire'!D55="Non",0,2)</f>
        <v>2</v>
      </c>
      <c r="M55" s="169">
        <f>IF('feuille-dépot-formulaire'!F55="Non",0,1)</f>
        <v>1</v>
      </c>
      <c r="N55" s="169">
        <f>IF('feuille-dépot-formulaire'!H55="Non",0,0.5)</f>
        <v>0.5</v>
      </c>
    </row>
    <row r="56" spans="1:14" x14ac:dyDescent="0.2">
      <c r="A56" s="69"/>
      <c r="B56">
        <f>'feuille-dépot-formulaire'!B56</f>
        <v>0</v>
      </c>
      <c r="C56">
        <f>'feuille-dépot-formulaire'!C56</f>
        <v>0</v>
      </c>
      <c r="D56">
        <f>'feuille-dépot-formulaire'!E56</f>
        <v>0</v>
      </c>
      <c r="E56">
        <f>'feuille-dépot-formulaire'!G56</f>
        <v>0</v>
      </c>
      <c r="F56" s="70">
        <v>1</v>
      </c>
      <c r="G56" s="67">
        <v>1</v>
      </c>
      <c r="H56" s="168">
        <f t="shared" si="1"/>
        <v>3.5</v>
      </c>
      <c r="I56" s="169">
        <f>'feuille-dépot-formulaire'!I56</f>
        <v>0</v>
      </c>
      <c r="J56" s="169">
        <f>'feuille-dépot-formulaire'!J56</f>
        <v>0</v>
      </c>
      <c r="K56" s="35">
        <f>'feuille-dépot-formulaire'!L56</f>
        <v>0</v>
      </c>
      <c r="L56" s="169">
        <f>IF('feuille-dépot-formulaire'!D56="Non",0,2)</f>
        <v>2</v>
      </c>
      <c r="M56" s="169">
        <f>IF('feuille-dépot-formulaire'!F56="Non",0,1)</f>
        <v>1</v>
      </c>
      <c r="N56" s="169">
        <f>IF('feuille-dépot-formulaire'!H56="Non",0,0.5)</f>
        <v>0.5</v>
      </c>
    </row>
    <row r="57" spans="1:14" x14ac:dyDescent="0.2">
      <c r="A57" s="69"/>
      <c r="B57">
        <f>'feuille-dépot-formulaire'!B57</f>
        <v>0</v>
      </c>
      <c r="C57">
        <f>'feuille-dépot-formulaire'!C57</f>
        <v>0</v>
      </c>
      <c r="D57">
        <f>'feuille-dépot-formulaire'!E57</f>
        <v>0</v>
      </c>
      <c r="E57">
        <f>'feuille-dépot-formulaire'!G57</f>
        <v>0</v>
      </c>
      <c r="F57" s="70">
        <v>1</v>
      </c>
      <c r="G57" s="67">
        <v>1</v>
      </c>
      <c r="H57" s="168">
        <f t="shared" si="1"/>
        <v>3.5</v>
      </c>
      <c r="I57" s="169">
        <f>'feuille-dépot-formulaire'!I57</f>
        <v>0</v>
      </c>
      <c r="J57" s="169">
        <f>'feuille-dépot-formulaire'!J57</f>
        <v>0</v>
      </c>
      <c r="K57" s="35">
        <f>'feuille-dépot-formulaire'!L57</f>
        <v>0</v>
      </c>
      <c r="L57" s="169">
        <f>IF('feuille-dépot-formulaire'!D57="Non",0,2)</f>
        <v>2</v>
      </c>
      <c r="M57" s="169">
        <f>IF('feuille-dépot-formulaire'!F57="Non",0,1)</f>
        <v>1</v>
      </c>
      <c r="N57" s="169">
        <f>IF('feuille-dépot-formulaire'!H57="Non",0,0.5)</f>
        <v>0.5</v>
      </c>
    </row>
    <row r="58" spans="1:14" x14ac:dyDescent="0.2">
      <c r="A58" s="69"/>
      <c r="B58">
        <f>'feuille-dépot-formulaire'!B58</f>
        <v>0</v>
      </c>
      <c r="C58">
        <f>'feuille-dépot-formulaire'!C58</f>
        <v>0</v>
      </c>
      <c r="D58">
        <f>'feuille-dépot-formulaire'!E58</f>
        <v>0</v>
      </c>
      <c r="E58">
        <f>'feuille-dépot-formulaire'!G58</f>
        <v>0</v>
      </c>
      <c r="F58" s="70">
        <v>1</v>
      </c>
      <c r="G58" s="67">
        <v>1</v>
      </c>
      <c r="H58" s="168">
        <f t="shared" si="1"/>
        <v>3.5</v>
      </c>
      <c r="I58" s="169">
        <f>'feuille-dépot-formulaire'!I58</f>
        <v>0</v>
      </c>
      <c r="J58" s="169">
        <f>'feuille-dépot-formulaire'!J58</f>
        <v>0</v>
      </c>
      <c r="K58" s="35">
        <f>'feuille-dépot-formulaire'!L58</f>
        <v>0</v>
      </c>
      <c r="L58" s="169">
        <f>IF('feuille-dépot-formulaire'!D58="Non",0,2)</f>
        <v>2</v>
      </c>
      <c r="M58" s="169">
        <f>IF('feuille-dépot-formulaire'!F58="Non",0,1)</f>
        <v>1</v>
      </c>
      <c r="N58" s="169">
        <f>IF('feuille-dépot-formulaire'!H58="Non",0,0.5)</f>
        <v>0.5</v>
      </c>
    </row>
    <row r="59" spans="1:14" x14ac:dyDescent="0.2">
      <c r="A59" s="69"/>
      <c r="B59">
        <f>'feuille-dépot-formulaire'!B59</f>
        <v>0</v>
      </c>
      <c r="C59">
        <f>'feuille-dépot-formulaire'!C59</f>
        <v>0</v>
      </c>
      <c r="D59">
        <f>'feuille-dépot-formulaire'!E59</f>
        <v>0</v>
      </c>
      <c r="E59">
        <f>'feuille-dépot-formulaire'!G59</f>
        <v>0</v>
      </c>
      <c r="F59" s="70">
        <v>1</v>
      </c>
      <c r="G59" s="67">
        <v>1</v>
      </c>
      <c r="H59" s="168">
        <f t="shared" si="1"/>
        <v>3.5</v>
      </c>
      <c r="I59" s="169">
        <f>'feuille-dépot-formulaire'!I59</f>
        <v>0</v>
      </c>
      <c r="J59" s="169">
        <f>'feuille-dépot-formulaire'!J59</f>
        <v>0</v>
      </c>
      <c r="K59" s="35">
        <f>'feuille-dépot-formulaire'!L59</f>
        <v>0</v>
      </c>
      <c r="L59" s="169">
        <f>IF('feuille-dépot-formulaire'!D59="Non",0,2)</f>
        <v>2</v>
      </c>
      <c r="M59" s="169">
        <f>IF('feuille-dépot-formulaire'!F59="Non",0,1)</f>
        <v>1</v>
      </c>
      <c r="N59" s="169">
        <f>IF('feuille-dépot-formulaire'!H59="Non",0,0.5)</f>
        <v>0.5</v>
      </c>
    </row>
    <row r="60" spans="1:14" x14ac:dyDescent="0.2">
      <c r="A60" s="69"/>
      <c r="B60">
        <f>'feuille-dépot-formulaire'!B60</f>
        <v>0</v>
      </c>
      <c r="C60">
        <f>'feuille-dépot-formulaire'!C60</f>
        <v>0</v>
      </c>
      <c r="D60">
        <f>'feuille-dépot-formulaire'!E60</f>
        <v>0</v>
      </c>
      <c r="E60">
        <f>'feuille-dépot-formulaire'!G60</f>
        <v>0</v>
      </c>
      <c r="F60" s="70">
        <v>1</v>
      </c>
      <c r="G60" s="67">
        <v>1</v>
      </c>
      <c r="H60" s="168">
        <f t="shared" si="1"/>
        <v>3.5</v>
      </c>
      <c r="I60" s="169">
        <f>'feuille-dépot-formulaire'!I60</f>
        <v>0</v>
      </c>
      <c r="J60" s="169">
        <f>'feuille-dépot-formulaire'!J60</f>
        <v>0</v>
      </c>
      <c r="K60" s="35">
        <f>'feuille-dépot-formulaire'!L60</f>
        <v>0</v>
      </c>
      <c r="L60" s="169">
        <f>IF('feuille-dépot-formulaire'!D60="Non",0,2)</f>
        <v>2</v>
      </c>
      <c r="M60" s="169">
        <f>IF('feuille-dépot-formulaire'!F60="Non",0,1)</f>
        <v>1</v>
      </c>
      <c r="N60" s="169">
        <f>IF('feuille-dépot-formulaire'!H60="Non",0,0.5)</f>
        <v>0.5</v>
      </c>
    </row>
    <row r="61" spans="1:14" x14ac:dyDescent="0.2">
      <c r="A61" s="69"/>
      <c r="B61">
        <f>'feuille-dépot-formulaire'!B61</f>
        <v>0</v>
      </c>
      <c r="C61">
        <f>'feuille-dépot-formulaire'!C61</f>
        <v>0</v>
      </c>
      <c r="D61">
        <f>'feuille-dépot-formulaire'!E61</f>
        <v>0</v>
      </c>
      <c r="E61">
        <f>'feuille-dépot-formulaire'!G61</f>
        <v>0</v>
      </c>
      <c r="F61" s="70">
        <v>1</v>
      </c>
      <c r="G61" s="67">
        <v>1</v>
      </c>
      <c r="H61" s="168">
        <f t="shared" si="1"/>
        <v>3.5</v>
      </c>
      <c r="I61" s="169">
        <f>'feuille-dépot-formulaire'!I61</f>
        <v>0</v>
      </c>
      <c r="J61" s="169">
        <f>'feuille-dépot-formulaire'!J61</f>
        <v>0</v>
      </c>
      <c r="K61" s="35">
        <f>'feuille-dépot-formulaire'!L61</f>
        <v>0</v>
      </c>
      <c r="L61" s="169">
        <f>IF('feuille-dépot-formulaire'!D61="Non",0,2)</f>
        <v>2</v>
      </c>
      <c r="M61" s="169">
        <f>IF('feuille-dépot-formulaire'!F61="Non",0,1)</f>
        <v>1</v>
      </c>
      <c r="N61" s="169">
        <f>IF('feuille-dépot-formulaire'!H61="Non",0,0.5)</f>
        <v>0.5</v>
      </c>
    </row>
    <row r="62" spans="1:14" x14ac:dyDescent="0.2">
      <c r="A62" s="69"/>
      <c r="B62">
        <f>'feuille-dépot-formulaire'!B62</f>
        <v>0</v>
      </c>
      <c r="C62">
        <f>'feuille-dépot-formulaire'!C62</f>
        <v>0</v>
      </c>
      <c r="D62">
        <f>'feuille-dépot-formulaire'!E62</f>
        <v>0</v>
      </c>
      <c r="E62">
        <f>'feuille-dépot-formulaire'!G62</f>
        <v>0</v>
      </c>
      <c r="F62" s="70">
        <v>1</v>
      </c>
      <c r="G62" s="67">
        <v>1</v>
      </c>
      <c r="H62" s="168">
        <f t="shared" si="1"/>
        <v>3.5</v>
      </c>
      <c r="I62" s="169">
        <f>'feuille-dépot-formulaire'!I62</f>
        <v>0</v>
      </c>
      <c r="J62" s="169">
        <f>'feuille-dépot-formulaire'!J62</f>
        <v>0</v>
      </c>
      <c r="K62" s="35">
        <f>'feuille-dépot-formulaire'!L62</f>
        <v>0</v>
      </c>
      <c r="L62" s="169">
        <f>IF('feuille-dépot-formulaire'!D62="Non",0,2)</f>
        <v>2</v>
      </c>
      <c r="M62" s="169">
        <f>IF('feuille-dépot-formulaire'!F62="Non",0,1)</f>
        <v>1</v>
      </c>
      <c r="N62" s="169">
        <f>IF('feuille-dépot-formulaire'!H62="Non",0,0.5)</f>
        <v>0.5</v>
      </c>
    </row>
    <row r="63" spans="1:14" x14ac:dyDescent="0.2">
      <c r="A63" s="69"/>
      <c r="B63">
        <f>'feuille-dépot-formulaire'!B63</f>
        <v>0</v>
      </c>
      <c r="C63">
        <f>'feuille-dépot-formulaire'!C63</f>
        <v>0</v>
      </c>
      <c r="D63">
        <f>'feuille-dépot-formulaire'!E63</f>
        <v>0</v>
      </c>
      <c r="E63">
        <f>'feuille-dépot-formulaire'!G63</f>
        <v>0</v>
      </c>
      <c r="F63" s="70">
        <v>1</v>
      </c>
      <c r="G63" s="67">
        <v>1</v>
      </c>
      <c r="H63" s="168">
        <f t="shared" si="1"/>
        <v>3.5</v>
      </c>
      <c r="I63" s="169">
        <f>'feuille-dépot-formulaire'!I63</f>
        <v>0</v>
      </c>
      <c r="J63" s="169">
        <f>'feuille-dépot-formulaire'!J63</f>
        <v>0</v>
      </c>
      <c r="K63" s="35">
        <f>'feuille-dépot-formulaire'!L63</f>
        <v>0</v>
      </c>
      <c r="L63" s="169">
        <f>IF('feuille-dépot-formulaire'!D63="Non",0,2)</f>
        <v>2</v>
      </c>
      <c r="M63" s="169">
        <f>IF('feuille-dépot-formulaire'!F63="Non",0,1)</f>
        <v>1</v>
      </c>
      <c r="N63" s="169">
        <f>IF('feuille-dépot-formulaire'!H63="Non",0,0.5)</f>
        <v>0.5</v>
      </c>
    </row>
    <row r="64" spans="1:14" x14ac:dyDescent="0.2">
      <c r="A64" s="69"/>
      <c r="B64">
        <f>'feuille-dépot-formulaire'!B64</f>
        <v>0</v>
      </c>
      <c r="C64">
        <f>'feuille-dépot-formulaire'!C64</f>
        <v>0</v>
      </c>
      <c r="D64">
        <f>'feuille-dépot-formulaire'!E64</f>
        <v>0</v>
      </c>
      <c r="E64">
        <f>'feuille-dépot-formulaire'!G64</f>
        <v>0</v>
      </c>
      <c r="F64" s="70">
        <v>1</v>
      </c>
      <c r="G64" s="67">
        <v>1</v>
      </c>
      <c r="H64" s="168">
        <f t="shared" si="1"/>
        <v>3.5</v>
      </c>
      <c r="I64" s="169">
        <f>'feuille-dépot-formulaire'!I64</f>
        <v>0</v>
      </c>
      <c r="J64" s="169">
        <f>'feuille-dépot-formulaire'!J64</f>
        <v>0</v>
      </c>
      <c r="K64" s="35">
        <f>'feuille-dépot-formulaire'!L64</f>
        <v>0</v>
      </c>
      <c r="L64" s="169">
        <f>IF('feuille-dépot-formulaire'!D64="Non",0,2)</f>
        <v>2</v>
      </c>
      <c r="M64" s="169">
        <f>IF('feuille-dépot-formulaire'!F64="Non",0,1)</f>
        <v>1</v>
      </c>
      <c r="N64" s="169">
        <f>IF('feuille-dépot-formulaire'!H64="Non",0,0.5)</f>
        <v>0.5</v>
      </c>
    </row>
    <row r="65" spans="1:26" x14ac:dyDescent="0.2">
      <c r="A65" s="69"/>
      <c r="B65">
        <f>'feuille-dépot-formulaire'!B65</f>
        <v>0</v>
      </c>
      <c r="C65">
        <f>'feuille-dépot-formulaire'!C65</f>
        <v>0</v>
      </c>
      <c r="D65">
        <f>'feuille-dépot-formulaire'!E65</f>
        <v>0</v>
      </c>
      <c r="E65">
        <f>'feuille-dépot-formulaire'!G65</f>
        <v>0</v>
      </c>
      <c r="F65" s="70">
        <v>1</v>
      </c>
      <c r="G65" s="67">
        <v>1</v>
      </c>
      <c r="H65" s="168">
        <f t="shared" si="1"/>
        <v>3.5</v>
      </c>
      <c r="I65" s="169">
        <f>'feuille-dépot-formulaire'!I65</f>
        <v>0</v>
      </c>
      <c r="J65" s="169">
        <f>'feuille-dépot-formulaire'!J65</f>
        <v>0</v>
      </c>
      <c r="K65" s="35">
        <f>'feuille-dépot-formulaire'!L65</f>
        <v>0</v>
      </c>
      <c r="L65" s="169">
        <f>IF('feuille-dépot-formulaire'!D65="Non",0,2)</f>
        <v>2</v>
      </c>
      <c r="M65" s="169">
        <f>IF('feuille-dépot-formulaire'!F65="Non",0,1)</f>
        <v>1</v>
      </c>
      <c r="N65" s="169">
        <f>IF('feuille-dépot-formulaire'!H65="Non",0,0.5)</f>
        <v>0.5</v>
      </c>
    </row>
    <row r="66" spans="1:26" x14ac:dyDescent="0.2">
      <c r="A66" s="69"/>
      <c r="B66">
        <f>'feuille-dépot-formulaire'!B66</f>
        <v>0</v>
      </c>
      <c r="C66">
        <f>'feuille-dépot-formulaire'!C66</f>
        <v>0</v>
      </c>
      <c r="D66">
        <f>'feuille-dépot-formulaire'!E66</f>
        <v>0</v>
      </c>
      <c r="E66">
        <f>'feuille-dépot-formulaire'!G66</f>
        <v>0</v>
      </c>
      <c r="F66" s="70">
        <v>1</v>
      </c>
      <c r="G66" s="67">
        <v>1</v>
      </c>
      <c r="H66" s="168">
        <f t="shared" ref="H66:H83" si="3">N66+L66+M66</f>
        <v>3.5</v>
      </c>
      <c r="I66" s="169">
        <f>'feuille-dépot-formulaire'!I66</f>
        <v>0</v>
      </c>
      <c r="J66" s="169">
        <f>'feuille-dépot-formulaire'!J66</f>
        <v>0</v>
      </c>
      <c r="K66" s="35">
        <f>'feuille-dépot-formulaire'!L66</f>
        <v>0</v>
      </c>
      <c r="L66" s="169">
        <f>IF('feuille-dépot-formulaire'!D66="Non",0,2)</f>
        <v>2</v>
      </c>
      <c r="M66" s="169">
        <f>IF('feuille-dépot-formulaire'!F66="Non",0,1)</f>
        <v>1</v>
      </c>
      <c r="N66" s="169">
        <f>IF('feuille-dépot-formulaire'!H66="Non",0,0.5)</f>
        <v>0.5</v>
      </c>
    </row>
    <row r="67" spans="1:26" x14ac:dyDescent="0.2">
      <c r="A67" s="69"/>
      <c r="B67">
        <f>'feuille-dépot-formulaire'!B67</f>
        <v>0</v>
      </c>
      <c r="C67">
        <f>'feuille-dépot-formulaire'!C67</f>
        <v>0</v>
      </c>
      <c r="D67">
        <f>'feuille-dépot-formulaire'!E67</f>
        <v>0</v>
      </c>
      <c r="E67">
        <f>'feuille-dépot-formulaire'!G67</f>
        <v>0</v>
      </c>
      <c r="F67" s="70">
        <v>1</v>
      </c>
      <c r="G67" s="67">
        <v>1</v>
      </c>
      <c r="H67" s="168">
        <f t="shared" si="3"/>
        <v>3.5</v>
      </c>
      <c r="I67" s="169">
        <f>'feuille-dépot-formulaire'!I67</f>
        <v>0</v>
      </c>
      <c r="J67" s="169">
        <f>'feuille-dépot-formulaire'!J67</f>
        <v>0</v>
      </c>
      <c r="K67" s="35">
        <f>'feuille-dépot-formulaire'!L67</f>
        <v>0</v>
      </c>
      <c r="L67" s="169">
        <f>IF('feuille-dépot-formulaire'!D67="Non",0,2)</f>
        <v>2</v>
      </c>
      <c r="M67" s="169">
        <f>IF('feuille-dépot-formulaire'!F67="Non",0,1)</f>
        <v>1</v>
      </c>
      <c r="N67" s="169">
        <f>IF('feuille-dépot-formulaire'!H67="Non",0,0.5)</f>
        <v>0.5</v>
      </c>
    </row>
    <row r="68" spans="1:26" x14ac:dyDescent="0.2">
      <c r="A68" s="69"/>
      <c r="B68">
        <f>'feuille-dépot-formulaire'!B68</f>
        <v>0</v>
      </c>
      <c r="C68">
        <f>'feuille-dépot-formulaire'!C68</f>
        <v>0</v>
      </c>
      <c r="D68">
        <f>'feuille-dépot-formulaire'!E68</f>
        <v>0</v>
      </c>
      <c r="E68">
        <f>'feuille-dépot-formulaire'!G68</f>
        <v>0</v>
      </c>
      <c r="F68" s="70">
        <v>1</v>
      </c>
      <c r="G68" s="67">
        <v>1</v>
      </c>
      <c r="H68" s="168">
        <f t="shared" si="3"/>
        <v>3.5</v>
      </c>
      <c r="I68" s="169">
        <f>'feuille-dépot-formulaire'!I68</f>
        <v>0</v>
      </c>
      <c r="J68" s="169">
        <f>'feuille-dépot-formulaire'!J68</f>
        <v>0</v>
      </c>
      <c r="K68" s="35">
        <f>'feuille-dépot-formulaire'!L68</f>
        <v>0</v>
      </c>
      <c r="L68" s="169">
        <f>IF('feuille-dépot-formulaire'!D68="Non",0,2)</f>
        <v>2</v>
      </c>
      <c r="M68" s="169">
        <f>IF('feuille-dépot-formulaire'!F68="Non",0,1)</f>
        <v>1</v>
      </c>
      <c r="N68" s="169">
        <f>IF('feuille-dépot-formulaire'!H68="Non",0,0.5)</f>
        <v>0.5</v>
      </c>
    </row>
    <row r="69" spans="1:26" x14ac:dyDescent="0.2">
      <c r="A69" s="69"/>
      <c r="B69">
        <f>'feuille-dépot-formulaire'!B69</f>
        <v>0</v>
      </c>
      <c r="C69">
        <f>'feuille-dépot-formulaire'!C69</f>
        <v>0</v>
      </c>
      <c r="D69">
        <f>'feuille-dépot-formulaire'!E69</f>
        <v>0</v>
      </c>
      <c r="E69">
        <f>'feuille-dépot-formulaire'!G69</f>
        <v>0</v>
      </c>
      <c r="F69" s="70">
        <v>1</v>
      </c>
      <c r="G69" s="67">
        <v>1</v>
      </c>
      <c r="H69" s="168">
        <f t="shared" si="3"/>
        <v>3.5</v>
      </c>
      <c r="I69" s="169">
        <f>'feuille-dépot-formulaire'!I69</f>
        <v>0</v>
      </c>
      <c r="J69" s="169">
        <f>'feuille-dépot-formulaire'!J69</f>
        <v>0</v>
      </c>
      <c r="K69" s="35">
        <f>'feuille-dépot-formulaire'!L69</f>
        <v>0</v>
      </c>
      <c r="L69" s="169">
        <f>IF('feuille-dépot-formulaire'!D69="Non",0,2)</f>
        <v>2</v>
      </c>
      <c r="M69" s="169">
        <f>IF('feuille-dépot-formulaire'!F69="Non",0,1)</f>
        <v>1</v>
      </c>
      <c r="N69" s="169">
        <f>IF('feuille-dépot-formulaire'!H69="Non",0,0.5)</f>
        <v>0.5</v>
      </c>
    </row>
    <row r="70" spans="1:26" s="64" customFormat="1" x14ac:dyDescent="0.2">
      <c r="A70" s="69"/>
      <c r="B70">
        <f>'feuille-dépot-formulaire'!B70</f>
        <v>0</v>
      </c>
      <c r="C70">
        <f>'feuille-dépot-formulaire'!C70</f>
        <v>0</v>
      </c>
      <c r="D70">
        <f>'feuille-dépot-formulaire'!E70</f>
        <v>0</v>
      </c>
      <c r="E70">
        <f>'feuille-dépot-formulaire'!G70</f>
        <v>0</v>
      </c>
      <c r="F70" s="70">
        <v>1</v>
      </c>
      <c r="G70" s="67">
        <v>1</v>
      </c>
      <c r="H70" s="168">
        <f t="shared" si="3"/>
        <v>3.5</v>
      </c>
      <c r="I70" s="169">
        <f>'feuille-dépot-formulaire'!I70</f>
        <v>0</v>
      </c>
      <c r="J70" s="169">
        <f>'feuille-dépot-formulaire'!J70</f>
        <v>0</v>
      </c>
      <c r="K70" s="35">
        <f>'feuille-dépot-formulaire'!L70</f>
        <v>0</v>
      </c>
      <c r="L70" s="169">
        <f>IF('feuille-dépot-formulaire'!D70="Non",0,2)</f>
        <v>2</v>
      </c>
      <c r="M70" s="169">
        <f>IF('feuille-dépot-formulaire'!F70="Non",0,1)</f>
        <v>1</v>
      </c>
      <c r="N70" s="169">
        <f>IF('feuille-dépot-formulaire'!H70="Non",0,0.5)</f>
        <v>0.5</v>
      </c>
    </row>
    <row r="71" spans="1:26" x14ac:dyDescent="0.2">
      <c r="A71" s="69"/>
      <c r="B71">
        <f>'feuille-dépot-formulaire'!B71</f>
        <v>0</v>
      </c>
      <c r="C71">
        <f>'feuille-dépot-formulaire'!C71</f>
        <v>0</v>
      </c>
      <c r="D71">
        <f>'feuille-dépot-formulaire'!E71</f>
        <v>0</v>
      </c>
      <c r="E71">
        <f>'feuille-dépot-formulaire'!G71</f>
        <v>0</v>
      </c>
      <c r="F71" s="70">
        <v>1</v>
      </c>
      <c r="G71" s="67">
        <v>1</v>
      </c>
      <c r="H71" s="168">
        <f t="shared" si="3"/>
        <v>3.5</v>
      </c>
      <c r="I71" s="169">
        <f>'feuille-dépot-formulaire'!I71</f>
        <v>0</v>
      </c>
      <c r="J71" s="169">
        <f>'feuille-dépot-formulaire'!J71</f>
        <v>0</v>
      </c>
      <c r="K71" s="35">
        <f>'feuille-dépot-formulaire'!L71</f>
        <v>0</v>
      </c>
      <c r="L71" s="169">
        <f>IF('feuille-dépot-formulaire'!D71="Non",0,2)</f>
        <v>2</v>
      </c>
      <c r="M71" s="169">
        <f>IF('feuille-dépot-formulaire'!F71="Non",0,1)</f>
        <v>1</v>
      </c>
      <c r="N71" s="169">
        <f>IF('feuille-dépot-formulaire'!H71="Non",0,0.5)</f>
        <v>0.5</v>
      </c>
    </row>
    <row r="72" spans="1:26" x14ac:dyDescent="0.2">
      <c r="A72" s="69"/>
      <c r="B72">
        <f>'feuille-dépot-formulaire'!B72</f>
        <v>0</v>
      </c>
      <c r="C72">
        <f>'feuille-dépot-formulaire'!C72</f>
        <v>0</v>
      </c>
      <c r="D72">
        <f>'feuille-dépot-formulaire'!E72</f>
        <v>0</v>
      </c>
      <c r="E72">
        <f>'feuille-dépot-formulaire'!G72</f>
        <v>0</v>
      </c>
      <c r="F72" s="70">
        <v>1</v>
      </c>
      <c r="G72" s="67">
        <v>1</v>
      </c>
      <c r="H72" s="168">
        <f t="shared" si="3"/>
        <v>3.5</v>
      </c>
      <c r="I72" s="169">
        <f>'feuille-dépot-formulaire'!I72</f>
        <v>0</v>
      </c>
      <c r="J72" s="169">
        <f>'feuille-dépot-formulaire'!J72</f>
        <v>0</v>
      </c>
      <c r="K72" s="35">
        <f>'feuille-dépot-formulaire'!L72</f>
        <v>0</v>
      </c>
      <c r="L72" s="169">
        <f>IF('feuille-dépot-formulaire'!D72="Non",0,2)</f>
        <v>2</v>
      </c>
      <c r="M72" s="169">
        <f>IF('feuille-dépot-formulaire'!F72="Non",0,1)</f>
        <v>1</v>
      </c>
      <c r="N72" s="169">
        <f>IF('feuille-dépot-formulaire'!H72="Non",0,0.5)</f>
        <v>0.5</v>
      </c>
    </row>
    <row r="73" spans="1:26" x14ac:dyDescent="0.2">
      <c r="A73" s="69"/>
      <c r="B73">
        <f>'feuille-dépot-formulaire'!B73</f>
        <v>0</v>
      </c>
      <c r="C73">
        <f>'feuille-dépot-formulaire'!C73</f>
        <v>0</v>
      </c>
      <c r="D73">
        <f>'feuille-dépot-formulaire'!E73</f>
        <v>0</v>
      </c>
      <c r="E73">
        <f>'feuille-dépot-formulaire'!G73</f>
        <v>0</v>
      </c>
      <c r="F73" s="70">
        <v>1</v>
      </c>
      <c r="G73" s="67">
        <v>1</v>
      </c>
      <c r="H73" s="168">
        <f t="shared" si="3"/>
        <v>3.5</v>
      </c>
      <c r="I73" s="169">
        <f>'feuille-dépot-formulaire'!I73</f>
        <v>0</v>
      </c>
      <c r="J73" s="169">
        <f>'feuille-dépot-formulaire'!J73</f>
        <v>0</v>
      </c>
      <c r="K73" s="35">
        <f>'feuille-dépot-formulaire'!L73</f>
        <v>0</v>
      </c>
      <c r="L73" s="169">
        <f>IF('feuille-dépot-formulaire'!D73="Non",0,2)</f>
        <v>2</v>
      </c>
      <c r="M73" s="169">
        <f>IF('feuille-dépot-formulaire'!F73="Non",0,1)</f>
        <v>1</v>
      </c>
      <c r="N73" s="169">
        <f>IF('feuille-dépot-formulaire'!H73="Non",0,0.5)</f>
        <v>0.5</v>
      </c>
    </row>
    <row r="74" spans="1:26" x14ac:dyDescent="0.2">
      <c r="A74" s="69"/>
      <c r="B74">
        <f>'feuille-dépot-formulaire'!B74</f>
        <v>0</v>
      </c>
      <c r="C74">
        <f>'feuille-dépot-formulaire'!C74</f>
        <v>0</v>
      </c>
      <c r="D74">
        <f>'feuille-dépot-formulaire'!E74</f>
        <v>0</v>
      </c>
      <c r="E74">
        <f>'feuille-dépot-formulaire'!G74</f>
        <v>0</v>
      </c>
      <c r="F74" s="70">
        <v>1</v>
      </c>
      <c r="G74" s="67">
        <v>1</v>
      </c>
      <c r="H74" s="168">
        <f t="shared" si="3"/>
        <v>3.5</v>
      </c>
      <c r="I74" s="169">
        <f>'feuille-dépot-formulaire'!I74</f>
        <v>0</v>
      </c>
      <c r="J74" s="169">
        <f>'feuille-dépot-formulaire'!J74</f>
        <v>0</v>
      </c>
      <c r="K74" s="35">
        <f>'feuille-dépot-formulaire'!L74</f>
        <v>0</v>
      </c>
      <c r="L74" s="169">
        <f>IF('feuille-dépot-formulaire'!D74="Non",0,2)</f>
        <v>2</v>
      </c>
      <c r="M74" s="169">
        <f>IF('feuille-dépot-formulaire'!F74="Non",0,1)</f>
        <v>1</v>
      </c>
      <c r="N74" s="169">
        <f>IF('feuille-dépot-formulaire'!H74="Non",0,0.5)</f>
        <v>0.5</v>
      </c>
    </row>
    <row r="75" spans="1:26" x14ac:dyDescent="0.2">
      <c r="A75" s="69"/>
      <c r="B75">
        <f>'feuille-dépot-formulaire'!B75</f>
        <v>0</v>
      </c>
      <c r="C75">
        <f>'feuille-dépot-formulaire'!C75</f>
        <v>0</v>
      </c>
      <c r="D75">
        <f>'feuille-dépot-formulaire'!E75</f>
        <v>0</v>
      </c>
      <c r="E75">
        <f>'feuille-dépot-formulaire'!G75</f>
        <v>0</v>
      </c>
      <c r="F75" s="70">
        <v>1</v>
      </c>
      <c r="G75" s="67">
        <v>1</v>
      </c>
      <c r="H75" s="168">
        <f t="shared" si="3"/>
        <v>3.5</v>
      </c>
      <c r="I75" s="169">
        <f>'feuille-dépot-formulaire'!I75</f>
        <v>0</v>
      </c>
      <c r="J75" s="169">
        <f>'feuille-dépot-formulaire'!J75</f>
        <v>0</v>
      </c>
      <c r="K75" s="35">
        <f>'feuille-dépot-formulaire'!L75</f>
        <v>0</v>
      </c>
      <c r="L75" s="169">
        <f>IF('feuille-dépot-formulaire'!D75="Non",0,2)</f>
        <v>2</v>
      </c>
      <c r="M75" s="169">
        <f>IF('feuille-dépot-formulaire'!F75="Non",0,1)</f>
        <v>1</v>
      </c>
      <c r="N75" s="169">
        <f>IF('feuille-dépot-formulaire'!H75="Non",0,0.5)</f>
        <v>0.5</v>
      </c>
    </row>
    <row r="76" spans="1:26" x14ac:dyDescent="0.2">
      <c r="A76" s="69"/>
      <c r="B76">
        <f>'feuille-dépot-formulaire'!B76</f>
        <v>0</v>
      </c>
      <c r="C76">
        <f>'feuille-dépot-formulaire'!C76</f>
        <v>0</v>
      </c>
      <c r="D76">
        <f>'feuille-dépot-formulaire'!E76</f>
        <v>0</v>
      </c>
      <c r="E76">
        <f>'feuille-dépot-formulaire'!G76</f>
        <v>0</v>
      </c>
      <c r="F76" s="70">
        <v>1</v>
      </c>
      <c r="G76" s="67">
        <v>1</v>
      </c>
      <c r="H76" s="168">
        <f t="shared" si="3"/>
        <v>3.5</v>
      </c>
      <c r="I76" s="169">
        <f>'feuille-dépot-formulaire'!I76</f>
        <v>0</v>
      </c>
      <c r="J76" s="169">
        <f>'feuille-dépot-formulaire'!J76</f>
        <v>0</v>
      </c>
      <c r="K76" s="35">
        <f>'feuille-dépot-formulaire'!L76</f>
        <v>0</v>
      </c>
      <c r="L76" s="169">
        <f>IF('feuille-dépot-formulaire'!D76="Non",0,2)</f>
        <v>2</v>
      </c>
      <c r="M76" s="169">
        <f>IF('feuille-dépot-formulaire'!F76="Non",0,1)</f>
        <v>1</v>
      </c>
      <c r="N76" s="169">
        <f>IF('feuille-dépot-formulaire'!H76="Non",0,0.5)</f>
        <v>0.5</v>
      </c>
    </row>
    <row r="77" spans="1:26" x14ac:dyDescent="0.2">
      <c r="A77" s="69"/>
      <c r="B77">
        <f>'feuille-dépot-formulaire'!B77</f>
        <v>0</v>
      </c>
      <c r="C77">
        <f>'feuille-dépot-formulaire'!C77</f>
        <v>0</v>
      </c>
      <c r="D77">
        <f>'feuille-dépot-formulaire'!E77</f>
        <v>0</v>
      </c>
      <c r="E77">
        <f>'feuille-dépot-formulaire'!G77</f>
        <v>0</v>
      </c>
      <c r="F77" s="70">
        <v>1</v>
      </c>
      <c r="G77" s="67">
        <v>1</v>
      </c>
      <c r="H77" s="168">
        <f t="shared" si="3"/>
        <v>3.5</v>
      </c>
      <c r="I77" s="169">
        <f>'feuille-dépot-formulaire'!I77</f>
        <v>0</v>
      </c>
      <c r="J77" s="169">
        <f>'feuille-dépot-formulaire'!J77</f>
        <v>0</v>
      </c>
      <c r="K77" s="35">
        <f>'feuille-dépot-formulaire'!L77</f>
        <v>0</v>
      </c>
      <c r="L77" s="169">
        <f>IF('feuille-dépot-formulaire'!D77="Non",0,2)</f>
        <v>2</v>
      </c>
      <c r="M77" s="169">
        <f>IF('feuille-dépot-formulaire'!F77="Non",0,1)</f>
        <v>1</v>
      </c>
      <c r="N77" s="169">
        <f>IF('feuille-dépot-formulaire'!H77="Non",0,0.5)</f>
        <v>0.5</v>
      </c>
    </row>
    <row r="78" spans="1:26" s="1" customFormat="1" x14ac:dyDescent="0.2">
      <c r="A78" s="69"/>
      <c r="B78">
        <f>'feuille-dépot-formulaire'!B78</f>
        <v>0</v>
      </c>
      <c r="C78">
        <f>'feuille-dépot-formulaire'!C78</f>
        <v>0</v>
      </c>
      <c r="D78">
        <f>'feuille-dépot-formulaire'!E78</f>
        <v>0</v>
      </c>
      <c r="E78">
        <f>'feuille-dépot-formulaire'!G78</f>
        <v>0</v>
      </c>
      <c r="F78" s="70">
        <v>1</v>
      </c>
      <c r="G78" s="67">
        <v>1</v>
      </c>
      <c r="H78" s="168">
        <f t="shared" si="3"/>
        <v>3.5</v>
      </c>
      <c r="I78" s="169">
        <f>'feuille-dépot-formulaire'!I78</f>
        <v>0</v>
      </c>
      <c r="J78" s="169">
        <f>'feuille-dépot-formulaire'!J78</f>
        <v>0</v>
      </c>
      <c r="K78" s="35">
        <f>'feuille-dépot-formulaire'!L78</f>
        <v>0</v>
      </c>
      <c r="L78" s="169">
        <f>IF('feuille-dépot-formulaire'!D78="Non",0,2)</f>
        <v>2</v>
      </c>
      <c r="M78" s="169">
        <f>IF('feuille-dépot-formulaire'!F78="Non",0,1)</f>
        <v>1</v>
      </c>
      <c r="N78" s="169">
        <f>IF('feuille-dépot-formulaire'!H78="Non",0,0.5)</f>
        <v>0.5</v>
      </c>
      <c r="O78"/>
      <c r="P78"/>
      <c r="Q78"/>
      <c r="R78"/>
      <c r="S78"/>
      <c r="T78"/>
      <c r="U78"/>
      <c r="V78"/>
      <c r="W78"/>
      <c r="X78"/>
      <c r="Y78"/>
      <c r="Z78"/>
    </row>
    <row r="79" spans="1:26" s="1" customFormat="1" x14ac:dyDescent="0.2">
      <c r="A79" s="69"/>
      <c r="B79">
        <f>'feuille-dépot-formulaire'!B79</f>
        <v>0</v>
      </c>
      <c r="C79">
        <f>'feuille-dépot-formulaire'!C79</f>
        <v>0</v>
      </c>
      <c r="D79">
        <f>'feuille-dépot-formulaire'!E79</f>
        <v>0</v>
      </c>
      <c r="E79">
        <f>'feuille-dépot-formulaire'!G79</f>
        <v>0</v>
      </c>
      <c r="F79" s="70">
        <v>1</v>
      </c>
      <c r="G79" s="67">
        <v>1</v>
      </c>
      <c r="H79" s="168">
        <f t="shared" si="3"/>
        <v>3.5</v>
      </c>
      <c r="I79" s="169">
        <f>'feuille-dépot-formulaire'!I79</f>
        <v>0</v>
      </c>
      <c r="J79" s="169">
        <f>'feuille-dépot-formulaire'!J79</f>
        <v>0</v>
      </c>
      <c r="K79" s="35">
        <f>'feuille-dépot-formulaire'!L79</f>
        <v>0</v>
      </c>
      <c r="L79" s="169">
        <f>IF('feuille-dépot-formulaire'!D79="Non",0,2)</f>
        <v>2</v>
      </c>
      <c r="M79" s="169">
        <f>IF('feuille-dépot-formulaire'!F79="Non",0,1)</f>
        <v>1</v>
      </c>
      <c r="N79" s="169">
        <f>IF('feuille-dépot-formulaire'!H79="Non",0,0.5)</f>
        <v>0.5</v>
      </c>
      <c r="O79"/>
      <c r="P79"/>
      <c r="Q79"/>
      <c r="R79"/>
      <c r="S79"/>
      <c r="T79"/>
      <c r="U79"/>
      <c r="V79"/>
      <c r="W79"/>
      <c r="X79"/>
      <c r="Y79"/>
      <c r="Z79"/>
    </row>
    <row r="80" spans="1:26" s="1" customFormat="1" x14ac:dyDescent="0.2">
      <c r="A80" s="69"/>
      <c r="B80">
        <f>'feuille-dépot-formulaire'!B80</f>
        <v>0</v>
      </c>
      <c r="C80">
        <f>'feuille-dépot-formulaire'!C80</f>
        <v>0</v>
      </c>
      <c r="D80">
        <f>'feuille-dépot-formulaire'!E80</f>
        <v>0</v>
      </c>
      <c r="E80">
        <f>'feuille-dépot-formulaire'!G80</f>
        <v>0</v>
      </c>
      <c r="F80" s="70">
        <v>1</v>
      </c>
      <c r="G80" s="67">
        <v>1</v>
      </c>
      <c r="H80" s="168">
        <f t="shared" si="3"/>
        <v>3.5</v>
      </c>
      <c r="I80" s="169">
        <f>'feuille-dépot-formulaire'!I80</f>
        <v>0</v>
      </c>
      <c r="J80" s="169">
        <f>'feuille-dépot-formulaire'!J80</f>
        <v>0</v>
      </c>
      <c r="K80" s="35">
        <f>'feuille-dépot-formulaire'!L80</f>
        <v>0</v>
      </c>
      <c r="L80" s="169">
        <f>IF('feuille-dépot-formulaire'!D80="Non",0,2)</f>
        <v>2</v>
      </c>
      <c r="M80" s="169">
        <f>IF('feuille-dépot-formulaire'!F80="Non",0,1)</f>
        <v>1</v>
      </c>
      <c r="N80" s="169">
        <f>IF('feuille-dépot-formulaire'!H80="Non",0,0.5)</f>
        <v>0.5</v>
      </c>
      <c r="O80"/>
      <c r="P80"/>
      <c r="Q80"/>
      <c r="R80"/>
      <c r="S80"/>
      <c r="T80"/>
      <c r="U80"/>
      <c r="V80"/>
      <c r="W80"/>
      <c r="X80"/>
      <c r="Y80"/>
      <c r="Z80"/>
    </row>
    <row r="81" spans="1:26" s="1" customFormat="1" x14ac:dyDescent="0.2">
      <c r="A81" s="69"/>
      <c r="B81">
        <f>'feuille-dépot-formulaire'!B81</f>
        <v>0</v>
      </c>
      <c r="C81">
        <f>'feuille-dépot-formulaire'!C81</f>
        <v>0</v>
      </c>
      <c r="D81">
        <f>'feuille-dépot-formulaire'!E81</f>
        <v>0</v>
      </c>
      <c r="E81">
        <f>'feuille-dépot-formulaire'!G81</f>
        <v>0</v>
      </c>
      <c r="F81"/>
      <c r="G81"/>
      <c r="H81" s="168">
        <f t="shared" si="3"/>
        <v>3.5</v>
      </c>
      <c r="I81" s="169">
        <f>'feuille-dépot-formulaire'!I81</f>
        <v>0</v>
      </c>
      <c r="J81" s="169">
        <f>'feuille-dépot-formulaire'!J81</f>
        <v>0</v>
      </c>
      <c r="K81" s="35">
        <f>'feuille-dépot-formulaire'!L81</f>
        <v>0</v>
      </c>
      <c r="L81" s="169">
        <f>IF('feuille-dépot-formulaire'!D81="Non",0,2)</f>
        <v>2</v>
      </c>
      <c r="M81" s="169">
        <f>IF('feuille-dépot-formulaire'!F81="Non",0,1)</f>
        <v>1</v>
      </c>
      <c r="N81" s="169">
        <f>IF('feuille-dépot-formulaire'!H81="Non",0,0.5)</f>
        <v>0.5</v>
      </c>
      <c r="O81"/>
      <c r="P81"/>
      <c r="Q81"/>
      <c r="R81"/>
      <c r="S81"/>
      <c r="T81"/>
      <c r="U81"/>
      <c r="V81"/>
      <c r="W81"/>
      <c r="X81"/>
      <c r="Y81"/>
      <c r="Z81"/>
    </row>
    <row r="82" spans="1:26" s="1" customFormat="1" x14ac:dyDescent="0.2">
      <c r="A82" s="69"/>
      <c r="B82">
        <f>'feuille-dépot-formulaire'!B82</f>
        <v>0</v>
      </c>
      <c r="C82">
        <f>'feuille-dépot-formulaire'!C82</f>
        <v>0</v>
      </c>
      <c r="D82">
        <f>'feuille-dépot-formulaire'!E82</f>
        <v>0</v>
      </c>
      <c r="E82">
        <f>'feuille-dépot-formulaire'!G82</f>
        <v>0</v>
      </c>
      <c r="F82"/>
      <c r="G82"/>
      <c r="H82" s="168">
        <f t="shared" si="3"/>
        <v>3.5</v>
      </c>
      <c r="I82" s="169">
        <f>'feuille-dépot-formulaire'!I82</f>
        <v>0</v>
      </c>
      <c r="J82" s="169">
        <f>'feuille-dépot-formulaire'!J82</f>
        <v>0</v>
      </c>
      <c r="K82" s="35">
        <f>'feuille-dépot-formulaire'!L82</f>
        <v>0</v>
      </c>
      <c r="L82" s="169">
        <f>IF('feuille-dépot-formulaire'!D82="Non",0,2)</f>
        <v>2</v>
      </c>
      <c r="M82" s="169">
        <f>IF('feuille-dépot-formulaire'!F82="Non",0,1)</f>
        <v>1</v>
      </c>
      <c r="N82" s="169">
        <f>IF('feuille-dépot-formulaire'!H82="Non",0,0.5)</f>
        <v>0.5</v>
      </c>
      <c r="O82"/>
      <c r="P82"/>
      <c r="Q82"/>
      <c r="R82"/>
      <c r="S82"/>
      <c r="T82"/>
      <c r="U82"/>
      <c r="V82"/>
      <c r="W82"/>
      <c r="X82"/>
      <c r="Y82"/>
      <c r="Z82"/>
    </row>
    <row r="83" spans="1:26" s="1" customFormat="1" x14ac:dyDescent="0.2">
      <c r="A83" s="69"/>
      <c r="B83"/>
      <c r="C83"/>
      <c r="D83">
        <f>'feuille-dépot-formulaire'!E83</f>
        <v>0</v>
      </c>
      <c r="E83">
        <f>'feuille-dépot-formulaire'!G83</f>
        <v>0</v>
      </c>
      <c r="F83"/>
      <c r="G83"/>
      <c r="H83" s="168">
        <f t="shared" si="3"/>
        <v>0</v>
      </c>
      <c r="I83" s="169">
        <f>'feuille-dépot-formulaire'!I83</f>
        <v>0</v>
      </c>
      <c r="J83" s="169">
        <f>'feuille-dépot-formulaire'!J83</f>
        <v>0</v>
      </c>
      <c r="K83" s="35">
        <f>'feuille-dépot-formulaire'!L83</f>
        <v>0</v>
      </c>
      <c r="M83"/>
      <c r="N83" s="73"/>
      <c r="O83"/>
      <c r="P83"/>
      <c r="Q83"/>
      <c r="R83"/>
      <c r="S83"/>
      <c r="T83"/>
      <c r="U83"/>
      <c r="V83"/>
      <c r="W83"/>
      <c r="X83"/>
      <c r="Y83"/>
      <c r="Z83"/>
    </row>
    <row r="84" spans="1:26" s="1" customFormat="1" x14ac:dyDescent="0.2">
      <c r="A84" s="69"/>
      <c r="B84"/>
      <c r="C84"/>
      <c r="D84"/>
      <c r="E84"/>
      <c r="F84"/>
      <c r="G84"/>
      <c r="H84"/>
      <c r="I84"/>
      <c r="J84" s="169">
        <f>'feuille-dépot-formulaire'!J84</f>
        <v>0</v>
      </c>
      <c r="K84" s="35">
        <f>'feuille-dépot-formulaire'!L84</f>
        <v>0</v>
      </c>
      <c r="M84"/>
      <c r="N84"/>
      <c r="O84"/>
      <c r="P84"/>
      <c r="Q84"/>
      <c r="R84"/>
      <c r="S84"/>
      <c r="T84"/>
      <c r="U84"/>
      <c r="V84"/>
      <c r="W84"/>
      <c r="X84"/>
      <c r="Y84"/>
      <c r="Z84"/>
    </row>
    <row r="85" spans="1:26" s="1" customFormat="1" x14ac:dyDescent="0.2">
      <c r="A85" s="69"/>
      <c r="B85" s="69"/>
      <c r="C85"/>
      <c r="D85"/>
      <c r="E85"/>
      <c r="F85"/>
      <c r="G85"/>
      <c r="H85"/>
      <c r="I85"/>
      <c r="J85"/>
      <c r="M85"/>
      <c r="O85"/>
      <c r="P85"/>
      <c r="Q85"/>
      <c r="R85"/>
      <c r="S85"/>
      <c r="T85"/>
      <c r="U85"/>
      <c r="V85"/>
      <c r="W85"/>
      <c r="X85"/>
      <c r="Y85"/>
      <c r="Z85"/>
    </row>
    <row r="86" spans="1:26" s="1" customFormat="1" x14ac:dyDescent="0.2">
      <c r="A86" s="69"/>
      <c r="B86"/>
      <c r="C86"/>
      <c r="D86"/>
      <c r="E86"/>
      <c r="F86"/>
      <c r="G86"/>
      <c r="H86"/>
      <c r="I86"/>
      <c r="J86"/>
      <c r="K86" s="64"/>
      <c r="M86"/>
      <c r="N86"/>
      <c r="O86"/>
      <c r="P86"/>
      <c r="Q86"/>
      <c r="R86"/>
      <c r="S86"/>
      <c r="T86"/>
      <c r="U86"/>
      <c r="V86"/>
      <c r="W86"/>
      <c r="X86"/>
      <c r="Y86"/>
      <c r="Z86"/>
    </row>
    <row r="87" spans="1:26" s="1" customFormat="1" x14ac:dyDescent="0.2">
      <c r="A87" s="69"/>
      <c r="B87"/>
      <c r="C87"/>
      <c r="D87"/>
      <c r="E87"/>
      <c r="F87"/>
      <c r="G87"/>
      <c r="H87"/>
      <c r="I87"/>
      <c r="J87"/>
      <c r="K87" s="64"/>
      <c r="M87"/>
      <c r="N87"/>
      <c r="O87"/>
      <c r="P87"/>
      <c r="Q87"/>
      <c r="R87"/>
      <c r="S87"/>
      <c r="T87"/>
      <c r="U87"/>
      <c r="V87"/>
      <c r="W87"/>
      <c r="X87"/>
      <c r="Y87"/>
      <c r="Z87"/>
    </row>
    <row r="88" spans="1:26" s="1" customFormat="1" x14ac:dyDescent="0.2">
      <c r="A88" s="69"/>
      <c r="B88"/>
      <c r="C88"/>
      <c r="D88"/>
      <c r="E88"/>
      <c r="F88"/>
      <c r="G88"/>
      <c r="H88"/>
      <c r="I88"/>
      <c r="J88"/>
      <c r="K88" s="64"/>
      <c r="M88"/>
      <c r="N88"/>
      <c r="O88"/>
      <c r="P88"/>
      <c r="Q88"/>
      <c r="R88"/>
      <c r="S88"/>
      <c r="T88"/>
      <c r="U88"/>
      <c r="V88"/>
      <c r="W88"/>
      <c r="X88"/>
      <c r="Y88"/>
      <c r="Z88"/>
    </row>
    <row r="89" spans="1:26" s="1" customFormat="1" x14ac:dyDescent="0.2">
      <c r="A89" s="69"/>
      <c r="B89"/>
      <c r="C89"/>
      <c r="D89"/>
      <c r="E89"/>
      <c r="F89"/>
      <c r="G89"/>
      <c r="H89"/>
      <c r="I89"/>
      <c r="J89"/>
      <c r="K89" s="64"/>
      <c r="M89"/>
      <c r="N89"/>
      <c r="O89"/>
      <c r="P89"/>
      <c r="Q89"/>
      <c r="R89"/>
      <c r="S89"/>
      <c r="T89"/>
      <c r="U89"/>
      <c r="V89"/>
      <c r="W89"/>
      <c r="X89"/>
      <c r="Y89"/>
      <c r="Z89"/>
    </row>
    <row r="105" spans="2:4" x14ac:dyDescent="0.2">
      <c r="B105" s="74"/>
      <c r="D105" s="64"/>
    </row>
    <row r="106" spans="2:4" x14ac:dyDescent="0.2">
      <c r="D106" s="64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AE55B-31EA-4BB2-8306-D49137EBF4FD}">
  <sheetPr codeName="Feuil5">
    <tabColor theme="6" tint="-0.249977111117893"/>
  </sheetPr>
  <dimension ref="A1:K37"/>
  <sheetViews>
    <sheetView workbookViewId="0">
      <selection activeCell="B20" sqref="B20"/>
    </sheetView>
  </sheetViews>
  <sheetFormatPr baseColWidth="10" defaultColWidth="10.7109375" defaultRowHeight="11.25" x14ac:dyDescent="0.2"/>
  <cols>
    <col min="1" max="1" width="20.85546875" style="3" customWidth="1"/>
    <col min="2" max="2" width="14.28515625" style="3" customWidth="1"/>
    <col min="3" max="3" width="26" style="3" customWidth="1"/>
    <col min="4" max="4" width="5.85546875" style="3" customWidth="1"/>
    <col min="5" max="5" width="8.140625" style="3" customWidth="1"/>
    <col min="6" max="6" width="1.42578125" style="3" customWidth="1"/>
    <col min="7" max="7" width="7.85546875" style="3" customWidth="1"/>
    <col min="8" max="8" width="17.7109375" style="3" customWidth="1"/>
    <col min="9" max="9" width="7.28515625" style="3" customWidth="1"/>
    <col min="10" max="16384" width="10.7109375" style="3"/>
  </cols>
  <sheetData>
    <row r="1" spans="1:9" ht="21" customHeight="1" x14ac:dyDescent="0.2">
      <c r="A1" s="26" t="s">
        <v>342</v>
      </c>
      <c r="B1" s="26"/>
      <c r="C1" s="32" t="s">
        <v>44</v>
      </c>
      <c r="D1" s="33" t="s">
        <v>4</v>
      </c>
      <c r="E1" s="33" t="s">
        <v>5</v>
      </c>
      <c r="F1" s="33"/>
      <c r="G1" s="34" t="s">
        <v>6</v>
      </c>
      <c r="H1" s="253" t="s">
        <v>7</v>
      </c>
      <c r="I1" s="253"/>
    </row>
    <row r="2" spans="1:9" x14ac:dyDescent="0.2">
      <c r="A2" s="4" t="s">
        <v>8</v>
      </c>
      <c r="B2" s="3" t="str">
        <f>IF(AND(D2=26,E2=26,G2&gt;5000,I2&gt;4,,F2&lt;6.1),"Reussi","En cours")</f>
        <v>En cours</v>
      </c>
      <c r="D2" s="5">
        <f>SUM(D5:D30)</f>
        <v>0</v>
      </c>
      <c r="E2" s="5">
        <f>SUM(E5:E30)</f>
        <v>0</v>
      </c>
      <c r="F2" s="5"/>
      <c r="G2" s="31">
        <f>SUM(G5:G30)</f>
        <v>0</v>
      </c>
      <c r="I2" s="31">
        <f>SUM(I5:I30)</f>
        <v>0</v>
      </c>
    </row>
    <row r="3" spans="1:9" x14ac:dyDescent="0.2">
      <c r="B3" s="3" t="s">
        <v>350</v>
      </c>
      <c r="C3" s="5" t="str">
        <f>IF(AND(G2&gt;5000,I2&gt;5),"Oui","Non")</f>
        <v>Non</v>
      </c>
      <c r="G3" s="25"/>
    </row>
    <row r="4" spans="1:9" x14ac:dyDescent="0.2">
      <c r="A4" s="249"/>
      <c r="B4" s="249"/>
      <c r="C4" s="249"/>
    </row>
    <row r="5" spans="1:9" ht="12.75" x14ac:dyDescent="0.2">
      <c r="A5" s="15"/>
      <c r="B5" s="15"/>
      <c r="C5" s="2"/>
      <c r="D5" s="13"/>
      <c r="E5" s="27"/>
      <c r="F5" s="27"/>
      <c r="G5" s="29"/>
      <c r="H5" s="30"/>
      <c r="I5" s="80"/>
    </row>
    <row r="6" spans="1:9" ht="12.75" x14ac:dyDescent="0.2">
      <c r="A6" s="15"/>
      <c r="B6" s="15"/>
      <c r="C6" s="2"/>
      <c r="D6" s="13"/>
      <c r="E6" s="27"/>
      <c r="F6" s="27"/>
      <c r="G6" s="29"/>
      <c r="H6" s="30"/>
      <c r="I6" s="80"/>
    </row>
    <row r="7" spans="1:9" ht="12.75" x14ac:dyDescent="0.2">
      <c r="A7" s="14"/>
      <c r="B7" s="14"/>
      <c r="C7" s="14"/>
      <c r="D7" s="13"/>
      <c r="E7" s="27"/>
      <c r="F7" s="27"/>
      <c r="G7" s="29"/>
      <c r="H7" s="30"/>
      <c r="I7" s="80"/>
    </row>
    <row r="8" spans="1:9" ht="12.75" x14ac:dyDescent="0.2">
      <c r="A8" s="16"/>
      <c r="B8" s="16"/>
      <c r="C8" s="2"/>
      <c r="D8" s="12"/>
      <c r="E8" s="28"/>
      <c r="F8" s="28"/>
      <c r="G8" s="29"/>
      <c r="H8" s="30"/>
      <c r="I8" s="80"/>
    </row>
    <row r="9" spans="1:9" ht="12.75" x14ac:dyDescent="0.2">
      <c r="A9" s="15"/>
      <c r="B9" s="15"/>
      <c r="C9" s="2"/>
      <c r="D9" s="13"/>
      <c r="E9" s="27"/>
      <c r="F9" s="27"/>
      <c r="G9" s="29"/>
      <c r="H9" s="30"/>
      <c r="I9" s="80"/>
    </row>
    <row r="10" spans="1:9" ht="12.75" x14ac:dyDescent="0.2">
      <c r="A10" s="11"/>
      <c r="B10" s="11"/>
      <c r="C10" s="2"/>
      <c r="D10" s="13"/>
      <c r="E10" s="27"/>
      <c r="F10" s="27"/>
      <c r="G10" s="29"/>
      <c r="H10" s="30"/>
      <c r="I10" s="80"/>
    </row>
    <row r="11" spans="1:9" ht="12.75" x14ac:dyDescent="0.2">
      <c r="A11" s="16"/>
      <c r="B11" s="16"/>
      <c r="C11" s="14"/>
      <c r="D11" s="13"/>
      <c r="E11" s="27"/>
      <c r="F11" s="27"/>
      <c r="G11" s="29"/>
      <c r="H11" s="30"/>
      <c r="I11" s="80"/>
    </row>
    <row r="12" spans="1:9" ht="12.75" x14ac:dyDescent="0.2">
      <c r="A12" s="14"/>
      <c r="B12" s="14"/>
      <c r="C12" s="14"/>
      <c r="D12" s="13"/>
      <c r="E12" s="27"/>
      <c r="F12" s="27"/>
      <c r="G12" s="29"/>
      <c r="H12" s="30"/>
      <c r="I12" s="80"/>
    </row>
    <row r="13" spans="1:9" ht="12.75" x14ac:dyDescent="0.2">
      <c r="A13" s="15"/>
      <c r="B13" s="15"/>
      <c r="C13" s="2"/>
      <c r="D13" s="13"/>
      <c r="E13" s="27"/>
      <c r="F13" s="27"/>
      <c r="G13" s="29"/>
      <c r="H13" s="30"/>
      <c r="I13" s="80"/>
    </row>
    <row r="14" spans="1:9" ht="12.75" x14ac:dyDescent="0.2">
      <c r="A14" s="15"/>
      <c r="B14" s="15"/>
      <c r="C14" s="14"/>
      <c r="D14" s="13"/>
      <c r="E14" s="27"/>
      <c r="F14" s="27"/>
      <c r="G14" s="29"/>
      <c r="H14" s="30"/>
      <c r="I14" s="80"/>
    </row>
    <row r="15" spans="1:9" ht="12.75" x14ac:dyDescent="0.2">
      <c r="A15" s="15"/>
      <c r="B15" s="15"/>
      <c r="C15" s="2"/>
      <c r="D15" s="13"/>
      <c r="E15" s="27"/>
      <c r="F15" s="27"/>
      <c r="G15" s="29"/>
      <c r="H15" s="30"/>
      <c r="I15" s="80"/>
    </row>
    <row r="16" spans="1:9" ht="12.75" x14ac:dyDescent="0.2">
      <c r="A16" s="15"/>
      <c r="B16" s="15"/>
      <c r="C16" s="2"/>
      <c r="D16" s="13"/>
      <c r="E16" s="27"/>
      <c r="F16" s="27"/>
      <c r="G16" s="29"/>
      <c r="H16" s="30"/>
      <c r="I16" s="80"/>
    </row>
    <row r="17" spans="1:11" ht="12.75" x14ac:dyDescent="0.2">
      <c r="A17" s="15"/>
      <c r="B17" s="15"/>
      <c r="C17" s="2"/>
      <c r="D17" s="13"/>
      <c r="E17" s="27"/>
      <c r="F17" s="27"/>
      <c r="G17" s="29"/>
      <c r="H17" s="30"/>
      <c r="I17" s="80"/>
    </row>
    <row r="18" spans="1:11" ht="12.75" x14ac:dyDescent="0.2">
      <c r="A18" s="15"/>
      <c r="B18" s="15"/>
      <c r="C18" s="2"/>
      <c r="D18" s="13"/>
      <c r="E18" s="27"/>
      <c r="F18" s="27"/>
      <c r="G18" s="29"/>
      <c r="H18" s="30"/>
      <c r="I18" s="80"/>
    </row>
    <row r="19" spans="1:11" ht="12.75" x14ac:dyDescent="0.2">
      <c r="A19" s="14"/>
      <c r="B19" s="14"/>
      <c r="C19" s="2"/>
      <c r="D19" s="13"/>
      <c r="E19" s="27"/>
      <c r="F19" s="27"/>
      <c r="G19" s="29"/>
      <c r="H19" s="30"/>
      <c r="I19" s="80"/>
    </row>
    <row r="20" spans="1:11" ht="12.75" x14ac:dyDescent="0.2">
      <c r="A20" s="15"/>
      <c r="B20" s="15"/>
      <c r="C20" s="2"/>
      <c r="D20" s="13"/>
      <c r="E20" s="27"/>
      <c r="F20" s="27"/>
      <c r="G20" s="29"/>
      <c r="H20" s="30"/>
      <c r="I20" s="80"/>
    </row>
    <row r="21" spans="1:11" ht="12.75" x14ac:dyDescent="0.2">
      <c r="A21" s="15"/>
      <c r="B21" s="15"/>
      <c r="C21" s="2"/>
      <c r="D21" s="13"/>
      <c r="E21" s="27"/>
      <c r="F21" s="27"/>
      <c r="G21" s="29"/>
      <c r="H21" s="30"/>
      <c r="I21" s="80"/>
    </row>
    <row r="22" spans="1:11" ht="12.75" x14ac:dyDescent="0.2">
      <c r="A22" s="15"/>
      <c r="B22" s="15"/>
      <c r="C22" s="2"/>
      <c r="D22" s="13"/>
      <c r="E22" s="27"/>
      <c r="F22" s="27"/>
      <c r="G22" s="29"/>
      <c r="H22" s="30"/>
      <c r="I22" s="80"/>
    </row>
    <row r="23" spans="1:11" ht="12.75" x14ac:dyDescent="0.2">
      <c r="A23" s="15"/>
      <c r="B23" s="15"/>
      <c r="C23" s="2"/>
      <c r="D23" s="13"/>
      <c r="E23" s="27"/>
      <c r="F23" s="27"/>
      <c r="G23" s="29"/>
      <c r="H23" s="30"/>
      <c r="I23" s="80"/>
    </row>
    <row r="24" spans="1:11" ht="12.75" x14ac:dyDescent="0.2">
      <c r="A24" s="15"/>
      <c r="B24" s="15"/>
      <c r="C24" s="2"/>
      <c r="D24" s="13"/>
      <c r="E24" s="27"/>
      <c r="F24" s="27"/>
      <c r="G24" s="29"/>
      <c r="H24" s="30"/>
      <c r="I24" s="80"/>
    </row>
    <row r="25" spans="1:11" ht="12.75" x14ac:dyDescent="0.2">
      <c r="A25" s="14"/>
      <c r="B25" s="14"/>
      <c r="C25" s="14"/>
      <c r="D25" s="13"/>
      <c r="E25" s="27"/>
      <c r="F25" s="27"/>
      <c r="G25" s="29"/>
      <c r="H25" s="30"/>
      <c r="I25" s="80"/>
    </row>
    <row r="26" spans="1:11" ht="12.75" x14ac:dyDescent="0.2">
      <c r="A26" s="15"/>
      <c r="B26" s="15"/>
      <c r="C26" s="2"/>
      <c r="D26" s="13"/>
      <c r="E26" s="27"/>
      <c r="F26" s="27"/>
      <c r="G26" s="29"/>
      <c r="H26" s="30"/>
      <c r="I26" s="80"/>
    </row>
    <row r="27" spans="1:11" ht="12.75" x14ac:dyDescent="0.2">
      <c r="A27" s="15"/>
      <c r="B27" s="15"/>
      <c r="C27" s="2"/>
      <c r="D27" s="13"/>
      <c r="E27" s="27"/>
      <c r="F27" s="27"/>
      <c r="G27" s="29"/>
      <c r="H27" s="30"/>
      <c r="I27" s="80"/>
    </row>
    <row r="28" spans="1:11" ht="12.75" x14ac:dyDescent="0.2">
      <c r="A28" s="14"/>
      <c r="B28" s="14"/>
      <c r="C28" s="14"/>
      <c r="D28" s="13"/>
      <c r="E28" s="27"/>
      <c r="F28" s="27"/>
      <c r="G28" s="29"/>
      <c r="H28" s="30"/>
      <c r="I28" s="80"/>
    </row>
    <row r="29" spans="1:11" ht="12.75" x14ac:dyDescent="0.2">
      <c r="A29" s="15"/>
      <c r="B29" s="15"/>
      <c r="C29" s="14"/>
      <c r="D29" s="13"/>
      <c r="E29" s="27"/>
      <c r="F29" s="27"/>
      <c r="G29" s="29"/>
      <c r="H29" s="30"/>
      <c r="I29" s="80"/>
    </row>
    <row r="30" spans="1:11" ht="12.75" x14ac:dyDescent="0.2">
      <c r="A30" s="15"/>
      <c r="B30" s="15"/>
      <c r="C30" s="2"/>
      <c r="D30" s="13"/>
      <c r="E30" s="27"/>
      <c r="F30" s="27"/>
      <c r="G30" s="29"/>
      <c r="H30" s="30"/>
      <c r="I30" s="80"/>
    </row>
    <row r="31" spans="1:11" x14ac:dyDescent="0.2">
      <c r="C31" s="6"/>
    </row>
    <row r="32" spans="1:11" x14ac:dyDescent="0.2">
      <c r="K32" s="24"/>
    </row>
    <row r="33" spans="4:11" x14ac:dyDescent="0.2">
      <c r="D33" s="8"/>
      <c r="E33" s="8"/>
      <c r="F33" s="8"/>
      <c r="G33" s="5"/>
      <c r="K33" s="22"/>
    </row>
    <row r="34" spans="4:11" x14ac:dyDescent="0.2">
      <c r="K34" s="23"/>
    </row>
    <row r="37" spans="4:11" x14ac:dyDescent="0.2">
      <c r="E37" s="9"/>
      <c r="F37" s="9"/>
    </row>
  </sheetData>
  <sheetProtection selectLockedCells="1" selectUnlockedCells="1"/>
  <mergeCells count="1">
    <mergeCell ref="H1:I1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2B316-D5A8-4347-BD44-86029DA50916}">
  <sheetPr codeName="Feuil6">
    <tabColor theme="9"/>
  </sheetPr>
  <dimension ref="A1:M34"/>
  <sheetViews>
    <sheetView workbookViewId="0">
      <selection activeCell="C5" sqref="C5"/>
    </sheetView>
  </sheetViews>
  <sheetFormatPr baseColWidth="10" defaultColWidth="10.7109375" defaultRowHeight="11.25" x14ac:dyDescent="0.2"/>
  <cols>
    <col min="1" max="1" width="20.85546875" style="3" customWidth="1"/>
    <col min="2" max="2" width="14.28515625" style="3" customWidth="1"/>
    <col min="3" max="3" width="26" style="3" customWidth="1"/>
    <col min="4" max="4" width="5.85546875" style="3" customWidth="1"/>
    <col min="5" max="6" width="8.140625" style="3" customWidth="1"/>
    <col min="7" max="7" width="7.85546875" style="3" customWidth="1"/>
    <col min="8" max="8" width="17.7109375" style="3" customWidth="1"/>
    <col min="9" max="9" width="7.28515625" style="3" customWidth="1"/>
    <col min="10" max="16384" width="10.7109375" style="3"/>
  </cols>
  <sheetData>
    <row r="1" spans="1:13" ht="21" customHeight="1" x14ac:dyDescent="0.2">
      <c r="A1" s="194" t="s">
        <v>344</v>
      </c>
      <c r="B1" s="194"/>
      <c r="C1" s="195" t="s">
        <v>73</v>
      </c>
      <c r="D1" s="33" t="s">
        <v>4</v>
      </c>
      <c r="E1" s="33" t="s">
        <v>5</v>
      </c>
      <c r="F1" s="33" t="s">
        <v>53</v>
      </c>
      <c r="G1" s="34" t="s">
        <v>6</v>
      </c>
      <c r="H1" s="253" t="s">
        <v>7</v>
      </c>
      <c r="I1" s="253"/>
    </row>
    <row r="2" spans="1:13" x14ac:dyDescent="0.2">
      <c r="A2" s="4" t="s">
        <v>8</v>
      </c>
      <c r="B2" s="3" t="str">
        <f>IF(AND(D2=26,E2=26,G2&gt;5000,I2&gt;4,,F2&lt;6.1),"Reussi","En cours")</f>
        <v>En cours</v>
      </c>
      <c r="D2" s="5">
        <f>SUM(D5:D30)</f>
        <v>15</v>
      </c>
      <c r="E2" s="5">
        <f>SUM(E5:E30)</f>
        <v>17</v>
      </c>
      <c r="F2" s="5"/>
      <c r="G2" s="31">
        <f>SUM(G5:G30)</f>
        <v>1466</v>
      </c>
      <c r="I2" s="31">
        <f>SUM(I5:I30)</f>
        <v>0</v>
      </c>
    </row>
    <row r="3" spans="1:13" x14ac:dyDescent="0.2">
      <c r="B3" s="3" t="s">
        <v>350</v>
      </c>
      <c r="C3" s="5" t="str">
        <f>IF(AND(G2&gt;5000,I2&gt;5),"Oui","Non")</f>
        <v>Non</v>
      </c>
      <c r="G3" s="25"/>
    </row>
    <row r="4" spans="1:13" x14ac:dyDescent="0.2">
      <c r="A4" s="250"/>
      <c r="B4" s="250"/>
      <c r="C4" s="250"/>
    </row>
    <row r="5" spans="1:13" ht="12.75" x14ac:dyDescent="0.2">
      <c r="A5" s="246" t="s">
        <v>355</v>
      </c>
      <c r="B5" t="s">
        <v>358</v>
      </c>
      <c r="C5" t="s">
        <v>352</v>
      </c>
      <c r="D5" s="70">
        <v>1</v>
      </c>
      <c r="E5" s="67">
        <v>1</v>
      </c>
      <c r="F5" s="168">
        <v>2</v>
      </c>
      <c r="G5" s="169">
        <v>120</v>
      </c>
      <c r="H5" s="169" t="s">
        <v>361</v>
      </c>
      <c r="I5" s="246"/>
      <c r="K5" s="14" t="s">
        <v>257</v>
      </c>
      <c r="L5" s="14" t="s">
        <v>258</v>
      </c>
      <c r="M5" s="14" t="s">
        <v>259</v>
      </c>
    </row>
    <row r="6" spans="1:13" ht="12.75" x14ac:dyDescent="0.2">
      <c r="A6" t="s">
        <v>356</v>
      </c>
      <c r="B6" t="s">
        <v>359</v>
      </c>
      <c r="C6" t="s">
        <v>353</v>
      </c>
      <c r="D6" s="70">
        <v>1</v>
      </c>
      <c r="E6" s="67">
        <v>1</v>
      </c>
      <c r="F6" s="168">
        <v>0</v>
      </c>
      <c r="G6" s="169">
        <v>122</v>
      </c>
      <c r="H6" s="169" t="s">
        <v>362</v>
      </c>
      <c r="I6"/>
      <c r="K6" s="201" t="s">
        <v>260</v>
      </c>
      <c r="L6" s="201" t="s">
        <v>261</v>
      </c>
      <c r="M6" s="201" t="s">
        <v>262</v>
      </c>
    </row>
    <row r="7" spans="1:13" ht="12.75" x14ac:dyDescent="0.2">
      <c r="A7" t="s">
        <v>357</v>
      </c>
      <c r="B7" t="s">
        <v>360</v>
      </c>
      <c r="C7" t="s">
        <v>354</v>
      </c>
      <c r="D7" s="70">
        <v>1</v>
      </c>
      <c r="E7" s="67">
        <v>1</v>
      </c>
      <c r="F7" s="168">
        <v>0</v>
      </c>
      <c r="G7" s="169">
        <v>124</v>
      </c>
      <c r="H7" s="169" t="s">
        <v>363</v>
      </c>
      <c r="I7"/>
      <c r="K7" s="14" t="s">
        <v>263</v>
      </c>
      <c r="L7" s="14" t="s">
        <v>93</v>
      </c>
      <c r="M7" s="2" t="s">
        <v>264</v>
      </c>
    </row>
    <row r="8" spans="1:13" ht="12.75" x14ac:dyDescent="0.2">
      <c r="A8" s="246" t="s">
        <v>355</v>
      </c>
      <c r="B8" t="s">
        <v>358</v>
      </c>
      <c r="C8" t="s">
        <v>352</v>
      </c>
      <c r="D8" s="70">
        <v>1</v>
      </c>
      <c r="E8" s="67">
        <v>1</v>
      </c>
      <c r="F8" s="168">
        <v>2</v>
      </c>
      <c r="G8" s="169">
        <v>120</v>
      </c>
      <c r="H8" s="169" t="s">
        <v>361</v>
      </c>
      <c r="I8" s="80"/>
      <c r="K8" s="15" t="s">
        <v>265</v>
      </c>
      <c r="L8" s="15" t="s">
        <v>266</v>
      </c>
      <c r="M8" s="2" t="s">
        <v>267</v>
      </c>
    </row>
    <row r="9" spans="1:13" ht="12.75" x14ac:dyDescent="0.2">
      <c r="A9" t="s">
        <v>356</v>
      </c>
      <c r="B9" t="s">
        <v>359</v>
      </c>
      <c r="C9" t="s">
        <v>353</v>
      </c>
      <c r="D9" s="70">
        <v>1</v>
      </c>
      <c r="E9" s="67">
        <v>1</v>
      </c>
      <c r="F9" s="168">
        <v>0</v>
      </c>
      <c r="G9" s="169">
        <v>122</v>
      </c>
      <c r="H9" s="169" t="s">
        <v>362</v>
      </c>
      <c r="I9" s="80"/>
      <c r="K9" s="15" t="s">
        <v>268</v>
      </c>
      <c r="L9" s="15" t="s">
        <v>112</v>
      </c>
      <c r="M9" s="2" t="s">
        <v>269</v>
      </c>
    </row>
    <row r="10" spans="1:13" ht="12.75" x14ac:dyDescent="0.2">
      <c r="A10" t="s">
        <v>357</v>
      </c>
      <c r="B10" t="s">
        <v>360</v>
      </c>
      <c r="C10" t="s">
        <v>354</v>
      </c>
      <c r="D10" s="70">
        <v>1</v>
      </c>
      <c r="E10" s="67">
        <v>1</v>
      </c>
      <c r="F10" s="168">
        <v>0</v>
      </c>
      <c r="G10" s="169">
        <v>124</v>
      </c>
      <c r="H10" s="169" t="s">
        <v>363</v>
      </c>
      <c r="I10" s="80"/>
      <c r="K10" s="15" t="s">
        <v>191</v>
      </c>
      <c r="L10" s="15" t="s">
        <v>86</v>
      </c>
      <c r="M10" s="2" t="s">
        <v>270</v>
      </c>
    </row>
    <row r="11" spans="1:13" ht="12.75" x14ac:dyDescent="0.2">
      <c r="A11" s="246" t="s">
        <v>355</v>
      </c>
      <c r="B11" t="s">
        <v>358</v>
      </c>
      <c r="C11" t="s">
        <v>352</v>
      </c>
      <c r="D11" s="70">
        <v>1</v>
      </c>
      <c r="E11" s="67">
        <v>1</v>
      </c>
      <c r="F11" s="168">
        <v>2</v>
      </c>
      <c r="G11" s="169">
        <v>120</v>
      </c>
      <c r="H11" s="169" t="s">
        <v>361</v>
      </c>
      <c r="I11" s="80"/>
      <c r="K11" s="15" t="s">
        <v>271</v>
      </c>
      <c r="L11" s="15" t="s">
        <v>78</v>
      </c>
      <c r="M11" s="2" t="s">
        <v>272</v>
      </c>
    </row>
    <row r="12" spans="1:13" ht="12.75" x14ac:dyDescent="0.2">
      <c r="A12" t="s">
        <v>356</v>
      </c>
      <c r="B12" t="s">
        <v>359</v>
      </c>
      <c r="C12" t="s">
        <v>353</v>
      </c>
      <c r="D12" s="70">
        <v>1</v>
      </c>
      <c r="E12" s="67">
        <v>1</v>
      </c>
      <c r="F12" s="168">
        <v>0</v>
      </c>
      <c r="G12" s="169">
        <v>122</v>
      </c>
      <c r="H12" s="169" t="s">
        <v>362</v>
      </c>
      <c r="I12" s="80"/>
      <c r="K12" s="14" t="s">
        <v>273</v>
      </c>
      <c r="L12" s="14" t="s">
        <v>274</v>
      </c>
      <c r="M12" s="14" t="s">
        <v>275</v>
      </c>
    </row>
    <row r="13" spans="1:13" ht="12.75" x14ac:dyDescent="0.2">
      <c r="A13" t="s">
        <v>357</v>
      </c>
      <c r="B13" t="s">
        <v>360</v>
      </c>
      <c r="C13" t="s">
        <v>354</v>
      </c>
      <c r="D13" s="70">
        <v>1</v>
      </c>
      <c r="E13" s="67">
        <v>1</v>
      </c>
      <c r="F13" s="168">
        <v>0</v>
      </c>
      <c r="G13" s="169">
        <v>124</v>
      </c>
      <c r="H13" s="169" t="s">
        <v>363</v>
      </c>
      <c r="I13" s="80"/>
      <c r="K13" s="15" t="s">
        <v>189</v>
      </c>
      <c r="L13" s="15" t="s">
        <v>83</v>
      </c>
      <c r="M13" s="2" t="s">
        <v>276</v>
      </c>
    </row>
    <row r="14" spans="1:13" ht="12.75" x14ac:dyDescent="0.2">
      <c r="A14" t="s">
        <v>358</v>
      </c>
      <c r="B14" t="s">
        <v>352</v>
      </c>
      <c r="C14" s="70">
        <v>1</v>
      </c>
      <c r="D14" s="67">
        <v>1</v>
      </c>
      <c r="E14" s="168">
        <v>2</v>
      </c>
      <c r="F14" s="169">
        <v>120</v>
      </c>
      <c r="G14" s="169" t="s">
        <v>361</v>
      </c>
      <c r="H14" s="35">
        <v>0</v>
      </c>
      <c r="I14" s="80"/>
      <c r="K14" s="14" t="s">
        <v>90</v>
      </c>
      <c r="L14" s="14" t="s">
        <v>91</v>
      </c>
      <c r="M14" s="14" t="s">
        <v>277</v>
      </c>
    </row>
    <row r="15" spans="1:13" ht="12.75" x14ac:dyDescent="0.2">
      <c r="A15" t="s">
        <v>359</v>
      </c>
      <c r="B15" t="s">
        <v>353</v>
      </c>
      <c r="C15" s="70">
        <v>1</v>
      </c>
      <c r="D15" s="67">
        <v>1</v>
      </c>
      <c r="E15" s="168">
        <v>0</v>
      </c>
      <c r="F15" s="169">
        <v>122</v>
      </c>
      <c r="G15" s="169" t="s">
        <v>362</v>
      </c>
      <c r="H15" s="35">
        <v>0</v>
      </c>
      <c r="I15" s="80"/>
      <c r="K15" s="15" t="s">
        <v>278</v>
      </c>
      <c r="L15" s="15" t="s">
        <v>279</v>
      </c>
      <c r="M15" s="14" t="s">
        <v>280</v>
      </c>
    </row>
    <row r="16" spans="1:13" ht="12.75" x14ac:dyDescent="0.2">
      <c r="A16" t="s">
        <v>360</v>
      </c>
      <c r="B16" t="s">
        <v>354</v>
      </c>
      <c r="C16" s="70">
        <v>1</v>
      </c>
      <c r="D16" s="67">
        <v>1</v>
      </c>
      <c r="E16" s="168">
        <v>0</v>
      </c>
      <c r="F16" s="169">
        <v>124</v>
      </c>
      <c r="G16" s="169" t="s">
        <v>363</v>
      </c>
      <c r="H16" s="35">
        <v>0</v>
      </c>
      <c r="I16" s="80"/>
      <c r="K16" s="15" t="s">
        <v>281</v>
      </c>
      <c r="L16" s="15" t="s">
        <v>88</v>
      </c>
      <c r="M16" s="2" t="s">
        <v>282</v>
      </c>
    </row>
    <row r="17" spans="1:13" ht="12.75" x14ac:dyDescent="0.2">
      <c r="A17" t="s">
        <v>344</v>
      </c>
      <c r="B17" s="246" t="s">
        <v>355</v>
      </c>
      <c r="C17" t="s">
        <v>358</v>
      </c>
      <c r="D17" t="s">
        <v>352</v>
      </c>
      <c r="E17" s="70">
        <v>1</v>
      </c>
      <c r="F17" s="67">
        <v>1</v>
      </c>
      <c r="G17" s="168">
        <v>2</v>
      </c>
      <c r="H17" s="169">
        <v>120</v>
      </c>
      <c r="I17" s="80"/>
      <c r="K17" s="14" t="s">
        <v>283</v>
      </c>
      <c r="L17" s="14" t="s">
        <v>284</v>
      </c>
      <c r="M17" s="2" t="s">
        <v>285</v>
      </c>
    </row>
    <row r="18" spans="1:13" ht="12.75" x14ac:dyDescent="0.2">
      <c r="A18" t="s">
        <v>344</v>
      </c>
      <c r="B18" t="s">
        <v>356</v>
      </c>
      <c r="C18" t="s">
        <v>359</v>
      </c>
      <c r="D18" t="s">
        <v>353</v>
      </c>
      <c r="E18" s="70">
        <v>1</v>
      </c>
      <c r="F18" s="67">
        <v>1</v>
      </c>
      <c r="G18" s="168">
        <v>0</v>
      </c>
      <c r="H18" s="169">
        <v>122</v>
      </c>
      <c r="I18" s="80"/>
      <c r="K18" s="15" t="s">
        <v>286</v>
      </c>
      <c r="L18" s="15" t="s">
        <v>92</v>
      </c>
      <c r="M18" s="2" t="s">
        <v>287</v>
      </c>
    </row>
    <row r="19" spans="1:13" ht="12.75" x14ac:dyDescent="0.2">
      <c r="A19" t="s">
        <v>344</v>
      </c>
      <c r="B19" t="s">
        <v>357</v>
      </c>
      <c r="C19" t="s">
        <v>360</v>
      </c>
      <c r="D19" t="s">
        <v>354</v>
      </c>
      <c r="E19" s="70">
        <v>1</v>
      </c>
      <c r="F19" s="67">
        <v>1</v>
      </c>
      <c r="G19" s="168">
        <v>0</v>
      </c>
      <c r="H19" s="169">
        <v>124</v>
      </c>
      <c r="I19" s="80"/>
      <c r="K19" s="15" t="s">
        <v>288</v>
      </c>
      <c r="L19" s="15" t="s">
        <v>60</v>
      </c>
      <c r="M19" s="2" t="s">
        <v>289</v>
      </c>
    </row>
    <row r="20" spans="1:13" ht="12.75" x14ac:dyDescent="0.2">
      <c r="A20" s="246" t="s">
        <v>355</v>
      </c>
      <c r="B20" t="s">
        <v>358</v>
      </c>
      <c r="C20" t="s">
        <v>352</v>
      </c>
      <c r="D20" s="70">
        <v>1</v>
      </c>
      <c r="E20" s="67">
        <v>1</v>
      </c>
      <c r="F20" s="168">
        <v>2</v>
      </c>
      <c r="G20" s="169">
        <v>120</v>
      </c>
      <c r="H20" s="169" t="s">
        <v>361</v>
      </c>
      <c r="I20" s="80"/>
      <c r="K20" s="15" t="s">
        <v>290</v>
      </c>
      <c r="L20" s="15" t="s">
        <v>291</v>
      </c>
      <c r="M20" s="2" t="s">
        <v>292</v>
      </c>
    </row>
    <row r="21" spans="1:13" ht="12.75" x14ac:dyDescent="0.2">
      <c r="A21" t="s">
        <v>356</v>
      </c>
      <c r="B21" t="s">
        <v>359</v>
      </c>
      <c r="C21" t="s">
        <v>353</v>
      </c>
      <c r="D21" s="70">
        <v>1</v>
      </c>
      <c r="E21" s="67">
        <v>1</v>
      </c>
      <c r="F21" s="168">
        <v>0</v>
      </c>
      <c r="G21" s="169">
        <v>122</v>
      </c>
      <c r="H21" s="169" t="s">
        <v>362</v>
      </c>
      <c r="I21" s="80"/>
      <c r="K21" s="15" t="s">
        <v>293</v>
      </c>
      <c r="L21" s="15" t="s">
        <v>294</v>
      </c>
      <c r="M21" s="2" t="s">
        <v>295</v>
      </c>
    </row>
    <row r="22" spans="1:13" ht="12.75" x14ac:dyDescent="0.2">
      <c r="A22" t="s">
        <v>357</v>
      </c>
      <c r="B22" t="s">
        <v>360</v>
      </c>
      <c r="C22" t="s">
        <v>354</v>
      </c>
      <c r="D22" s="70">
        <v>1</v>
      </c>
      <c r="E22" s="67">
        <v>1</v>
      </c>
      <c r="F22" s="168">
        <v>0</v>
      </c>
      <c r="G22" s="169">
        <v>124</v>
      </c>
      <c r="H22" s="169" t="s">
        <v>363</v>
      </c>
      <c r="I22" s="80"/>
      <c r="K22" s="201" t="s">
        <v>255</v>
      </c>
      <c r="L22" s="201" t="s">
        <v>256</v>
      </c>
      <c r="M22" s="201" t="s">
        <v>296</v>
      </c>
    </row>
    <row r="23" spans="1:13" ht="12.75" x14ac:dyDescent="0.2">
      <c r="D23" s="13"/>
      <c r="E23" s="27"/>
      <c r="F23" s="27"/>
      <c r="G23" s="29"/>
      <c r="H23" s="30"/>
      <c r="I23" s="80"/>
      <c r="K23" s="2" t="s">
        <v>297</v>
      </c>
      <c r="L23" s="2" t="s">
        <v>298</v>
      </c>
      <c r="M23" s="14" t="s">
        <v>299</v>
      </c>
    </row>
    <row r="24" spans="1:13" ht="12.75" x14ac:dyDescent="0.2">
      <c r="D24" s="13"/>
      <c r="E24" s="27"/>
      <c r="F24" s="27"/>
      <c r="G24" s="29"/>
      <c r="H24" s="30"/>
      <c r="I24" s="80"/>
      <c r="K24" s="15" t="s">
        <v>300</v>
      </c>
      <c r="L24" s="15" t="s">
        <v>301</v>
      </c>
      <c r="M24" s="2" t="s">
        <v>302</v>
      </c>
    </row>
    <row r="25" spans="1:13" ht="12.75" x14ac:dyDescent="0.2">
      <c r="D25" s="13"/>
      <c r="E25" s="27"/>
      <c r="F25" s="27"/>
      <c r="G25" s="29"/>
      <c r="H25" s="30"/>
      <c r="I25" s="80"/>
      <c r="K25" s="15" t="s">
        <v>303</v>
      </c>
      <c r="L25" s="15" t="s">
        <v>304</v>
      </c>
      <c r="M25" s="2" t="s">
        <v>305</v>
      </c>
    </row>
    <row r="26" spans="1:13" ht="12.75" x14ac:dyDescent="0.2">
      <c r="D26" s="13"/>
      <c r="E26" s="27"/>
      <c r="F26" s="27"/>
      <c r="G26" s="29"/>
      <c r="H26" s="30"/>
      <c r="I26" s="80"/>
      <c r="K26" s="14" t="s">
        <v>243</v>
      </c>
      <c r="L26" s="14" t="s">
        <v>79</v>
      </c>
      <c r="M26" s="14" t="s">
        <v>306</v>
      </c>
    </row>
    <row r="27" spans="1:13" ht="12.75" x14ac:dyDescent="0.2">
      <c r="D27" s="13"/>
      <c r="E27" s="27"/>
      <c r="F27" s="27"/>
      <c r="G27" s="29"/>
      <c r="H27" s="30"/>
      <c r="I27" s="80"/>
      <c r="K27" s="15" t="s">
        <v>307</v>
      </c>
      <c r="L27" s="15" t="s">
        <v>308</v>
      </c>
      <c r="M27" s="2" t="s">
        <v>309</v>
      </c>
    </row>
    <row r="28" spans="1:13" ht="12.75" x14ac:dyDescent="0.2">
      <c r="D28" s="13"/>
      <c r="E28" s="27"/>
      <c r="F28" s="27"/>
      <c r="G28" s="29"/>
      <c r="H28" s="30"/>
      <c r="I28" s="80"/>
      <c r="K28" s="15" t="s">
        <v>80</v>
      </c>
      <c r="L28" s="15" t="s">
        <v>188</v>
      </c>
      <c r="M28" s="2" t="s">
        <v>310</v>
      </c>
    </row>
    <row r="29" spans="1:13" ht="12.75" x14ac:dyDescent="0.2">
      <c r="D29" s="13"/>
      <c r="E29" s="27"/>
      <c r="F29" s="27"/>
      <c r="G29" s="29"/>
      <c r="H29" s="30"/>
      <c r="I29" s="80"/>
      <c r="K29" s="15" t="s">
        <v>190</v>
      </c>
      <c r="L29" s="15" t="s">
        <v>311</v>
      </c>
      <c r="M29" s="14" t="s">
        <v>312</v>
      </c>
    </row>
    <row r="30" spans="1:13" ht="12.75" x14ac:dyDescent="0.2">
      <c r="D30" s="13"/>
      <c r="E30" s="27"/>
      <c r="F30" s="27"/>
      <c r="G30" s="29"/>
      <c r="H30" s="30"/>
      <c r="I30" s="80"/>
      <c r="K30" s="15" t="s">
        <v>102</v>
      </c>
      <c r="L30" s="15" t="s">
        <v>313</v>
      </c>
      <c r="M30" s="2" t="s">
        <v>314</v>
      </c>
    </row>
    <row r="31" spans="1:13" x14ac:dyDescent="0.2">
      <c r="C31" s="6"/>
    </row>
    <row r="32" spans="1:13" x14ac:dyDescent="0.2">
      <c r="D32" s="8"/>
      <c r="E32" s="8"/>
      <c r="F32" s="8"/>
      <c r="G32" s="8"/>
    </row>
    <row r="33" spans="4:11" x14ac:dyDescent="0.2">
      <c r="D33" s="8"/>
      <c r="E33" s="8"/>
      <c r="F33" s="8"/>
      <c r="G33" s="5"/>
    </row>
    <row r="34" spans="4:11" x14ac:dyDescent="0.2">
      <c r="E34" s="9"/>
      <c r="F34" s="9"/>
      <c r="K34" s="23"/>
    </row>
  </sheetData>
  <sheetProtection selectLockedCells="1" selectUnlockedCells="1"/>
  <mergeCells count="1">
    <mergeCell ref="H1:I1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442B0-A85D-4078-BA2C-12F1A8496417}">
  <sheetPr codeName="Feuil4">
    <tabColor theme="6" tint="-0.249977111117893"/>
  </sheetPr>
  <dimension ref="A1:K41"/>
  <sheetViews>
    <sheetView workbookViewId="0">
      <selection activeCell="A8" sqref="A8"/>
    </sheetView>
  </sheetViews>
  <sheetFormatPr baseColWidth="10" defaultColWidth="10.7109375" defaultRowHeight="11.25" x14ac:dyDescent="0.2"/>
  <cols>
    <col min="1" max="1" width="20.85546875" style="3" customWidth="1"/>
    <col min="2" max="2" width="14.28515625" style="3" customWidth="1"/>
    <col min="3" max="3" width="26" style="3" customWidth="1"/>
    <col min="4" max="4" width="5.85546875" style="3" customWidth="1"/>
    <col min="5" max="5" width="8.140625" style="3" customWidth="1"/>
    <col min="6" max="6" width="1.42578125" style="3" customWidth="1"/>
    <col min="7" max="7" width="7.85546875" style="3" customWidth="1"/>
    <col min="8" max="8" width="17.7109375" style="3" customWidth="1"/>
    <col min="9" max="9" width="7.28515625" style="3" customWidth="1"/>
    <col min="10" max="16384" width="10.7109375" style="3"/>
  </cols>
  <sheetData>
    <row r="1" spans="1:9" ht="21" customHeight="1" x14ac:dyDescent="0.2">
      <c r="A1" s="26" t="s">
        <v>364</v>
      </c>
      <c r="B1" s="26"/>
      <c r="C1" s="32" t="s">
        <v>44</v>
      </c>
      <c r="D1" s="33" t="s">
        <v>4</v>
      </c>
      <c r="E1" s="33" t="s">
        <v>5</v>
      </c>
      <c r="F1" s="33"/>
      <c r="G1" s="34" t="s">
        <v>6</v>
      </c>
      <c r="H1" s="253" t="s">
        <v>7</v>
      </c>
      <c r="I1" s="253"/>
    </row>
    <row r="2" spans="1:9" x14ac:dyDescent="0.2">
      <c r="A2" s="4" t="s">
        <v>8</v>
      </c>
      <c r="B2" s="3" t="str">
        <f>IF(AND(D2=26,E2=26,G2&gt;5000,I2&gt;4,,F2&lt;6.1),"Reussi","En cours")</f>
        <v>En cours</v>
      </c>
      <c r="D2" s="5">
        <f>SUM(D5:D30)</f>
        <v>509</v>
      </c>
      <c r="E2" s="5">
        <f>SUM(E5:E30)</f>
        <v>3</v>
      </c>
      <c r="F2" s="5"/>
      <c r="G2" s="31">
        <f>SUM(G5:G30)</f>
        <v>0</v>
      </c>
      <c r="I2" s="31">
        <f>SUM(I5:I30)</f>
        <v>0</v>
      </c>
    </row>
    <row r="3" spans="1:9" x14ac:dyDescent="0.2">
      <c r="B3" s="3" t="s">
        <v>350</v>
      </c>
      <c r="C3" s="5" t="str">
        <f>IF(AND(G2&gt;5000,I2&gt;5),"Oui","Non")</f>
        <v>Non</v>
      </c>
      <c r="G3" s="25"/>
    </row>
    <row r="4" spans="1:9" x14ac:dyDescent="0.2">
      <c r="A4" s="249"/>
      <c r="B4" s="249"/>
      <c r="C4" s="249"/>
    </row>
    <row r="5" spans="1:9" ht="12.75" x14ac:dyDescent="0.2">
      <c r="A5">
        <f>'feuille-dépot-formulaire'!A5</f>
        <v>0</v>
      </c>
      <c r="B5">
        <f>'feuille-dépot-formulaire'!C5</f>
        <v>0</v>
      </c>
      <c r="C5">
        <f>'feuille-dépot-formulaire'!E5</f>
        <v>0</v>
      </c>
      <c r="D5" s="70">
        <v>1</v>
      </c>
      <c r="E5" s="67">
        <v>1</v>
      </c>
      <c r="F5" s="168">
        <f t="shared" ref="F5" si="0">L5+J5+K5</f>
        <v>0</v>
      </c>
      <c r="G5" s="169">
        <f>'feuille-dépot-formulaire'!G5</f>
        <v>0</v>
      </c>
      <c r="H5" s="169">
        <f>'feuille-dépot-formulaire'!H5</f>
        <v>0</v>
      </c>
      <c r="I5" s="80"/>
    </row>
    <row r="6" spans="1:9" ht="12.75" x14ac:dyDescent="0.2">
      <c r="A6" t="s">
        <v>365</v>
      </c>
      <c r="B6" t="s">
        <v>367</v>
      </c>
      <c r="C6" t="s">
        <v>368</v>
      </c>
      <c r="D6" s="70">
        <v>1</v>
      </c>
      <c r="E6" s="67">
        <v>1</v>
      </c>
      <c r="F6" s="168">
        <v>3</v>
      </c>
      <c r="G6" s="169" t="s">
        <v>58</v>
      </c>
      <c r="H6" s="169" t="s">
        <v>58</v>
      </c>
      <c r="I6" s="80"/>
    </row>
    <row r="7" spans="1:9" ht="12.75" x14ac:dyDescent="0.2">
      <c r="A7" t="s">
        <v>365</v>
      </c>
      <c r="B7" t="s">
        <v>366</v>
      </c>
      <c r="C7" t="s">
        <v>367</v>
      </c>
      <c r="D7" s="70">
        <v>253</v>
      </c>
      <c r="E7" s="67" t="s">
        <v>368</v>
      </c>
      <c r="F7" s="168" t="s">
        <v>58</v>
      </c>
      <c r="G7" s="169" t="s">
        <v>58</v>
      </c>
      <c r="H7" s="169" t="s">
        <v>58</v>
      </c>
      <c r="I7" s="80"/>
    </row>
    <row r="8" spans="1:9" ht="12.75" x14ac:dyDescent="0.2">
      <c r="A8" t="s">
        <v>365</v>
      </c>
      <c r="B8" t="s">
        <v>367</v>
      </c>
      <c r="C8" t="s">
        <v>368</v>
      </c>
      <c r="D8" s="70">
        <v>1</v>
      </c>
      <c r="E8" s="67">
        <v>1</v>
      </c>
      <c r="F8" s="168">
        <v>3</v>
      </c>
      <c r="G8" s="169" t="s">
        <v>58</v>
      </c>
      <c r="H8" s="169" t="s">
        <v>58</v>
      </c>
      <c r="I8" s="80"/>
    </row>
    <row r="9" spans="1:9" ht="12.75" x14ac:dyDescent="0.2">
      <c r="A9" t="s">
        <v>365</v>
      </c>
      <c r="B9" t="s">
        <v>366</v>
      </c>
      <c r="C9" t="s">
        <v>367</v>
      </c>
      <c r="D9" s="70">
        <v>253</v>
      </c>
      <c r="E9" s="67" t="s">
        <v>368</v>
      </c>
      <c r="F9" s="168" t="s">
        <v>58</v>
      </c>
      <c r="G9" s="169" t="s">
        <v>58</v>
      </c>
      <c r="H9" s="169" t="s">
        <v>58</v>
      </c>
      <c r="I9" s="80"/>
    </row>
    <row r="10" spans="1:9" ht="12.75" x14ac:dyDescent="0.2">
      <c r="A10"/>
      <c r="B10"/>
      <c r="C10"/>
      <c r="D10" s="70"/>
      <c r="E10" s="67"/>
      <c r="F10" s="168"/>
      <c r="G10" s="169"/>
      <c r="H10" s="169"/>
      <c r="I10" s="80"/>
    </row>
    <row r="11" spans="1:9" ht="12.75" x14ac:dyDescent="0.2">
      <c r="A11" s="16"/>
      <c r="B11" s="16"/>
      <c r="C11" s="14"/>
      <c r="D11" s="13"/>
      <c r="E11" s="27"/>
      <c r="F11" s="27"/>
      <c r="G11" s="29"/>
      <c r="H11" s="30"/>
      <c r="I11" s="80"/>
    </row>
    <row r="12" spans="1:9" ht="12.75" x14ac:dyDescent="0.2">
      <c r="A12" s="14"/>
      <c r="B12" s="14"/>
      <c r="C12" s="14"/>
      <c r="D12" s="13"/>
      <c r="E12" s="27"/>
      <c r="F12" s="27"/>
      <c r="G12" s="29"/>
      <c r="H12" s="30"/>
      <c r="I12" s="80"/>
    </row>
    <row r="13" spans="1:9" ht="12.75" x14ac:dyDescent="0.2">
      <c r="A13" s="15"/>
      <c r="B13" s="15"/>
      <c r="C13" s="2"/>
      <c r="D13" s="13"/>
      <c r="E13" s="27"/>
      <c r="F13" s="27"/>
      <c r="G13" s="29"/>
      <c r="H13" s="30"/>
      <c r="I13" s="80"/>
    </row>
    <row r="14" spans="1:9" ht="12.75" x14ac:dyDescent="0.2">
      <c r="A14" s="15"/>
      <c r="B14" s="15"/>
      <c r="C14" s="14"/>
      <c r="D14" s="13"/>
      <c r="E14" s="27"/>
      <c r="F14" s="27"/>
      <c r="G14" s="29"/>
      <c r="H14" s="30"/>
      <c r="I14" s="80"/>
    </row>
    <row r="15" spans="1:9" ht="12.75" x14ac:dyDescent="0.2">
      <c r="A15" s="15"/>
      <c r="B15" s="15"/>
      <c r="C15" s="2"/>
      <c r="D15" s="13"/>
      <c r="E15" s="27"/>
      <c r="F15" s="27"/>
      <c r="G15" s="29"/>
      <c r="H15" s="30"/>
      <c r="I15" s="80"/>
    </row>
    <row r="16" spans="1:9" ht="12.75" x14ac:dyDescent="0.2">
      <c r="A16" s="15"/>
      <c r="B16" s="15"/>
      <c r="C16" s="2"/>
      <c r="D16" s="13"/>
      <c r="E16" s="27"/>
      <c r="F16" s="27"/>
      <c r="G16" s="29"/>
      <c r="H16" s="30"/>
      <c r="I16" s="80"/>
    </row>
    <row r="17" spans="1:11" ht="12.75" x14ac:dyDescent="0.2">
      <c r="A17" s="15"/>
      <c r="B17" s="15"/>
      <c r="C17" s="2"/>
      <c r="D17" s="13"/>
      <c r="E17" s="27"/>
      <c r="F17" s="27"/>
      <c r="G17" s="29"/>
      <c r="H17" s="30"/>
      <c r="I17" s="80"/>
    </row>
    <row r="18" spans="1:11" ht="12.75" x14ac:dyDescent="0.2">
      <c r="A18" s="15"/>
      <c r="B18" s="15"/>
      <c r="C18" s="2"/>
      <c r="D18" s="13"/>
      <c r="E18" s="27"/>
      <c r="F18" s="27"/>
      <c r="G18" s="29"/>
      <c r="H18" s="30"/>
      <c r="I18" s="80"/>
    </row>
    <row r="19" spans="1:11" ht="12.75" x14ac:dyDescent="0.2">
      <c r="A19" s="14"/>
      <c r="B19" s="14"/>
      <c r="C19" s="2"/>
      <c r="D19" s="13"/>
      <c r="E19" s="27"/>
      <c r="F19" s="27"/>
      <c r="G19" s="29"/>
      <c r="H19" s="30"/>
      <c r="I19" s="80"/>
    </row>
    <row r="20" spans="1:11" ht="12.75" x14ac:dyDescent="0.2">
      <c r="A20" s="15"/>
      <c r="B20" s="15"/>
      <c r="C20" s="2"/>
      <c r="D20" s="13"/>
      <c r="E20" s="27"/>
      <c r="F20" s="27"/>
      <c r="G20" s="29"/>
      <c r="H20" s="30"/>
      <c r="I20" s="80"/>
    </row>
    <row r="21" spans="1:11" ht="12.75" x14ac:dyDescent="0.2">
      <c r="A21" s="15"/>
      <c r="B21" s="15"/>
      <c r="C21" s="2"/>
      <c r="D21" s="13"/>
      <c r="E21" s="27"/>
      <c r="F21" s="27"/>
      <c r="G21" s="29"/>
      <c r="H21" s="30"/>
      <c r="I21" s="80"/>
    </row>
    <row r="22" spans="1:11" ht="12.75" x14ac:dyDescent="0.2">
      <c r="A22" s="15"/>
      <c r="B22" s="15"/>
      <c r="C22" s="2"/>
      <c r="D22" s="13"/>
      <c r="E22" s="27"/>
      <c r="F22" s="27"/>
      <c r="G22" s="29"/>
      <c r="H22" s="30"/>
      <c r="I22" s="80"/>
    </row>
    <row r="23" spans="1:11" ht="12.75" x14ac:dyDescent="0.2">
      <c r="A23" s="15"/>
      <c r="B23" s="15"/>
      <c r="C23" s="2"/>
      <c r="D23" s="13"/>
      <c r="E23" s="27"/>
      <c r="F23" s="27"/>
      <c r="G23" s="29"/>
      <c r="H23" s="30"/>
      <c r="I23" s="80"/>
    </row>
    <row r="24" spans="1:11" ht="12.75" x14ac:dyDescent="0.2">
      <c r="A24" s="15"/>
      <c r="B24" s="15"/>
      <c r="C24" s="2"/>
      <c r="D24" s="13"/>
      <c r="E24" s="27"/>
      <c r="F24" s="27"/>
      <c r="G24" s="29"/>
      <c r="H24" s="30"/>
      <c r="I24" s="80"/>
    </row>
    <row r="25" spans="1:11" ht="12.75" x14ac:dyDescent="0.2">
      <c r="A25" s="14"/>
      <c r="B25" s="14"/>
      <c r="C25" s="14"/>
      <c r="D25" s="13"/>
      <c r="E25" s="27"/>
      <c r="F25" s="27"/>
      <c r="G25" s="29"/>
      <c r="H25" s="30"/>
      <c r="I25" s="80"/>
    </row>
    <row r="26" spans="1:11" ht="12.75" x14ac:dyDescent="0.2">
      <c r="A26" s="15"/>
      <c r="B26" s="15"/>
      <c r="C26" s="2"/>
      <c r="D26" s="13"/>
      <c r="E26" s="27"/>
      <c r="F26" s="27"/>
      <c r="G26" s="29"/>
      <c r="H26" s="30"/>
      <c r="I26" s="80"/>
    </row>
    <row r="27" spans="1:11" ht="12.75" x14ac:dyDescent="0.2">
      <c r="A27" s="15"/>
      <c r="B27" s="15"/>
      <c r="C27" s="2"/>
      <c r="D27" s="13"/>
      <c r="E27" s="27"/>
      <c r="F27" s="27"/>
      <c r="G27" s="29"/>
      <c r="H27" s="30"/>
      <c r="I27" s="80"/>
    </row>
    <row r="28" spans="1:11" ht="12.75" x14ac:dyDescent="0.2">
      <c r="A28" s="14"/>
      <c r="B28" s="14"/>
      <c r="C28" s="14"/>
      <c r="D28" s="13"/>
      <c r="E28" s="27"/>
      <c r="F28" s="27"/>
      <c r="G28" s="29"/>
      <c r="H28" s="30"/>
      <c r="I28" s="80"/>
    </row>
    <row r="29" spans="1:11" ht="12.75" x14ac:dyDescent="0.2">
      <c r="A29" s="15"/>
      <c r="B29" s="15"/>
      <c r="C29" s="14"/>
      <c r="D29" s="13"/>
      <c r="E29" s="27"/>
      <c r="F29" s="27"/>
      <c r="G29" s="29"/>
      <c r="H29" s="30"/>
      <c r="I29" s="80"/>
    </row>
    <row r="30" spans="1:11" ht="12.75" x14ac:dyDescent="0.2">
      <c r="A30" s="15"/>
      <c r="B30" s="15"/>
      <c r="C30" s="2"/>
      <c r="D30" s="13"/>
      <c r="E30" s="27"/>
      <c r="F30" s="27"/>
      <c r="G30" s="29"/>
      <c r="H30" s="30"/>
      <c r="I30" s="80"/>
    </row>
    <row r="31" spans="1:11" x14ac:dyDescent="0.2">
      <c r="C31" s="6"/>
    </row>
    <row r="32" spans="1:11" x14ac:dyDescent="0.2">
      <c r="K32" s="24"/>
    </row>
    <row r="33" spans="1:11" x14ac:dyDescent="0.2">
      <c r="D33" s="8"/>
      <c r="E33" s="8"/>
      <c r="F33" s="8"/>
      <c r="G33" s="5"/>
      <c r="K33" s="22"/>
    </row>
    <row r="34" spans="1:11" x14ac:dyDescent="0.2">
      <c r="K34" s="23"/>
    </row>
    <row r="35" spans="1:11" ht="12.75" x14ac:dyDescent="0.2">
      <c r="A35" s="137"/>
      <c r="B35" s="42"/>
    </row>
    <row r="36" spans="1:11" ht="12.75" x14ac:dyDescent="0.2">
      <c r="A36" s="137"/>
      <c r="B36" s="42"/>
    </row>
    <row r="37" spans="1:11" ht="12.75" x14ac:dyDescent="0.2">
      <c r="A37" s="234"/>
      <c r="B37" s="42"/>
      <c r="E37" s="9"/>
      <c r="F37" s="9"/>
    </row>
    <row r="38" spans="1:11" ht="12.75" x14ac:dyDescent="0.2">
      <c r="A38" s="137"/>
      <c r="B38" s="42"/>
    </row>
    <row r="39" spans="1:11" ht="12.75" x14ac:dyDescent="0.2">
      <c r="A39" s="137"/>
      <c r="B39" s="42"/>
    </row>
    <row r="40" spans="1:11" ht="12.75" x14ac:dyDescent="0.2">
      <c r="A40" s="234"/>
      <c r="B40" s="42"/>
    </row>
    <row r="41" spans="1:11" ht="12.75" x14ac:dyDescent="0.2">
      <c r="A41" s="137"/>
      <c r="B41" s="42"/>
    </row>
  </sheetData>
  <sheetProtection selectLockedCells="1" selectUnlockedCells="1"/>
  <sortState xmlns:xlrd2="http://schemas.microsoft.com/office/spreadsheetml/2017/richdata2" ref="A6:J25">
    <sortCondition ref="A5"/>
  </sortState>
  <mergeCells count="1">
    <mergeCell ref="H1:I1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2AD34-168F-4A8F-A627-CCBAF755D272}">
  <sheetPr codeName="Feuil7">
    <tabColor theme="4"/>
  </sheetPr>
  <dimension ref="A1:M34"/>
  <sheetViews>
    <sheetView workbookViewId="0">
      <selection activeCell="E8" sqref="E8"/>
    </sheetView>
  </sheetViews>
  <sheetFormatPr baseColWidth="10" defaultColWidth="10.7109375" defaultRowHeight="11.25" x14ac:dyDescent="0.2"/>
  <cols>
    <col min="1" max="1" width="20.85546875" style="3" customWidth="1"/>
    <col min="2" max="2" width="14.28515625" style="3" customWidth="1"/>
    <col min="3" max="3" width="26" style="3" customWidth="1"/>
    <col min="4" max="4" width="5.85546875" style="3" customWidth="1"/>
    <col min="5" max="6" width="8.140625" style="3" customWidth="1"/>
    <col min="7" max="7" width="7.85546875" style="3" customWidth="1"/>
    <col min="8" max="8" width="17.7109375" style="3" customWidth="1"/>
    <col min="9" max="9" width="7.28515625" style="3" customWidth="1"/>
    <col min="10" max="16384" width="10.7109375" style="3"/>
  </cols>
  <sheetData>
    <row r="1" spans="1:13" ht="21" customHeight="1" x14ac:dyDescent="0.2">
      <c r="A1" s="144" t="s">
        <v>345</v>
      </c>
      <c r="B1" s="144"/>
      <c r="C1" s="145" t="s">
        <v>56</v>
      </c>
      <c r="D1" s="33" t="s">
        <v>4</v>
      </c>
      <c r="E1" s="33" t="s">
        <v>5</v>
      </c>
      <c r="F1" s="33" t="s">
        <v>53</v>
      </c>
      <c r="G1" s="34" t="s">
        <v>6</v>
      </c>
      <c r="H1" s="253" t="s">
        <v>7</v>
      </c>
      <c r="I1" s="253"/>
    </row>
    <row r="2" spans="1:13" x14ac:dyDescent="0.2">
      <c r="A2" s="4" t="s">
        <v>8</v>
      </c>
      <c r="B2" s="3" t="e">
        <f>IF(AND(D2=26,E2=26,G2&gt;5000,I2&gt;4,,F2&lt;6.1),"Reussi","En cours")</f>
        <v>#VALUE!</v>
      </c>
      <c r="D2" s="5" t="e">
        <f>SUM(D5:D30)</f>
        <v>#VALUE!</v>
      </c>
      <c r="E2" s="5" t="e">
        <f>SUM(E5:E30)</f>
        <v>#VALUE!</v>
      </c>
      <c r="F2" s="5"/>
      <c r="G2" s="31" t="e">
        <f>SUM(G5:G30)</f>
        <v>#REF!</v>
      </c>
      <c r="I2" s="31">
        <f>SUM(I5:I30)</f>
        <v>0</v>
      </c>
    </row>
    <row r="3" spans="1:13" x14ac:dyDescent="0.2">
      <c r="B3" s="3" t="s">
        <v>350</v>
      </c>
      <c r="C3" s="5" t="e">
        <f>IF(AND(G2&gt;5000,I2&gt;5),"Oui","Non")</f>
        <v>#REF!</v>
      </c>
      <c r="G3" s="25"/>
    </row>
    <row r="4" spans="1:13" x14ac:dyDescent="0.2">
      <c r="A4" s="249"/>
      <c r="B4" s="249"/>
      <c r="C4" s="249"/>
    </row>
    <row r="5" spans="1:13" ht="12.75" x14ac:dyDescent="0.2">
      <c r="A5">
        <f>'feuille-dépot-formulaire'!C5</f>
        <v>0</v>
      </c>
      <c r="B5" s="70">
        <v>1</v>
      </c>
      <c r="C5" s="67">
        <v>1</v>
      </c>
      <c r="D5" s="168">
        <f t="shared" ref="D5:D6" si="0">J5+H5+I5</f>
        <v>0</v>
      </c>
      <c r="E5" s="169">
        <f>'feuille-dépot-formulaire'!E5</f>
        <v>0</v>
      </c>
      <c r="F5" s="169">
        <f>'feuille-dépot-formulaire'!F5</f>
        <v>0</v>
      </c>
      <c r="G5" s="35">
        <f>'feuille-dépot-formulaire'!H5</f>
        <v>0</v>
      </c>
      <c r="H5" s="30"/>
      <c r="I5" s="80"/>
      <c r="K5" s="14" t="s">
        <v>117</v>
      </c>
      <c r="L5" s="14" t="s">
        <v>118</v>
      </c>
      <c r="M5" s="14" t="s">
        <v>119</v>
      </c>
    </row>
    <row r="6" spans="1:13" ht="12.75" x14ac:dyDescent="0.2">
      <c r="A6">
        <f>'feuille-dépot-formulaire'!C6</f>
        <v>0</v>
      </c>
      <c r="B6" s="70">
        <v>1</v>
      </c>
      <c r="C6" s="67">
        <v>1</v>
      </c>
      <c r="D6" s="168">
        <f t="shared" si="0"/>
        <v>0</v>
      </c>
      <c r="E6" s="169">
        <f>'feuille-dépot-formulaire'!E6</f>
        <v>0</v>
      </c>
      <c r="F6" s="169">
        <f>'feuille-dépot-formulaire'!F6</f>
        <v>0</v>
      </c>
      <c r="G6" s="35">
        <f>'feuille-dépot-formulaire'!H6</f>
        <v>0</v>
      </c>
      <c r="H6" s="9"/>
      <c r="I6" s="80"/>
      <c r="K6" s="201" t="s">
        <v>120</v>
      </c>
      <c r="L6" s="201" t="s">
        <v>121</v>
      </c>
      <c r="M6" s="201" t="s">
        <v>122</v>
      </c>
    </row>
    <row r="7" spans="1:13" ht="12.75" x14ac:dyDescent="0.2">
      <c r="A7">
        <f>'feuille-dépot-formulaire'!C7</f>
        <v>0</v>
      </c>
      <c r="B7" s="70">
        <v>1</v>
      </c>
      <c r="C7" s="67">
        <v>1</v>
      </c>
      <c r="D7" s="168" t="e">
        <f t="shared" ref="D7:D8" si="1">L7+J7+K7</f>
        <v>#VALUE!</v>
      </c>
      <c r="E7" s="169">
        <f>'feuille-dépot-formulaire'!E7</f>
        <v>0</v>
      </c>
      <c r="F7" s="169">
        <f>'feuille-dépot-formulaire'!F7</f>
        <v>0</v>
      </c>
      <c r="G7" s="246" t="e">
        <f>'feuille-dépot-formulaire'!#REF!</f>
        <v>#REF!</v>
      </c>
      <c r="H7" s="30"/>
      <c r="I7" s="80"/>
      <c r="K7" s="14" t="s">
        <v>123</v>
      </c>
      <c r="L7" s="14" t="s">
        <v>124</v>
      </c>
      <c r="M7" s="2" t="s">
        <v>125</v>
      </c>
    </row>
    <row r="8" spans="1:13" ht="12.75" x14ac:dyDescent="0.2">
      <c r="A8">
        <f>'feuille-dépot-formulaire'!C8</f>
        <v>0</v>
      </c>
      <c r="B8" s="70">
        <v>1</v>
      </c>
      <c r="C8" s="67">
        <v>1</v>
      </c>
      <c r="D8" s="168" t="e">
        <f t="shared" si="1"/>
        <v>#VALUE!</v>
      </c>
      <c r="E8" s="169">
        <f>'feuille-dépot-formulaire'!E8</f>
        <v>0</v>
      </c>
      <c r="F8" s="169">
        <f>'feuille-dépot-formulaire'!F8</f>
        <v>0</v>
      </c>
      <c r="G8" s="246" t="e">
        <f>'feuille-dépot-formulaire'!#REF!</f>
        <v>#REF!</v>
      </c>
      <c r="H8" s="30"/>
      <c r="I8" s="80"/>
      <c r="K8" s="15" t="s">
        <v>126</v>
      </c>
      <c r="L8" s="15" t="s">
        <v>127</v>
      </c>
      <c r="M8" s="2" t="s">
        <v>128</v>
      </c>
    </row>
    <row r="9" spans="1:13" ht="12.75" x14ac:dyDescent="0.2">
      <c r="A9" s="246">
        <f>'feuille-dépot-formulaire'!A9</f>
        <v>0</v>
      </c>
      <c r="B9">
        <f>'feuille-dépot-formulaire'!C9</f>
        <v>0</v>
      </c>
      <c r="C9">
        <f>'feuille-dépot-formulaire'!E9</f>
        <v>0</v>
      </c>
      <c r="D9" s="70">
        <v>1</v>
      </c>
      <c r="E9" s="67">
        <v>1</v>
      </c>
      <c r="F9" s="168" t="e">
        <f t="shared" ref="F9:F11" si="2">L9+J9+K9</f>
        <v>#VALUE!</v>
      </c>
      <c r="G9" s="169">
        <f>'feuille-dépot-formulaire'!G9</f>
        <v>0</v>
      </c>
      <c r="H9" s="169">
        <f>'feuille-dépot-formulaire'!H9</f>
        <v>0</v>
      </c>
      <c r="I9" s="246">
        <f>'feuille-dépot-formulaire'!A9</f>
        <v>0</v>
      </c>
      <c r="K9" s="15" t="s">
        <v>129</v>
      </c>
      <c r="L9" s="15" t="s">
        <v>130</v>
      </c>
      <c r="M9" s="2" t="s">
        <v>131</v>
      </c>
    </row>
    <row r="10" spans="1:13" ht="12.75" x14ac:dyDescent="0.2">
      <c r="A10" s="246">
        <f>'feuille-dépot-formulaire'!A10</f>
        <v>0</v>
      </c>
      <c r="B10" t="str">
        <f>'feuille-dépot-formulaire'!C2</f>
        <v>Greer</v>
      </c>
      <c r="C10" t="str">
        <f>'feuille-dépot-formulaire'!E2</f>
        <v>Les tribulations d'Arthur Mineur</v>
      </c>
      <c r="D10" s="70">
        <v>1</v>
      </c>
      <c r="E10" s="67">
        <v>1</v>
      </c>
      <c r="F10" s="168" t="e">
        <f t="shared" si="2"/>
        <v>#VALUE!</v>
      </c>
      <c r="G10" s="169" t="str">
        <f>'feuille-dépot-formulaire'!G2</f>
        <v>contemporain</v>
      </c>
      <c r="H10" s="169" t="str">
        <f>'feuille-dépot-formulaire'!H2</f>
        <v>Non</v>
      </c>
      <c r="I10" s="80"/>
      <c r="K10" s="15" t="s">
        <v>132</v>
      </c>
      <c r="L10" s="15" t="s">
        <v>94</v>
      </c>
      <c r="M10" s="2" t="s">
        <v>133</v>
      </c>
    </row>
    <row r="11" spans="1:13" ht="12.75" x14ac:dyDescent="0.2">
      <c r="A11" s="246">
        <f>'feuille-dépot-formulaire'!A11</f>
        <v>0</v>
      </c>
      <c r="B11" t="str">
        <f>'feuille-dépot-formulaire'!C3</f>
        <v>Pilhes</v>
      </c>
      <c r="C11" t="str">
        <f>'feuille-dépot-formulaire'!E3</f>
        <v>La Médiatrice</v>
      </c>
      <c r="D11" s="70">
        <v>1</v>
      </c>
      <c r="E11" s="67">
        <v>1</v>
      </c>
      <c r="F11" s="168" t="e">
        <f t="shared" si="2"/>
        <v>#VALUE!</v>
      </c>
      <c r="G11" s="169" t="str">
        <f>'feuille-dépot-formulaire'!G3</f>
        <v>contemporain</v>
      </c>
      <c r="H11" s="169" t="str">
        <f>'feuille-dépot-formulaire'!H3</f>
        <v>Non</v>
      </c>
      <c r="I11" s="80"/>
      <c r="K11" s="15" t="s">
        <v>134</v>
      </c>
      <c r="L11" s="15" t="s">
        <v>135</v>
      </c>
      <c r="M11" s="2" t="s">
        <v>136</v>
      </c>
    </row>
    <row r="12" spans="1:13" ht="12.75" x14ac:dyDescent="0.2">
      <c r="A12">
        <f>'feuille-dépot-formulaire'!B12</f>
        <v>0</v>
      </c>
      <c r="B12">
        <f>'feuille-dépot-formulaire'!D12</f>
        <v>0</v>
      </c>
      <c r="C12" s="70">
        <v>1</v>
      </c>
      <c r="D12" s="67">
        <v>1</v>
      </c>
      <c r="E12" s="168" t="e">
        <f t="shared" ref="E12" si="3">K12+I12+J12</f>
        <v>#VALUE!</v>
      </c>
      <c r="F12" s="169">
        <f>'feuille-dépot-formulaire'!F12</f>
        <v>0</v>
      </c>
      <c r="G12" s="169">
        <f>'feuille-dépot-formulaire'!G12</f>
        <v>0</v>
      </c>
      <c r="H12" s="35">
        <f>'feuille-dépot-formulaire'!I12</f>
        <v>0</v>
      </c>
      <c r="I12" s="80"/>
      <c r="K12" s="14" t="s">
        <v>137</v>
      </c>
      <c r="L12" s="14" t="s">
        <v>138</v>
      </c>
      <c r="M12" s="14" t="s">
        <v>139</v>
      </c>
    </row>
    <row r="13" spans="1:13" ht="12.75" x14ac:dyDescent="0.2">
      <c r="A13">
        <f>'feuille-dépot-formulaire'!A13</f>
        <v>0</v>
      </c>
      <c r="B13" s="246">
        <f>'feuille-dépot-formulaire'!B13</f>
        <v>0</v>
      </c>
      <c r="C13">
        <f>'feuille-dépot-formulaire'!D13</f>
        <v>0</v>
      </c>
      <c r="D13">
        <f>'feuille-dépot-formulaire'!F13</f>
        <v>0</v>
      </c>
      <c r="E13" s="70">
        <v>1</v>
      </c>
      <c r="F13" s="67">
        <v>1</v>
      </c>
      <c r="G13" s="168" t="e">
        <f t="shared" ref="G13" si="4">M13+K13+L13</f>
        <v>#VALUE!</v>
      </c>
      <c r="H13" s="169">
        <f>'feuille-dépot-formulaire'!H13</f>
        <v>0</v>
      </c>
      <c r="I13" s="80"/>
      <c r="K13" s="15" t="s">
        <v>103</v>
      </c>
      <c r="L13" s="15" t="s">
        <v>101</v>
      </c>
      <c r="M13" s="2" t="s">
        <v>140</v>
      </c>
    </row>
    <row r="14" spans="1:13" ht="12.75" x14ac:dyDescent="0.2">
      <c r="A14" s="246">
        <f>'feuille-dépot-formulaire'!A14</f>
        <v>0</v>
      </c>
      <c r="B14">
        <f>'feuille-dépot-formulaire'!C14</f>
        <v>0</v>
      </c>
      <c r="C14">
        <f>'feuille-dépot-formulaire'!E14</f>
        <v>0</v>
      </c>
      <c r="D14" s="70">
        <v>1</v>
      </c>
      <c r="E14" s="67">
        <v>1</v>
      </c>
      <c r="F14" s="168" t="e">
        <f t="shared" ref="F14" si="5">L14+J14+K14</f>
        <v>#VALUE!</v>
      </c>
      <c r="G14" s="169">
        <f>'feuille-dépot-formulaire'!G14</f>
        <v>0</v>
      </c>
      <c r="H14" s="169">
        <f>'feuille-dépot-formulaire'!H14</f>
        <v>0</v>
      </c>
      <c r="I14" s="80"/>
      <c r="K14" s="14" t="s">
        <v>141</v>
      </c>
      <c r="L14" s="14" t="s">
        <v>142</v>
      </c>
      <c r="M14" s="14" t="s">
        <v>143</v>
      </c>
    </row>
    <row r="15" spans="1:13" ht="12.75" x14ac:dyDescent="0.2">
      <c r="D15" s="13"/>
      <c r="E15" s="27"/>
      <c r="F15" s="27"/>
      <c r="G15" s="29"/>
      <c r="H15" s="30"/>
      <c r="I15" s="80"/>
      <c r="K15" s="15" t="s">
        <v>144</v>
      </c>
      <c r="L15" s="15" t="s">
        <v>145</v>
      </c>
      <c r="M15" s="14" t="s">
        <v>146</v>
      </c>
    </row>
    <row r="16" spans="1:13" ht="12.75" x14ac:dyDescent="0.2">
      <c r="D16" s="13"/>
      <c r="E16" s="27"/>
      <c r="F16" s="27"/>
      <c r="G16" s="29"/>
      <c r="H16" s="30"/>
      <c r="I16" s="80"/>
      <c r="K16" s="15" t="s">
        <v>147</v>
      </c>
      <c r="L16" s="15" t="s">
        <v>148</v>
      </c>
      <c r="M16" s="2" t="s">
        <v>149</v>
      </c>
    </row>
    <row r="17" spans="3:13" ht="12.75" x14ac:dyDescent="0.2">
      <c r="D17" s="13"/>
      <c r="E17" s="27"/>
      <c r="F17" s="27"/>
      <c r="G17" s="29"/>
      <c r="H17" s="30"/>
      <c r="I17" s="80"/>
      <c r="K17" s="14" t="s">
        <v>150</v>
      </c>
      <c r="L17" s="14" t="s">
        <v>151</v>
      </c>
      <c r="M17" s="2" t="s">
        <v>152</v>
      </c>
    </row>
    <row r="18" spans="3:13" ht="12.75" x14ac:dyDescent="0.2">
      <c r="D18" s="13"/>
      <c r="E18" s="27"/>
      <c r="F18" s="27"/>
      <c r="G18" s="29"/>
      <c r="H18" s="30"/>
      <c r="I18" s="80"/>
      <c r="K18" s="15" t="s">
        <v>104</v>
      </c>
      <c r="L18" s="15" t="s">
        <v>81</v>
      </c>
      <c r="M18" s="2" t="s">
        <v>153</v>
      </c>
    </row>
    <row r="19" spans="3:13" ht="12.75" x14ac:dyDescent="0.2">
      <c r="D19" s="13"/>
      <c r="E19" s="27"/>
      <c r="F19" s="27"/>
      <c r="G19" s="29"/>
      <c r="H19" s="30"/>
      <c r="I19" s="80"/>
      <c r="K19" s="15" t="s">
        <v>154</v>
      </c>
      <c r="L19" s="15" t="s">
        <v>155</v>
      </c>
      <c r="M19" s="2" t="s">
        <v>156</v>
      </c>
    </row>
    <row r="20" spans="3:13" ht="12.75" x14ac:dyDescent="0.2">
      <c r="D20" s="13"/>
      <c r="E20" s="27"/>
      <c r="F20" s="27"/>
      <c r="G20" s="29"/>
      <c r="H20" s="30"/>
      <c r="I20" s="80"/>
      <c r="K20" s="15" t="s">
        <v>157</v>
      </c>
      <c r="L20" s="15" t="s">
        <v>158</v>
      </c>
      <c r="M20" s="2" t="s">
        <v>159</v>
      </c>
    </row>
    <row r="21" spans="3:13" ht="12.75" x14ac:dyDescent="0.2">
      <c r="D21" s="13"/>
      <c r="E21" s="27"/>
      <c r="F21" s="27"/>
      <c r="G21" s="29"/>
      <c r="H21" s="30"/>
      <c r="I21" s="80"/>
      <c r="K21" s="15" t="s">
        <v>160</v>
      </c>
      <c r="L21" s="15" t="s">
        <v>161</v>
      </c>
      <c r="M21" s="2" t="s">
        <v>162</v>
      </c>
    </row>
    <row r="22" spans="3:13" ht="12.75" x14ac:dyDescent="0.2">
      <c r="D22" s="13"/>
      <c r="E22" s="13"/>
      <c r="F22" s="13"/>
      <c r="G22" s="13"/>
      <c r="H22" s="9"/>
      <c r="I22" s="80"/>
      <c r="K22" s="201" t="s">
        <v>100</v>
      </c>
      <c r="L22" s="201" t="s">
        <v>163</v>
      </c>
      <c r="M22" s="201" t="s">
        <v>164</v>
      </c>
    </row>
    <row r="23" spans="3:13" ht="12.75" x14ac:dyDescent="0.2">
      <c r="D23" s="13"/>
      <c r="E23" s="27"/>
      <c r="F23" s="27"/>
      <c r="G23" s="29"/>
      <c r="H23" s="30"/>
      <c r="I23" s="80"/>
      <c r="K23" s="2" t="s">
        <v>165</v>
      </c>
      <c r="L23" s="2" t="s">
        <v>166</v>
      </c>
      <c r="M23" s="14" t="s">
        <v>167</v>
      </c>
    </row>
    <row r="24" spans="3:13" ht="12.75" x14ac:dyDescent="0.2">
      <c r="D24" s="13"/>
      <c r="E24" s="27"/>
      <c r="F24" s="27"/>
      <c r="G24" s="29"/>
      <c r="H24" s="30"/>
      <c r="I24" s="80"/>
      <c r="K24" s="15" t="s">
        <v>168</v>
      </c>
      <c r="L24" s="15" t="s">
        <v>169</v>
      </c>
      <c r="M24" s="2" t="s">
        <v>170</v>
      </c>
    </row>
    <row r="25" spans="3:13" ht="12.75" x14ac:dyDescent="0.2">
      <c r="D25" s="13"/>
      <c r="E25" s="27"/>
      <c r="F25" s="27"/>
      <c r="G25" s="29"/>
      <c r="H25" s="30"/>
      <c r="I25" s="80"/>
      <c r="K25" s="15" t="s">
        <v>171</v>
      </c>
      <c r="L25" s="15" t="s">
        <v>172</v>
      </c>
      <c r="M25" s="2" t="s">
        <v>173</v>
      </c>
    </row>
    <row r="26" spans="3:13" ht="12.75" x14ac:dyDescent="0.2">
      <c r="D26" s="13"/>
      <c r="E26" s="27"/>
      <c r="F26" s="27"/>
      <c r="G26" s="29"/>
      <c r="H26" s="30"/>
      <c r="I26" s="80"/>
      <c r="K26" s="14" t="s">
        <v>174</v>
      </c>
      <c r="L26" s="14" t="s">
        <v>175</v>
      </c>
      <c r="M26" s="14" t="s">
        <v>176</v>
      </c>
    </row>
    <row r="27" spans="3:13" ht="12.75" x14ac:dyDescent="0.2">
      <c r="D27" s="13"/>
      <c r="E27" s="27"/>
      <c r="F27" s="27"/>
      <c r="G27" s="29"/>
      <c r="H27" s="30"/>
      <c r="I27" s="80"/>
      <c r="K27" s="15" t="s">
        <v>177</v>
      </c>
      <c r="L27" s="15" t="s">
        <v>77</v>
      </c>
      <c r="M27" s="2" t="s">
        <v>178</v>
      </c>
    </row>
    <row r="28" spans="3:13" ht="12.75" x14ac:dyDescent="0.2">
      <c r="D28" s="13"/>
      <c r="E28" s="27"/>
      <c r="F28" s="27"/>
      <c r="G28" s="29"/>
      <c r="H28" s="30"/>
      <c r="I28" s="80"/>
      <c r="K28" s="15" t="s">
        <v>179</v>
      </c>
      <c r="L28" s="15" t="s">
        <v>180</v>
      </c>
      <c r="M28" s="2" t="s">
        <v>181</v>
      </c>
    </row>
    <row r="29" spans="3:13" ht="12.75" x14ac:dyDescent="0.2">
      <c r="D29" s="13"/>
      <c r="E29" s="27"/>
      <c r="F29" s="27"/>
      <c r="G29" s="29"/>
      <c r="H29" s="30"/>
      <c r="I29" s="80"/>
      <c r="K29" s="15" t="s">
        <v>182</v>
      </c>
      <c r="L29" s="15" t="s">
        <v>183</v>
      </c>
      <c r="M29" s="14" t="s">
        <v>184</v>
      </c>
    </row>
    <row r="30" spans="3:13" ht="12.75" x14ac:dyDescent="0.2">
      <c r="D30" s="13"/>
      <c r="E30" s="27"/>
      <c r="F30" s="27"/>
      <c r="G30" s="29"/>
      <c r="H30" s="30"/>
      <c r="I30" s="80"/>
      <c r="K30" s="15" t="s">
        <v>185</v>
      </c>
      <c r="L30" s="15" t="s">
        <v>186</v>
      </c>
      <c r="M30" s="2" t="s">
        <v>187</v>
      </c>
    </row>
    <row r="31" spans="3:13" x14ac:dyDescent="0.2">
      <c r="C31" s="6"/>
    </row>
    <row r="32" spans="3:13" x14ac:dyDescent="0.2">
      <c r="D32" s="8"/>
      <c r="E32" s="8"/>
      <c r="F32" s="8"/>
      <c r="G32" s="8"/>
      <c r="K32" s="24"/>
    </row>
    <row r="33" spans="4:11" x14ac:dyDescent="0.2">
      <c r="D33" s="8"/>
      <c r="E33" s="8"/>
      <c r="F33" s="8"/>
      <c r="G33" s="5"/>
      <c r="K33" s="22"/>
    </row>
    <row r="34" spans="4:11" x14ac:dyDescent="0.2">
      <c r="E34" s="9"/>
      <c r="F34" s="9"/>
      <c r="K34" s="23"/>
    </row>
  </sheetData>
  <sheetProtection selectLockedCells="1" selectUnlockedCells="1"/>
  <mergeCells count="1">
    <mergeCell ref="H1:I1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12697-5DEC-43FC-98AD-66A75C3D02AF}">
  <sheetPr codeName="Feuil8">
    <tabColor theme="4"/>
  </sheetPr>
  <dimension ref="A1:M34"/>
  <sheetViews>
    <sheetView tabSelected="1" workbookViewId="0">
      <selection activeCell="A15" sqref="A15"/>
    </sheetView>
  </sheetViews>
  <sheetFormatPr baseColWidth="10" defaultColWidth="10.7109375" defaultRowHeight="11.25" x14ac:dyDescent="0.2"/>
  <cols>
    <col min="1" max="1" width="20.85546875" style="3" customWidth="1"/>
    <col min="2" max="2" width="14.28515625" style="3" customWidth="1"/>
    <col min="3" max="3" width="26" style="3" customWidth="1"/>
    <col min="4" max="4" width="5.85546875" style="3" customWidth="1"/>
    <col min="5" max="6" width="8.140625" style="3" customWidth="1"/>
    <col min="7" max="7" width="7.85546875" style="3" customWidth="1"/>
    <col min="8" max="8" width="17.7109375" style="3" customWidth="1"/>
    <col min="9" max="9" width="7.28515625" style="3" customWidth="1"/>
    <col min="10" max="16384" width="10.7109375" style="3"/>
  </cols>
  <sheetData>
    <row r="1" spans="1:13" ht="21" customHeight="1" x14ac:dyDescent="0.2">
      <c r="A1" s="144" t="s">
        <v>346</v>
      </c>
      <c r="B1" s="144"/>
      <c r="C1" s="145" t="s">
        <v>56</v>
      </c>
      <c r="D1" s="33" t="s">
        <v>4</v>
      </c>
      <c r="E1" s="33" t="s">
        <v>5</v>
      </c>
      <c r="F1" s="33" t="s">
        <v>53</v>
      </c>
      <c r="G1" s="34" t="s">
        <v>6</v>
      </c>
      <c r="H1" s="253" t="s">
        <v>7</v>
      </c>
      <c r="I1" s="253"/>
    </row>
    <row r="2" spans="1:13" x14ac:dyDescent="0.2">
      <c r="A2" s="4" t="s">
        <v>8</v>
      </c>
      <c r="C2" s="3" t="str">
        <f>IF(AND(D2=26,E2=26,G2&gt;5000,I2&gt;4,,F2&lt;6.1),"Reussi","En cours")</f>
        <v>En cours</v>
      </c>
      <c r="D2" s="5">
        <f>SUM(D5:D30)</f>
        <v>572</v>
      </c>
      <c r="E2" s="5">
        <f>SUM(E5:E30)</f>
        <v>2</v>
      </c>
      <c r="F2" s="5">
        <f>SUM(F5:F30)</f>
        <v>6</v>
      </c>
      <c r="G2" s="31">
        <f>SUM(G5:G30)</f>
        <v>0</v>
      </c>
      <c r="I2" s="31">
        <f>SUM(I5:I30)</f>
        <v>0</v>
      </c>
    </row>
    <row r="3" spans="1:13" x14ac:dyDescent="0.2">
      <c r="B3" s="3" t="s">
        <v>351</v>
      </c>
      <c r="C3" s="5" t="str">
        <f>IF(AND(G2&gt;5000,I2&gt;5),"Oui","Non")</f>
        <v>Non</v>
      </c>
      <c r="G3" s="25"/>
    </row>
    <row r="5" spans="1:13" ht="12.75" x14ac:dyDescent="0.2">
      <c r="A5" t="s">
        <v>372</v>
      </c>
      <c r="B5" t="s">
        <v>374</v>
      </c>
      <c r="C5" t="s">
        <v>368</v>
      </c>
      <c r="D5" s="70">
        <v>1</v>
      </c>
      <c r="E5" s="67">
        <v>1</v>
      </c>
      <c r="F5" s="168">
        <v>3</v>
      </c>
      <c r="G5" s="169" t="s">
        <v>58</v>
      </c>
      <c r="H5" s="169" t="s">
        <v>58</v>
      </c>
      <c r="I5" s="80"/>
      <c r="K5" s="14" t="s">
        <v>194</v>
      </c>
      <c r="L5" s="14" t="s">
        <v>195</v>
      </c>
      <c r="M5" s="14" t="s">
        <v>196</v>
      </c>
    </row>
    <row r="6" spans="1:13" ht="12.75" x14ac:dyDescent="0.2">
      <c r="A6" t="s">
        <v>372</v>
      </c>
      <c r="B6" t="s">
        <v>373</v>
      </c>
      <c r="C6" t="s">
        <v>374</v>
      </c>
      <c r="D6" s="70">
        <v>285</v>
      </c>
      <c r="E6" s="67" t="s">
        <v>368</v>
      </c>
      <c r="F6" s="168" t="s">
        <v>58</v>
      </c>
      <c r="G6" s="169" t="s">
        <v>58</v>
      </c>
      <c r="H6" s="169" t="s">
        <v>58</v>
      </c>
      <c r="I6" s="80"/>
      <c r="K6" s="3" t="s">
        <v>89</v>
      </c>
      <c r="L6" s="3" t="s">
        <v>197</v>
      </c>
      <c r="M6" s="3" t="s">
        <v>198</v>
      </c>
    </row>
    <row r="7" spans="1:13" ht="12.75" x14ac:dyDescent="0.2">
      <c r="A7"/>
      <c r="B7"/>
      <c r="C7" s="70"/>
      <c r="D7" s="67"/>
      <c r="E7" s="168"/>
      <c r="F7" s="169"/>
      <c r="G7" s="169"/>
      <c r="H7" s="35"/>
      <c r="I7" s="80"/>
      <c r="K7" s="14" t="s">
        <v>199</v>
      </c>
      <c r="L7" s="14" t="s">
        <v>200</v>
      </c>
      <c r="M7" s="2" t="s">
        <v>201</v>
      </c>
    </row>
    <row r="8" spans="1:13" ht="12.75" x14ac:dyDescent="0.2">
      <c r="A8"/>
      <c r="B8"/>
      <c r="C8"/>
      <c r="D8"/>
      <c r="E8" s="70"/>
      <c r="F8" s="67"/>
      <c r="G8" s="168"/>
      <c r="H8" s="169"/>
      <c r="I8" s="80"/>
      <c r="K8" s="15" t="s">
        <v>202</v>
      </c>
      <c r="L8" s="15" t="s">
        <v>90</v>
      </c>
      <c r="M8" s="2" t="s">
        <v>203</v>
      </c>
    </row>
    <row r="9" spans="1:13" ht="12.75" x14ac:dyDescent="0.2">
      <c r="A9"/>
      <c r="B9"/>
      <c r="C9"/>
      <c r="D9" s="70"/>
      <c r="E9" s="67"/>
      <c r="F9" s="168"/>
      <c r="G9" s="169"/>
      <c r="H9" s="169"/>
      <c r="I9" s="80"/>
      <c r="K9" s="15" t="s">
        <v>204</v>
      </c>
      <c r="L9" s="15" t="s">
        <v>205</v>
      </c>
      <c r="M9" s="2" t="s">
        <v>206</v>
      </c>
    </row>
    <row r="10" spans="1:13" ht="12.75" x14ac:dyDescent="0.2">
      <c r="A10"/>
      <c r="B10"/>
      <c r="C10"/>
      <c r="D10" s="70"/>
      <c r="E10" s="67"/>
      <c r="F10" s="168"/>
      <c r="G10" s="169"/>
      <c r="H10" s="169"/>
      <c r="I10" s="80"/>
      <c r="K10" s="15" t="s">
        <v>207</v>
      </c>
      <c r="L10" s="15" t="s">
        <v>93</v>
      </c>
      <c r="M10" s="2" t="s">
        <v>208</v>
      </c>
    </row>
    <row r="11" spans="1:13" ht="12.75" x14ac:dyDescent="0.2">
      <c r="A11"/>
      <c r="B11"/>
      <c r="C11"/>
      <c r="D11" s="70"/>
      <c r="E11" s="67"/>
      <c r="F11" s="168"/>
      <c r="G11" s="169"/>
      <c r="H11" s="169"/>
      <c r="I11" s="80"/>
      <c r="K11" s="15" t="s">
        <v>209</v>
      </c>
      <c r="L11" s="15" t="s">
        <v>210</v>
      </c>
      <c r="M11" s="2" t="s">
        <v>211</v>
      </c>
    </row>
    <row r="12" spans="1:13" ht="12.75" x14ac:dyDescent="0.2">
      <c r="A12" t="s">
        <v>372</v>
      </c>
      <c r="B12" t="s">
        <v>374</v>
      </c>
      <c r="C12" t="s">
        <v>368</v>
      </c>
      <c r="D12" s="70">
        <v>1</v>
      </c>
      <c r="E12" s="67">
        <v>1</v>
      </c>
      <c r="F12" s="168">
        <v>3</v>
      </c>
      <c r="G12" s="169" t="s">
        <v>58</v>
      </c>
      <c r="H12" s="169" t="s">
        <v>58</v>
      </c>
      <c r="I12" s="80"/>
      <c r="K12" s="14" t="s">
        <v>212</v>
      </c>
      <c r="L12" s="14" t="s">
        <v>90</v>
      </c>
      <c r="M12" s="14" t="s">
        <v>213</v>
      </c>
    </row>
    <row r="13" spans="1:13" ht="12.75" x14ac:dyDescent="0.2">
      <c r="A13" t="s">
        <v>372</v>
      </c>
      <c r="B13" t="s">
        <v>373</v>
      </c>
      <c r="C13" t="s">
        <v>374</v>
      </c>
      <c r="D13" s="70">
        <v>285</v>
      </c>
      <c r="E13" s="67" t="s">
        <v>368</v>
      </c>
      <c r="F13" s="168" t="s">
        <v>58</v>
      </c>
      <c r="G13" s="169" t="s">
        <v>58</v>
      </c>
      <c r="H13" s="169" t="s">
        <v>58</v>
      </c>
      <c r="I13" s="80"/>
      <c r="K13" s="15" t="s">
        <v>214</v>
      </c>
      <c r="L13" s="15" t="s">
        <v>99</v>
      </c>
      <c r="M13" s="2" t="s">
        <v>215</v>
      </c>
    </row>
    <row r="14" spans="1:13" ht="12.75" x14ac:dyDescent="0.2">
      <c r="D14" s="13"/>
      <c r="E14" s="27"/>
      <c r="F14" s="27"/>
      <c r="G14" s="29"/>
      <c r="H14" s="30"/>
      <c r="I14" s="80"/>
      <c r="K14" s="14" t="s">
        <v>90</v>
      </c>
      <c r="L14" s="14" t="s">
        <v>91</v>
      </c>
      <c r="M14" s="14" t="s">
        <v>216</v>
      </c>
    </row>
    <row r="15" spans="1:13" ht="12.75" x14ac:dyDescent="0.2">
      <c r="D15" s="13"/>
      <c r="E15" s="27"/>
      <c r="F15" s="27"/>
      <c r="G15" s="29"/>
      <c r="H15" s="30"/>
      <c r="I15" s="80"/>
      <c r="K15" s="15" t="s">
        <v>217</v>
      </c>
      <c r="L15" s="15" t="s">
        <v>218</v>
      </c>
      <c r="M15" s="14" t="s">
        <v>219</v>
      </c>
    </row>
    <row r="16" spans="1:13" ht="12.75" x14ac:dyDescent="0.2">
      <c r="D16" s="13"/>
      <c r="E16" s="27"/>
      <c r="F16" s="27"/>
      <c r="G16" s="29"/>
      <c r="H16" s="30"/>
      <c r="I16" s="80"/>
      <c r="K16" s="15" t="s">
        <v>220</v>
      </c>
      <c r="L16" s="15" t="s">
        <v>221</v>
      </c>
      <c r="M16" s="2" t="s">
        <v>222</v>
      </c>
    </row>
    <row r="17" spans="3:13" ht="12.75" x14ac:dyDescent="0.2">
      <c r="D17" s="13"/>
      <c r="E17" s="27"/>
      <c r="F17" s="27"/>
      <c r="G17" s="29"/>
      <c r="H17" s="30"/>
      <c r="I17" s="80"/>
      <c r="K17" s="14" t="s">
        <v>223</v>
      </c>
      <c r="L17" s="14" t="s">
        <v>224</v>
      </c>
      <c r="M17" s="2" t="s">
        <v>225</v>
      </c>
    </row>
    <row r="18" spans="3:13" ht="12.75" x14ac:dyDescent="0.2">
      <c r="D18" s="13"/>
      <c r="E18" s="27"/>
      <c r="F18" s="27"/>
      <c r="G18" s="29"/>
      <c r="H18" s="30"/>
      <c r="I18" s="80"/>
      <c r="K18" s="15" t="s">
        <v>226</v>
      </c>
      <c r="L18" s="15" t="s">
        <v>82</v>
      </c>
      <c r="M18" s="2" t="s">
        <v>227</v>
      </c>
    </row>
    <row r="19" spans="3:13" ht="12.75" x14ac:dyDescent="0.2">
      <c r="D19" s="13"/>
      <c r="E19" s="27"/>
      <c r="F19" s="27"/>
      <c r="G19" s="29"/>
      <c r="H19" s="30"/>
      <c r="I19" s="80"/>
      <c r="K19" s="15" t="s">
        <v>228</v>
      </c>
      <c r="L19" s="15" t="s">
        <v>229</v>
      </c>
      <c r="M19" s="2" t="s">
        <v>230</v>
      </c>
    </row>
    <row r="20" spans="3:13" ht="12.75" x14ac:dyDescent="0.2">
      <c r="D20" s="13"/>
      <c r="E20" s="27"/>
      <c r="F20" s="27"/>
      <c r="G20" s="29"/>
      <c r="H20" s="30"/>
      <c r="I20" s="80"/>
      <c r="K20" s="15" t="s">
        <v>231</v>
      </c>
      <c r="L20" s="15" t="s">
        <v>84</v>
      </c>
      <c r="M20" s="2" t="s">
        <v>232</v>
      </c>
    </row>
    <row r="21" spans="3:13" ht="12.75" x14ac:dyDescent="0.2">
      <c r="D21" s="13"/>
      <c r="E21" s="27"/>
      <c r="F21" s="27"/>
      <c r="G21" s="29"/>
      <c r="H21" s="30"/>
      <c r="I21" s="80"/>
      <c r="K21" s="15" t="s">
        <v>193</v>
      </c>
      <c r="L21" s="15" t="s">
        <v>87</v>
      </c>
      <c r="M21" s="2" t="s">
        <v>233</v>
      </c>
    </row>
    <row r="22" spans="3:13" x14ac:dyDescent="0.2">
      <c r="D22" s="13"/>
      <c r="E22" s="13"/>
      <c r="F22" s="13"/>
      <c r="G22" s="13"/>
      <c r="H22" s="9"/>
      <c r="I22" s="80"/>
      <c r="K22" s="3" t="s">
        <v>234</v>
      </c>
      <c r="L22" s="3" t="s">
        <v>235</v>
      </c>
      <c r="M22" s="3" t="s">
        <v>236</v>
      </c>
    </row>
    <row r="23" spans="3:13" ht="12.75" x14ac:dyDescent="0.2">
      <c r="D23" s="13"/>
      <c r="E23" s="27"/>
      <c r="F23" s="27"/>
      <c r="G23" s="29"/>
      <c r="H23" s="30"/>
      <c r="I23" s="80"/>
      <c r="K23" s="2" t="s">
        <v>237</v>
      </c>
      <c r="L23" s="2" t="s">
        <v>238</v>
      </c>
      <c r="M23" s="14" t="s">
        <v>239</v>
      </c>
    </row>
    <row r="24" spans="3:13" ht="12.75" x14ac:dyDescent="0.2">
      <c r="D24" s="13"/>
      <c r="E24" s="27"/>
      <c r="F24" s="27"/>
      <c r="G24" s="29"/>
      <c r="H24" s="30"/>
      <c r="I24" s="80"/>
      <c r="K24" s="15" t="s">
        <v>109</v>
      </c>
      <c r="L24" s="15" t="s">
        <v>240</v>
      </c>
      <c r="M24" s="2" t="s">
        <v>241</v>
      </c>
    </row>
    <row r="25" spans="3:13" ht="12.75" x14ac:dyDescent="0.2">
      <c r="D25" s="13"/>
      <c r="E25" s="27"/>
      <c r="F25" s="27"/>
      <c r="G25" s="29"/>
      <c r="H25" s="30"/>
      <c r="I25" s="80"/>
      <c r="K25" s="15" t="s">
        <v>59</v>
      </c>
      <c r="L25" s="15" t="s">
        <v>60</v>
      </c>
      <c r="M25" s="2" t="s">
        <v>242</v>
      </c>
    </row>
    <row r="26" spans="3:13" ht="12.75" x14ac:dyDescent="0.2">
      <c r="D26" s="13"/>
      <c r="E26" s="27"/>
      <c r="F26" s="27"/>
      <c r="G26" s="29"/>
      <c r="H26" s="30"/>
      <c r="I26" s="80"/>
      <c r="K26" s="14" t="s">
        <v>243</v>
      </c>
      <c r="L26" s="14" t="s">
        <v>79</v>
      </c>
      <c r="M26" s="14" t="s">
        <v>244</v>
      </c>
    </row>
    <row r="27" spans="3:13" ht="12.75" x14ac:dyDescent="0.2">
      <c r="D27" s="13"/>
      <c r="E27" s="27"/>
      <c r="F27" s="27"/>
      <c r="G27" s="29"/>
      <c r="H27" s="30"/>
      <c r="I27" s="80"/>
      <c r="K27" s="15" t="s">
        <v>245</v>
      </c>
      <c r="L27" s="15" t="s">
        <v>246</v>
      </c>
      <c r="M27" s="2" t="s">
        <v>247</v>
      </c>
    </row>
    <row r="28" spans="3:13" ht="12.75" x14ac:dyDescent="0.2">
      <c r="D28" s="13"/>
      <c r="E28" s="27"/>
      <c r="F28" s="27"/>
      <c r="G28" s="29"/>
      <c r="H28" s="30"/>
      <c r="I28" s="80"/>
      <c r="K28" s="15" t="s">
        <v>80</v>
      </c>
      <c r="L28" s="15" t="s">
        <v>248</v>
      </c>
      <c r="M28" s="2" t="s">
        <v>249</v>
      </c>
    </row>
    <row r="29" spans="3:13" ht="12.75" x14ac:dyDescent="0.2">
      <c r="D29" s="13"/>
      <c r="E29" s="27"/>
      <c r="F29" s="27"/>
      <c r="G29" s="29"/>
      <c r="H29" s="30"/>
      <c r="I29" s="80"/>
      <c r="K29" s="15" t="s">
        <v>190</v>
      </c>
      <c r="L29" s="15" t="s">
        <v>192</v>
      </c>
      <c r="M29" s="14" t="s">
        <v>250</v>
      </c>
    </row>
    <row r="30" spans="3:13" ht="12.75" x14ac:dyDescent="0.2">
      <c r="D30" s="13"/>
      <c r="E30" s="27"/>
      <c r="F30" s="27"/>
      <c r="G30" s="29"/>
      <c r="H30" s="30"/>
      <c r="I30" s="80"/>
      <c r="K30" s="15" t="s">
        <v>251</v>
      </c>
      <c r="L30" s="15" t="s">
        <v>252</v>
      </c>
      <c r="M30" s="2" t="s">
        <v>253</v>
      </c>
    </row>
    <row r="31" spans="3:13" x14ac:dyDescent="0.2">
      <c r="C31" s="6"/>
    </row>
    <row r="32" spans="3:13" x14ac:dyDescent="0.2">
      <c r="D32" s="8"/>
      <c r="E32" s="8"/>
      <c r="F32" s="8"/>
      <c r="G32" s="8"/>
      <c r="K32" s="24"/>
    </row>
    <row r="33" spans="4:11" x14ac:dyDescent="0.2">
      <c r="D33" s="8"/>
      <c r="E33" s="8"/>
      <c r="F33" s="8"/>
      <c r="G33" s="5"/>
      <c r="K33" s="22"/>
    </row>
    <row r="34" spans="4:11" x14ac:dyDescent="0.2">
      <c r="E34" s="9"/>
      <c r="F34" s="9"/>
      <c r="K34" s="23"/>
    </row>
  </sheetData>
  <sheetProtection selectLockedCells="1" selectUnlockedCells="1"/>
  <mergeCells count="1">
    <mergeCell ref="H1:I1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76F81-8359-48B8-9E5D-D64846819C85}">
  <sheetPr codeName="Feuil9">
    <tabColor theme="9" tint="0.39997558519241921"/>
  </sheetPr>
  <dimension ref="A1:K34"/>
  <sheetViews>
    <sheetView workbookViewId="0">
      <selection activeCell="C33" sqref="C33"/>
    </sheetView>
  </sheetViews>
  <sheetFormatPr baseColWidth="10" defaultColWidth="10.7109375" defaultRowHeight="11.25" x14ac:dyDescent="0.2"/>
  <cols>
    <col min="1" max="1" width="19.28515625" style="3" customWidth="1"/>
    <col min="2" max="2" width="16" style="3" customWidth="1"/>
    <col min="3" max="3" width="34" style="3" customWidth="1"/>
    <col min="4" max="4" width="5.85546875" style="3" customWidth="1"/>
    <col min="5" max="6" width="8.140625" style="3" customWidth="1"/>
    <col min="7" max="7" width="7.85546875" style="3" customWidth="1"/>
    <col min="8" max="8" width="18.42578125" style="3" customWidth="1"/>
    <col min="9" max="9" width="9.42578125" style="3" customWidth="1"/>
    <col min="10" max="16384" width="10.7109375" style="3"/>
  </cols>
  <sheetData>
    <row r="1" spans="1:9" ht="21" customHeight="1" x14ac:dyDescent="0.2">
      <c r="A1" s="199"/>
      <c r="B1" s="199"/>
      <c r="C1" s="200" t="s">
        <v>47</v>
      </c>
      <c r="D1" s="33" t="s">
        <v>4</v>
      </c>
      <c r="E1" s="33" t="s">
        <v>5</v>
      </c>
      <c r="F1" s="33" t="s">
        <v>53</v>
      </c>
      <c r="G1" s="34" t="s">
        <v>6</v>
      </c>
      <c r="H1" s="253" t="s">
        <v>7</v>
      </c>
      <c r="I1" s="253"/>
    </row>
    <row r="2" spans="1:9" x14ac:dyDescent="0.2">
      <c r="A2" s="4" t="s">
        <v>8</v>
      </c>
      <c r="B2" s="3" t="e">
        <f>IF(AND(D2=26,E2=26,G2&gt;5000,I2&gt;4,,F2&lt;6.1),"Reussi","En cours")</f>
        <v>#REF!</v>
      </c>
      <c r="D2" s="5">
        <f>SUM(D5:D30)</f>
        <v>5</v>
      </c>
      <c r="E2" s="5">
        <f>SUM(E5:E30)</f>
        <v>5</v>
      </c>
      <c r="F2" s="5"/>
      <c r="G2" s="31" t="e">
        <f>SUM(G5:G30)</f>
        <v>#REF!</v>
      </c>
      <c r="I2" s="31">
        <f>SUM(I5:I30)</f>
        <v>0</v>
      </c>
    </row>
    <row r="3" spans="1:9" x14ac:dyDescent="0.2">
      <c r="B3" s="3" t="s">
        <v>350</v>
      </c>
      <c r="C3" s="5" t="e">
        <f>IF(AND(G2&gt;5000,I2&gt;5),"Oui","Non")</f>
        <v>#REF!</v>
      </c>
      <c r="G3" s="25"/>
    </row>
    <row r="4" spans="1:9" x14ac:dyDescent="0.2">
      <c r="A4" s="249"/>
      <c r="B4" s="249"/>
      <c r="C4" s="249"/>
    </row>
    <row r="5" spans="1:9" ht="12.75" x14ac:dyDescent="0.2">
      <c r="A5">
        <f>'feuille-dépot-formulaire'!C5</f>
        <v>0</v>
      </c>
      <c r="B5" s="70">
        <v>1</v>
      </c>
      <c r="C5" s="67">
        <v>1</v>
      </c>
      <c r="D5" s="168">
        <f t="shared" ref="D5:D6" si="0">J5+H5+I5</f>
        <v>0</v>
      </c>
      <c r="E5" s="169">
        <f>'feuille-dépot-formulaire'!E5</f>
        <v>0</v>
      </c>
      <c r="F5" s="169">
        <f>'feuille-dépot-formulaire'!F5</f>
        <v>0</v>
      </c>
      <c r="G5" s="35">
        <f>'feuille-dépot-formulaire'!H5</f>
        <v>0</v>
      </c>
      <c r="H5" s="30"/>
      <c r="I5" s="80"/>
    </row>
    <row r="6" spans="1:9" ht="12.75" x14ac:dyDescent="0.2">
      <c r="A6">
        <f>'feuille-dépot-formulaire'!C6</f>
        <v>0</v>
      </c>
      <c r="B6" s="70">
        <v>1</v>
      </c>
      <c r="C6" s="67">
        <v>1</v>
      </c>
      <c r="D6" s="168">
        <f t="shared" si="0"/>
        <v>0</v>
      </c>
      <c r="E6" s="169">
        <f>'feuille-dépot-formulaire'!E6</f>
        <v>0</v>
      </c>
      <c r="F6" s="169">
        <f>'feuille-dépot-formulaire'!F6</f>
        <v>0</v>
      </c>
      <c r="G6" s="35">
        <f>'feuille-dépot-formulaire'!H6</f>
        <v>0</v>
      </c>
      <c r="H6" s="9"/>
      <c r="I6" s="80"/>
    </row>
    <row r="7" spans="1:9" ht="12.75" x14ac:dyDescent="0.2">
      <c r="A7">
        <f>'feuille-dépot-formulaire'!C7</f>
        <v>0</v>
      </c>
      <c r="B7" s="70">
        <v>1</v>
      </c>
      <c r="C7" s="67">
        <v>1</v>
      </c>
      <c r="D7" s="168">
        <f t="shared" ref="D7:D8" si="1">L7+J7+K7</f>
        <v>0</v>
      </c>
      <c r="E7" s="169">
        <f>'feuille-dépot-formulaire'!E7</f>
        <v>0</v>
      </c>
      <c r="F7" s="169">
        <f>'feuille-dépot-formulaire'!F7</f>
        <v>0</v>
      </c>
      <c r="G7" t="e">
        <f>'feuille-dépot-formulaire'!#REF!</f>
        <v>#REF!</v>
      </c>
      <c r="H7" s="30"/>
      <c r="I7" s="80"/>
    </row>
    <row r="8" spans="1:9" ht="12.75" x14ac:dyDescent="0.2">
      <c r="A8">
        <f>'feuille-dépot-formulaire'!C8</f>
        <v>0</v>
      </c>
      <c r="B8" s="70">
        <v>1</v>
      </c>
      <c r="C8" s="67">
        <v>1</v>
      </c>
      <c r="D8" s="168">
        <f t="shared" si="1"/>
        <v>0</v>
      </c>
      <c r="E8" s="169">
        <f>'feuille-dépot-formulaire'!E8</f>
        <v>0</v>
      </c>
      <c r="F8" s="169">
        <f>'feuille-dépot-formulaire'!F8</f>
        <v>0</v>
      </c>
      <c r="G8" t="e">
        <f>'feuille-dépot-formulaire'!#REF!</f>
        <v>#REF!</v>
      </c>
      <c r="H8" s="30"/>
      <c r="I8" s="80"/>
    </row>
    <row r="9" spans="1:9" ht="12.75" x14ac:dyDescent="0.2">
      <c r="A9">
        <f>'feuille-dépot-formulaire'!A9</f>
        <v>0</v>
      </c>
      <c r="B9">
        <f>'feuille-dépot-formulaire'!C9</f>
        <v>0</v>
      </c>
      <c r="C9">
        <f>'feuille-dépot-formulaire'!E9</f>
        <v>0</v>
      </c>
      <c r="D9" s="70">
        <v>1</v>
      </c>
      <c r="E9" s="67">
        <v>1</v>
      </c>
      <c r="F9" s="168">
        <f t="shared" ref="F9:F11" si="2">L9+J9+K9</f>
        <v>0</v>
      </c>
      <c r="G9" s="169">
        <f>'feuille-dépot-formulaire'!G9</f>
        <v>0</v>
      </c>
      <c r="H9" s="169">
        <f>'feuille-dépot-formulaire'!H9</f>
        <v>0</v>
      </c>
      <c r="I9">
        <f>'feuille-dépot-formulaire'!A9</f>
        <v>0</v>
      </c>
    </row>
    <row r="10" spans="1:9" ht="12.75" x14ac:dyDescent="0.2">
      <c r="A10">
        <f>'feuille-dépot-formulaire'!A10</f>
        <v>0</v>
      </c>
      <c r="B10" t="str">
        <f>'feuille-dépot-formulaire'!C2</f>
        <v>Greer</v>
      </c>
      <c r="C10" t="str">
        <f>'feuille-dépot-formulaire'!E2</f>
        <v>Les tribulations d'Arthur Mineur</v>
      </c>
      <c r="D10" s="70">
        <v>1</v>
      </c>
      <c r="E10" s="67">
        <v>1</v>
      </c>
      <c r="F10" s="168">
        <f t="shared" si="2"/>
        <v>0</v>
      </c>
      <c r="G10" s="169" t="str">
        <f>'feuille-dépot-formulaire'!G2</f>
        <v>contemporain</v>
      </c>
      <c r="H10" s="169" t="str">
        <f>'feuille-dépot-formulaire'!H2</f>
        <v>Non</v>
      </c>
      <c r="I10" s="80"/>
    </row>
    <row r="11" spans="1:9" ht="12.75" x14ac:dyDescent="0.2">
      <c r="A11">
        <f>'feuille-dépot-formulaire'!A11</f>
        <v>0</v>
      </c>
      <c r="B11" t="str">
        <f>'feuille-dépot-formulaire'!C3</f>
        <v>Pilhes</v>
      </c>
      <c r="C11" t="str">
        <f>'feuille-dépot-formulaire'!E3</f>
        <v>La Médiatrice</v>
      </c>
      <c r="D11" s="70">
        <v>1</v>
      </c>
      <c r="E11" s="67">
        <v>1</v>
      </c>
      <c r="F11" s="168">
        <f t="shared" si="2"/>
        <v>0</v>
      </c>
      <c r="G11" s="169" t="str">
        <f>'feuille-dépot-formulaire'!G3</f>
        <v>contemporain</v>
      </c>
      <c r="H11" s="169" t="str">
        <f>'feuille-dépot-formulaire'!H3</f>
        <v>Non</v>
      </c>
      <c r="I11" s="80"/>
    </row>
    <row r="12" spans="1:9" ht="12.75" x14ac:dyDescent="0.2">
      <c r="A12">
        <f>'feuille-dépot-formulaire'!B12</f>
        <v>0</v>
      </c>
      <c r="B12">
        <f>'feuille-dépot-formulaire'!D12</f>
        <v>0</v>
      </c>
      <c r="C12" s="70">
        <v>1</v>
      </c>
      <c r="D12" s="67">
        <v>1</v>
      </c>
      <c r="E12" s="168">
        <f t="shared" ref="E12" si="3">K12+I12+J12</f>
        <v>0</v>
      </c>
      <c r="F12" s="169">
        <f>'feuille-dépot-formulaire'!F12</f>
        <v>0</v>
      </c>
      <c r="G12" s="169">
        <f>'feuille-dépot-formulaire'!G12</f>
        <v>0</v>
      </c>
      <c r="H12" s="35">
        <f>'feuille-dépot-formulaire'!I12</f>
        <v>0</v>
      </c>
      <c r="I12" s="80"/>
    </row>
    <row r="13" spans="1:9" ht="12.75" x14ac:dyDescent="0.2">
      <c r="A13">
        <f>'feuille-dépot-formulaire'!A13</f>
        <v>0</v>
      </c>
      <c r="B13">
        <f>'feuille-dépot-formulaire'!B13</f>
        <v>0</v>
      </c>
      <c r="C13">
        <f>'feuille-dépot-formulaire'!D13</f>
        <v>0</v>
      </c>
      <c r="D13">
        <f>'feuille-dépot-formulaire'!F13</f>
        <v>0</v>
      </c>
      <c r="E13" s="70">
        <v>1</v>
      </c>
      <c r="F13" s="67">
        <v>1</v>
      </c>
      <c r="G13" s="168">
        <f t="shared" ref="G13" si="4">M13+K13+L13</f>
        <v>0</v>
      </c>
      <c r="H13" s="169">
        <f>'feuille-dépot-formulaire'!H13</f>
        <v>0</v>
      </c>
      <c r="I13" s="80"/>
    </row>
    <row r="14" spans="1:9" ht="12.75" x14ac:dyDescent="0.2">
      <c r="A14">
        <f>'feuille-dépot-formulaire'!A14</f>
        <v>0</v>
      </c>
      <c r="B14">
        <f>'feuille-dépot-formulaire'!C14</f>
        <v>0</v>
      </c>
      <c r="C14">
        <f>'feuille-dépot-formulaire'!E14</f>
        <v>0</v>
      </c>
      <c r="D14" s="70">
        <v>1</v>
      </c>
      <c r="E14" s="67">
        <v>1</v>
      </c>
      <c r="F14" s="168">
        <f t="shared" ref="F14" si="5">L14+J14+K14</f>
        <v>0</v>
      </c>
      <c r="G14" s="169">
        <f>'feuille-dépot-formulaire'!G14</f>
        <v>0</v>
      </c>
      <c r="H14" s="169">
        <f>'feuille-dépot-formulaire'!H14</f>
        <v>0</v>
      </c>
      <c r="I14" s="80"/>
    </row>
    <row r="15" spans="1:9" x14ac:dyDescent="0.2">
      <c r="D15" s="13"/>
      <c r="E15" s="27"/>
      <c r="F15" s="27"/>
      <c r="G15" s="29"/>
      <c r="H15" s="30"/>
      <c r="I15" s="80"/>
    </row>
    <row r="16" spans="1:9" x14ac:dyDescent="0.2">
      <c r="D16" s="13"/>
      <c r="E16" s="27"/>
      <c r="F16" s="27"/>
      <c r="G16" s="29"/>
      <c r="H16" s="30"/>
      <c r="I16" s="80"/>
    </row>
    <row r="17" spans="3:11" x14ac:dyDescent="0.2">
      <c r="D17" s="13"/>
      <c r="E17" s="27"/>
      <c r="F17" s="27"/>
      <c r="G17" s="29"/>
      <c r="H17" s="30"/>
      <c r="I17" s="80"/>
    </row>
    <row r="18" spans="3:11" x14ac:dyDescent="0.2">
      <c r="D18" s="13"/>
      <c r="E18" s="27"/>
      <c r="F18" s="27"/>
      <c r="G18" s="29"/>
      <c r="H18" s="30"/>
      <c r="I18" s="80"/>
    </row>
    <row r="19" spans="3:11" x14ac:dyDescent="0.2">
      <c r="D19" s="13"/>
      <c r="E19" s="27"/>
      <c r="F19" s="27"/>
      <c r="G19" s="29"/>
      <c r="H19" s="30"/>
      <c r="I19" s="80"/>
    </row>
    <row r="20" spans="3:11" x14ac:dyDescent="0.2">
      <c r="D20" s="13"/>
      <c r="E20" s="27"/>
      <c r="F20" s="27"/>
      <c r="G20" s="29"/>
      <c r="H20" s="30"/>
      <c r="I20" s="80"/>
    </row>
    <row r="21" spans="3:11" x14ac:dyDescent="0.2">
      <c r="D21" s="13"/>
      <c r="E21" s="27"/>
      <c r="F21" s="27"/>
      <c r="G21" s="29"/>
      <c r="H21" s="30"/>
      <c r="I21" s="80"/>
    </row>
    <row r="22" spans="3:11" x14ac:dyDescent="0.2">
      <c r="D22" s="13"/>
      <c r="E22" s="13"/>
      <c r="F22" s="13"/>
      <c r="G22" s="13"/>
      <c r="H22" s="9"/>
      <c r="I22" s="80"/>
    </row>
    <row r="23" spans="3:11" x14ac:dyDescent="0.2">
      <c r="D23" s="13"/>
      <c r="E23" s="27"/>
      <c r="F23" s="27"/>
      <c r="G23" s="29"/>
      <c r="H23" s="30"/>
      <c r="I23" s="80"/>
    </row>
    <row r="24" spans="3:11" x14ac:dyDescent="0.2">
      <c r="D24" s="13"/>
      <c r="E24" s="27"/>
      <c r="F24" s="27"/>
      <c r="G24" s="29"/>
      <c r="H24" s="30"/>
      <c r="I24" s="80"/>
    </row>
    <row r="25" spans="3:11" x14ac:dyDescent="0.2">
      <c r="D25" s="13"/>
      <c r="E25" s="27"/>
      <c r="F25" s="27"/>
      <c r="G25" s="29"/>
      <c r="H25" s="30"/>
      <c r="I25" s="80"/>
    </row>
    <row r="26" spans="3:11" x14ac:dyDescent="0.2">
      <c r="D26" s="13"/>
      <c r="E26" s="27"/>
      <c r="F26" s="27"/>
      <c r="G26" s="29"/>
      <c r="H26" s="30"/>
      <c r="I26" s="80"/>
    </row>
    <row r="27" spans="3:11" x14ac:dyDescent="0.2">
      <c r="D27" s="13"/>
      <c r="E27" s="27"/>
      <c r="F27" s="27"/>
      <c r="G27" s="29"/>
      <c r="H27" s="30"/>
      <c r="I27" s="80"/>
    </row>
    <row r="28" spans="3:11" x14ac:dyDescent="0.2">
      <c r="D28" s="13"/>
      <c r="E28" s="27"/>
      <c r="F28" s="27"/>
      <c r="G28" s="29"/>
      <c r="H28" s="30"/>
      <c r="I28" s="80"/>
    </row>
    <row r="29" spans="3:11" x14ac:dyDescent="0.2">
      <c r="D29" s="13"/>
      <c r="E29" s="27"/>
      <c r="F29" s="27"/>
      <c r="G29" s="29"/>
      <c r="H29" s="30"/>
      <c r="I29" s="80"/>
    </row>
    <row r="30" spans="3:11" x14ac:dyDescent="0.2">
      <c r="D30" s="13"/>
      <c r="E30" s="27"/>
      <c r="F30" s="27"/>
      <c r="G30" s="29"/>
      <c r="H30" s="30"/>
      <c r="I30" s="80"/>
    </row>
    <row r="31" spans="3:11" x14ac:dyDescent="0.2">
      <c r="C31" s="6"/>
    </row>
    <row r="32" spans="3:11" x14ac:dyDescent="0.2">
      <c r="D32" s="8"/>
      <c r="E32" s="8"/>
      <c r="F32" s="8"/>
      <c r="G32" s="8"/>
      <c r="K32" s="24"/>
    </row>
    <row r="33" spans="4:11" x14ac:dyDescent="0.2">
      <c r="D33" s="8"/>
      <c r="E33" s="8"/>
      <c r="F33" s="8"/>
      <c r="G33" s="5"/>
      <c r="K33" s="22"/>
    </row>
    <row r="34" spans="4:11" x14ac:dyDescent="0.2">
      <c r="E34" s="9"/>
      <c r="F34" s="9"/>
      <c r="K34" s="23"/>
    </row>
  </sheetData>
  <sheetProtection selectLockedCells="1" selectUnlockedCells="1"/>
  <mergeCells count="1">
    <mergeCell ref="H1:I1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1B5B7-B155-47F1-8B95-95E40DC1DDCC}">
  <sheetPr codeName="Feuil10">
    <tabColor theme="6" tint="-0.249977111117893"/>
  </sheetPr>
  <dimension ref="A1:K37"/>
  <sheetViews>
    <sheetView workbookViewId="0">
      <selection activeCell="B4" sqref="B4"/>
    </sheetView>
  </sheetViews>
  <sheetFormatPr baseColWidth="10" defaultColWidth="10.7109375" defaultRowHeight="11.25" x14ac:dyDescent="0.2"/>
  <cols>
    <col min="1" max="1" width="20.85546875" style="3" customWidth="1"/>
    <col min="2" max="2" width="14.28515625" style="3" customWidth="1"/>
    <col min="3" max="3" width="26" style="3" customWidth="1"/>
    <col min="4" max="4" width="5.85546875" style="3" customWidth="1"/>
    <col min="5" max="5" width="8.140625" style="3" customWidth="1"/>
    <col min="6" max="6" width="1.42578125" style="3" customWidth="1"/>
    <col min="7" max="7" width="7.85546875" style="3" customWidth="1"/>
    <col min="8" max="8" width="17.7109375" style="3" customWidth="1"/>
    <col min="9" max="9" width="7.28515625" style="3" customWidth="1"/>
    <col min="10" max="16384" width="10.7109375" style="3"/>
  </cols>
  <sheetData>
    <row r="1" spans="1:9" ht="21" customHeight="1" x14ac:dyDescent="0.2">
      <c r="A1" s="26" t="s">
        <v>348</v>
      </c>
      <c r="B1" s="26"/>
      <c r="C1" s="32" t="s">
        <v>44</v>
      </c>
      <c r="D1" s="33" t="s">
        <v>4</v>
      </c>
      <c r="E1" s="33" t="s">
        <v>5</v>
      </c>
      <c r="F1" s="33"/>
      <c r="G1" s="34" t="s">
        <v>6</v>
      </c>
      <c r="H1" s="253" t="s">
        <v>7</v>
      </c>
      <c r="I1" s="253"/>
    </row>
    <row r="2" spans="1:9" ht="12.75" x14ac:dyDescent="0.2">
      <c r="A2" s="4" t="s">
        <v>8</v>
      </c>
      <c r="B2" t="e">
        <f>'feuille-dépot-formulaire'!#REF!</f>
        <v>#REF!</v>
      </c>
      <c r="C2" s="70">
        <v>1</v>
      </c>
      <c r="D2" s="67">
        <v>1</v>
      </c>
      <c r="E2" s="168">
        <f t="shared" ref="E2" si="0">K2+I2+J2</f>
        <v>0</v>
      </c>
      <c r="F2" s="169" t="e">
        <f>'feuille-dépot-formulaire'!#REF!</f>
        <v>#REF!</v>
      </c>
      <c r="G2" s="169" t="e">
        <f>'feuille-dépot-formulaire'!#REF!</f>
        <v>#REF!</v>
      </c>
      <c r="H2" s="35" t="e">
        <f>'feuille-dépot-formulaire'!#REF!</f>
        <v>#REF!</v>
      </c>
      <c r="I2" s="31">
        <f>SUM(I5:I30)</f>
        <v>0</v>
      </c>
    </row>
    <row r="3" spans="1:9" x14ac:dyDescent="0.2">
      <c r="B3" s="3" t="s">
        <v>350</v>
      </c>
      <c r="C3" s="5" t="e">
        <f>IF(AND(G2&gt;5000,I2&gt;5),"Oui","Non")</f>
        <v>#REF!</v>
      </c>
      <c r="G3" s="25"/>
    </row>
    <row r="4" spans="1:9" ht="12.75" x14ac:dyDescent="0.2">
      <c r="A4" s="249"/>
      <c r="B4">
        <f>'feuille-dépot-formulaire'!D4</f>
        <v>0</v>
      </c>
      <c r="C4" s="70">
        <v>1</v>
      </c>
      <c r="D4" s="67">
        <v>1</v>
      </c>
      <c r="E4" s="168">
        <f t="shared" ref="E4" si="1">K4+I4+J4</f>
        <v>0</v>
      </c>
      <c r="F4" s="169">
        <f>'feuille-dépot-formulaire'!F4</f>
        <v>0</v>
      </c>
      <c r="G4" s="169">
        <f>'feuille-dépot-formulaire'!G4</f>
        <v>0</v>
      </c>
      <c r="H4" s="35">
        <f>'feuille-dépot-formulaire'!I4</f>
        <v>0</v>
      </c>
    </row>
    <row r="5" spans="1:9" ht="12.75" x14ac:dyDescent="0.2">
      <c r="A5">
        <f>'feuille-dépot-formulaire'!C5</f>
        <v>0</v>
      </c>
      <c r="B5" s="70">
        <v>1</v>
      </c>
      <c r="C5" s="67">
        <v>1</v>
      </c>
      <c r="D5" s="168">
        <f t="shared" ref="D5:D7" si="2">J5+H5+I5</f>
        <v>0</v>
      </c>
      <c r="E5" s="169">
        <f>'feuille-dépot-formulaire'!E5</f>
        <v>0</v>
      </c>
      <c r="F5" s="169">
        <f>'feuille-dépot-formulaire'!F5</f>
        <v>0</v>
      </c>
      <c r="G5" s="35">
        <f>'feuille-dépot-formulaire'!H5</f>
        <v>0</v>
      </c>
      <c r="H5" s="30"/>
      <c r="I5" s="80"/>
    </row>
    <row r="6" spans="1:9" ht="12.75" x14ac:dyDescent="0.2">
      <c r="A6">
        <f>'feuille-dépot-formulaire'!C6</f>
        <v>0</v>
      </c>
      <c r="B6" s="70">
        <v>1</v>
      </c>
      <c r="C6" s="67">
        <v>1</v>
      </c>
      <c r="D6" s="168">
        <f t="shared" si="2"/>
        <v>0</v>
      </c>
      <c r="E6" s="169">
        <f>'feuille-dépot-formulaire'!E6</f>
        <v>0</v>
      </c>
      <c r="F6" s="169">
        <f>'feuille-dépot-formulaire'!F6</f>
        <v>0</v>
      </c>
      <c r="G6" s="35">
        <f>'feuille-dépot-formulaire'!H6</f>
        <v>0</v>
      </c>
      <c r="H6" s="30"/>
      <c r="I6" s="80"/>
    </row>
    <row r="7" spans="1:9" ht="12.75" x14ac:dyDescent="0.2">
      <c r="A7">
        <f>'feuille-dépot-formulaire'!C7</f>
        <v>0</v>
      </c>
      <c r="B7" s="70">
        <v>1</v>
      </c>
      <c r="C7" s="67">
        <v>1</v>
      </c>
      <c r="D7" s="168">
        <f t="shared" si="2"/>
        <v>0</v>
      </c>
      <c r="E7" s="169">
        <f>'feuille-dépot-formulaire'!E7</f>
        <v>0</v>
      </c>
      <c r="F7" s="169">
        <f>'feuille-dépot-formulaire'!F7</f>
        <v>0</v>
      </c>
      <c r="G7" s="35">
        <f>'feuille-dépot-formulaire'!H7</f>
        <v>0</v>
      </c>
      <c r="H7" s="30"/>
      <c r="I7" s="80"/>
    </row>
    <row r="8" spans="1:9" ht="12.75" x14ac:dyDescent="0.2">
      <c r="A8">
        <f>'feuille-dépot-formulaire'!C8</f>
        <v>0</v>
      </c>
      <c r="B8" s="70">
        <v>1</v>
      </c>
      <c r="C8" s="67">
        <v>1</v>
      </c>
      <c r="D8" s="168">
        <f t="shared" ref="D8:D9" si="3">L8+J8+K8</f>
        <v>0</v>
      </c>
      <c r="E8" s="169">
        <f>'feuille-dépot-formulaire'!E8</f>
        <v>0</v>
      </c>
      <c r="F8" s="169">
        <f>'feuille-dépot-formulaire'!F8</f>
        <v>0</v>
      </c>
      <c r="G8" t="e">
        <f>'feuille-dépot-formulaire'!#REF!</f>
        <v>#REF!</v>
      </c>
      <c r="H8" s="30"/>
      <c r="I8" s="80"/>
    </row>
    <row r="9" spans="1:9" ht="12.75" x14ac:dyDescent="0.2">
      <c r="A9">
        <f>'feuille-dépot-formulaire'!C9</f>
        <v>0</v>
      </c>
      <c r="B9" s="70">
        <v>1</v>
      </c>
      <c r="C9" s="67">
        <v>1</v>
      </c>
      <c r="D9" s="168">
        <f t="shared" si="3"/>
        <v>0</v>
      </c>
      <c r="E9" s="169">
        <f>'feuille-dépot-formulaire'!E9</f>
        <v>0</v>
      </c>
      <c r="F9" s="169">
        <f>'feuille-dépot-formulaire'!F9</f>
        <v>0</v>
      </c>
      <c r="G9" t="e">
        <f>'feuille-dépot-formulaire'!#REF!</f>
        <v>#REF!</v>
      </c>
      <c r="H9" s="30"/>
      <c r="I9" s="80"/>
    </row>
    <row r="10" spans="1:9" ht="12.75" x14ac:dyDescent="0.2">
      <c r="A10">
        <f>'feuille-dépot-formulaire'!A10</f>
        <v>0</v>
      </c>
      <c r="B10" t="str">
        <f>'feuille-dépot-formulaire'!C2</f>
        <v>Greer</v>
      </c>
      <c r="C10" t="str">
        <f>'feuille-dépot-formulaire'!E2</f>
        <v>Les tribulations d'Arthur Mineur</v>
      </c>
      <c r="D10" s="70">
        <v>1</v>
      </c>
      <c r="E10" s="67">
        <v>1</v>
      </c>
      <c r="F10" s="168">
        <f t="shared" ref="F10:F12" si="4">L10+J10+K10</f>
        <v>0</v>
      </c>
      <c r="G10" s="169" t="str">
        <f>'feuille-dépot-formulaire'!G2</f>
        <v>contemporain</v>
      </c>
      <c r="H10" s="169" t="str">
        <f>'feuille-dépot-formulaire'!H2</f>
        <v>Non</v>
      </c>
      <c r="I10">
        <f>'feuille-dépot-formulaire'!A10</f>
        <v>0</v>
      </c>
    </row>
    <row r="11" spans="1:9" ht="12.75" x14ac:dyDescent="0.2">
      <c r="A11">
        <f>'feuille-dépot-formulaire'!A11</f>
        <v>0</v>
      </c>
      <c r="B11" t="str">
        <f>'feuille-dépot-formulaire'!C3</f>
        <v>Pilhes</v>
      </c>
      <c r="C11" t="str">
        <f>'feuille-dépot-formulaire'!E3</f>
        <v>La Médiatrice</v>
      </c>
      <c r="D11" s="70">
        <v>1</v>
      </c>
      <c r="E11" s="67">
        <v>1</v>
      </c>
      <c r="F11" s="168">
        <f t="shared" si="4"/>
        <v>0</v>
      </c>
      <c r="G11" s="169" t="str">
        <f>'feuille-dépot-formulaire'!G3</f>
        <v>contemporain</v>
      </c>
      <c r="H11" s="169" t="str">
        <f>'feuille-dépot-formulaire'!H3</f>
        <v>Non</v>
      </c>
      <c r="I11" s="80"/>
    </row>
    <row r="12" spans="1:9" ht="12.75" x14ac:dyDescent="0.2">
      <c r="A12">
        <f>'feuille-dépot-formulaire'!A12</f>
        <v>0</v>
      </c>
      <c r="B12">
        <f>'feuille-dépot-formulaire'!C12</f>
        <v>0</v>
      </c>
      <c r="C12">
        <f>'feuille-dépot-formulaire'!E12</f>
        <v>0</v>
      </c>
      <c r="D12" s="70">
        <v>1</v>
      </c>
      <c r="E12" s="67">
        <v>1</v>
      </c>
      <c r="F12" s="168">
        <f t="shared" si="4"/>
        <v>0</v>
      </c>
      <c r="G12" s="169">
        <f>'feuille-dépot-formulaire'!G12</f>
        <v>0</v>
      </c>
      <c r="H12" s="169">
        <f>'feuille-dépot-formulaire'!H12</f>
        <v>0</v>
      </c>
      <c r="I12" s="80"/>
    </row>
    <row r="13" spans="1:9" ht="12.75" x14ac:dyDescent="0.2">
      <c r="A13">
        <f>'feuille-dépot-formulaire'!B13</f>
        <v>0</v>
      </c>
      <c r="B13">
        <f>'feuille-dépot-formulaire'!D13</f>
        <v>0</v>
      </c>
      <c r="C13" s="70">
        <v>1</v>
      </c>
      <c r="D13" s="67">
        <v>1</v>
      </c>
      <c r="E13" s="168">
        <f t="shared" ref="E13" si="5">K13+I13+J13</f>
        <v>0</v>
      </c>
      <c r="F13" s="169">
        <f>'feuille-dépot-formulaire'!F13</f>
        <v>0</v>
      </c>
      <c r="G13" s="169">
        <f>'feuille-dépot-formulaire'!G13</f>
        <v>0</v>
      </c>
      <c r="H13" s="35">
        <f>'feuille-dépot-formulaire'!I13</f>
        <v>0</v>
      </c>
      <c r="I13" s="80"/>
    </row>
    <row r="14" spans="1:9" ht="12.75" x14ac:dyDescent="0.2">
      <c r="A14">
        <f>'feuille-dépot-formulaire'!A14</f>
        <v>0</v>
      </c>
      <c r="B14">
        <f>'feuille-dépot-formulaire'!B14</f>
        <v>0</v>
      </c>
      <c r="C14">
        <f>'feuille-dépot-formulaire'!D14</f>
        <v>0</v>
      </c>
      <c r="D14">
        <f>'feuille-dépot-formulaire'!F14</f>
        <v>0</v>
      </c>
      <c r="E14" s="70">
        <v>1</v>
      </c>
      <c r="F14" s="67">
        <v>1</v>
      </c>
      <c r="G14" s="168">
        <f t="shared" ref="G14" si="6">M14+K14+L14</f>
        <v>0</v>
      </c>
      <c r="H14" s="169">
        <f>'feuille-dépot-formulaire'!H14</f>
        <v>0</v>
      </c>
      <c r="I14" s="80"/>
    </row>
    <row r="15" spans="1:9" ht="12.75" x14ac:dyDescent="0.2">
      <c r="A15">
        <f>'feuille-dépot-formulaire'!A15</f>
        <v>0</v>
      </c>
      <c r="B15">
        <f>'feuille-dépot-formulaire'!C15</f>
        <v>0</v>
      </c>
      <c r="C15">
        <f>'feuille-dépot-formulaire'!E15</f>
        <v>0</v>
      </c>
      <c r="D15" s="70">
        <v>1</v>
      </c>
      <c r="E15" s="67">
        <v>1</v>
      </c>
      <c r="F15" s="168">
        <f t="shared" ref="F15" si="7">L15+J15+K15</f>
        <v>0</v>
      </c>
      <c r="G15" s="169">
        <f>'feuille-dépot-formulaire'!G15</f>
        <v>0</v>
      </c>
      <c r="H15" s="169">
        <f>'feuille-dépot-formulaire'!H15</f>
        <v>0</v>
      </c>
      <c r="I15" s="80"/>
    </row>
    <row r="16" spans="1:9" ht="12.75" x14ac:dyDescent="0.2">
      <c r="A16" s="15"/>
      <c r="B16" s="15"/>
      <c r="C16" s="2"/>
      <c r="D16" s="13"/>
      <c r="E16" s="27"/>
      <c r="F16" s="27"/>
      <c r="G16" s="29"/>
      <c r="H16" s="30"/>
      <c r="I16" s="80"/>
    </row>
    <row r="17" spans="1:11" ht="12.75" x14ac:dyDescent="0.2">
      <c r="A17" s="15"/>
      <c r="B17" s="15"/>
      <c r="C17" s="2"/>
      <c r="D17" s="13"/>
      <c r="E17" s="27"/>
      <c r="F17" s="27"/>
      <c r="G17" s="29"/>
      <c r="H17" s="30"/>
      <c r="I17" s="80"/>
    </row>
    <row r="18" spans="1:11" ht="12.75" x14ac:dyDescent="0.2">
      <c r="A18" s="15"/>
      <c r="B18" s="15"/>
      <c r="C18" s="2"/>
      <c r="D18" s="13"/>
      <c r="E18" s="27"/>
      <c r="F18" s="27"/>
      <c r="G18" s="29"/>
      <c r="H18" s="30"/>
      <c r="I18" s="80"/>
    </row>
    <row r="19" spans="1:11" ht="12.75" x14ac:dyDescent="0.2">
      <c r="A19" s="14"/>
      <c r="B19" s="14"/>
      <c r="C19" s="2"/>
      <c r="D19" s="13"/>
      <c r="E19" s="27"/>
      <c r="F19" s="27"/>
      <c r="G19" s="29"/>
      <c r="H19" s="30"/>
      <c r="I19" s="80"/>
    </row>
    <row r="20" spans="1:11" ht="12.75" x14ac:dyDescent="0.2">
      <c r="A20" s="15"/>
      <c r="B20" s="15"/>
      <c r="C20" s="2"/>
      <c r="D20" s="13"/>
      <c r="E20" s="27"/>
      <c r="F20" s="27"/>
      <c r="G20" s="29"/>
      <c r="H20" s="30"/>
      <c r="I20" s="80"/>
    </row>
    <row r="21" spans="1:11" ht="12.75" x14ac:dyDescent="0.2">
      <c r="A21" s="15"/>
      <c r="B21" s="15"/>
      <c r="C21" s="2"/>
      <c r="D21" s="13"/>
      <c r="E21" s="27"/>
      <c r="F21" s="27"/>
      <c r="G21" s="29"/>
      <c r="H21" s="30"/>
      <c r="I21" s="80"/>
    </row>
    <row r="22" spans="1:11" ht="12.75" x14ac:dyDescent="0.2">
      <c r="A22" s="15"/>
      <c r="B22" s="15"/>
      <c r="C22" s="2"/>
      <c r="D22" s="13"/>
      <c r="E22" s="27"/>
      <c r="F22" s="27"/>
      <c r="G22" s="29"/>
      <c r="H22" s="30"/>
      <c r="I22" s="80"/>
    </row>
    <row r="23" spans="1:11" ht="12.75" x14ac:dyDescent="0.2">
      <c r="A23" s="15"/>
      <c r="B23" s="15"/>
      <c r="C23" s="2"/>
      <c r="D23" s="13"/>
      <c r="E23" s="27"/>
      <c r="F23" s="27"/>
      <c r="G23" s="29"/>
      <c r="H23" s="30"/>
      <c r="I23" s="80"/>
    </row>
    <row r="24" spans="1:11" ht="12.75" x14ac:dyDescent="0.2">
      <c r="A24" s="15"/>
      <c r="B24" s="15"/>
      <c r="C24" s="2"/>
      <c r="D24" s="13"/>
      <c r="E24" s="27"/>
      <c r="F24" s="27"/>
      <c r="G24" s="29"/>
      <c r="H24" s="30"/>
      <c r="I24" s="80"/>
    </row>
    <row r="25" spans="1:11" ht="12.75" x14ac:dyDescent="0.2">
      <c r="A25" s="14"/>
      <c r="B25" s="14"/>
      <c r="C25" s="14"/>
      <c r="D25" s="13"/>
      <c r="E25" s="27"/>
      <c r="F25" s="27"/>
      <c r="G25" s="29"/>
      <c r="H25" s="30"/>
      <c r="I25" s="80"/>
    </row>
    <row r="26" spans="1:11" ht="12.75" x14ac:dyDescent="0.2">
      <c r="A26" s="15"/>
      <c r="B26" s="15"/>
      <c r="C26" s="2"/>
      <c r="D26" s="13"/>
      <c r="E26" s="27"/>
      <c r="F26" s="27"/>
      <c r="G26" s="29"/>
      <c r="H26" s="30"/>
      <c r="I26" s="80"/>
    </row>
    <row r="27" spans="1:11" ht="12.75" x14ac:dyDescent="0.2">
      <c r="A27" s="15"/>
      <c r="B27" s="15"/>
      <c r="C27" s="2"/>
      <c r="D27" s="13"/>
      <c r="E27" s="27"/>
      <c r="F27" s="27"/>
      <c r="G27" s="29"/>
      <c r="H27" s="30"/>
      <c r="I27" s="80"/>
    </row>
    <row r="28" spans="1:11" ht="12.75" x14ac:dyDescent="0.2">
      <c r="A28" s="14"/>
      <c r="B28" s="14"/>
      <c r="C28" s="14"/>
      <c r="D28" s="13"/>
      <c r="E28" s="27"/>
      <c r="F28" s="27"/>
      <c r="G28" s="29"/>
      <c r="H28" s="30"/>
      <c r="I28" s="80"/>
    </row>
    <row r="29" spans="1:11" ht="12.75" x14ac:dyDescent="0.2">
      <c r="A29" s="15"/>
      <c r="B29" s="15"/>
      <c r="C29" s="14"/>
      <c r="D29" s="13"/>
      <c r="E29" s="27"/>
      <c r="F29" s="27"/>
      <c r="G29" s="29"/>
      <c r="H29" s="30"/>
      <c r="I29" s="80"/>
    </row>
    <row r="30" spans="1:11" ht="12.75" x14ac:dyDescent="0.2">
      <c r="A30" s="15"/>
      <c r="B30" s="15"/>
      <c r="C30" s="2"/>
      <c r="D30" s="13"/>
      <c r="E30" s="27"/>
      <c r="F30" s="27"/>
      <c r="G30" s="29"/>
      <c r="H30" s="30"/>
      <c r="I30" s="80"/>
    </row>
    <row r="31" spans="1:11" x14ac:dyDescent="0.2">
      <c r="C31" s="6"/>
    </row>
    <row r="32" spans="1:11" x14ac:dyDescent="0.2">
      <c r="K32" s="24"/>
    </row>
    <row r="33" spans="4:11" x14ac:dyDescent="0.2">
      <c r="D33" s="8"/>
      <c r="E33" s="8"/>
      <c r="F33" s="8"/>
      <c r="G33" s="5"/>
      <c r="K33" s="22"/>
    </row>
    <row r="34" spans="4:11" x14ac:dyDescent="0.2">
      <c r="K34" s="23"/>
    </row>
    <row r="37" spans="4:11" x14ac:dyDescent="0.2">
      <c r="E37" s="9"/>
      <c r="F37" s="9"/>
    </row>
  </sheetData>
  <sheetProtection selectLockedCells="1" selectUnlockedCells="1"/>
  <mergeCells count="1">
    <mergeCell ref="H1:I1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C4C0C-A4A6-48AB-94DD-546FA810E739}">
  <sheetPr codeName="Feuil11">
    <tabColor theme="6" tint="-0.249977111117893"/>
  </sheetPr>
  <dimension ref="A1:K37"/>
  <sheetViews>
    <sheetView workbookViewId="0">
      <selection activeCell="A17" sqref="A17"/>
    </sheetView>
  </sheetViews>
  <sheetFormatPr baseColWidth="10" defaultColWidth="10.7109375" defaultRowHeight="11.25" x14ac:dyDescent="0.2"/>
  <cols>
    <col min="1" max="1" width="20.85546875" style="3" customWidth="1"/>
    <col min="2" max="2" width="14.28515625" style="3" customWidth="1"/>
    <col min="3" max="3" width="26" style="3" customWidth="1"/>
    <col min="4" max="4" width="5.85546875" style="3" customWidth="1"/>
    <col min="5" max="5" width="8.140625" style="3" customWidth="1"/>
    <col min="6" max="6" width="1.42578125" style="3" customWidth="1"/>
    <col min="7" max="7" width="7.85546875" style="3" customWidth="1"/>
    <col min="8" max="8" width="17.7109375" style="3" customWidth="1"/>
    <col min="9" max="9" width="7.28515625" style="3" customWidth="1"/>
    <col min="10" max="16384" width="10.7109375" style="3"/>
  </cols>
  <sheetData>
    <row r="1" spans="1:9" ht="21" customHeight="1" x14ac:dyDescent="0.2">
      <c r="A1" s="26" t="s">
        <v>69</v>
      </c>
      <c r="B1" s="26"/>
      <c r="C1" s="32" t="s">
        <v>44</v>
      </c>
      <c r="D1" s="33" t="s">
        <v>4</v>
      </c>
      <c r="E1" s="33" t="s">
        <v>5</v>
      </c>
      <c r="F1" s="33"/>
      <c r="G1" s="34" t="s">
        <v>6</v>
      </c>
      <c r="H1" s="253" t="s">
        <v>7</v>
      </c>
      <c r="I1" s="253"/>
    </row>
    <row r="2" spans="1:9" x14ac:dyDescent="0.2">
      <c r="A2" s="4" t="s">
        <v>8</v>
      </c>
      <c r="B2" s="3" t="e">
        <f>IF(AND(D2=26,E2=26,G2&gt;5000,I2&gt;4,,F2&lt;6.1),"Reussi","En cours")</f>
        <v>#REF!</v>
      </c>
      <c r="D2" s="5">
        <f>SUM(D5:D30)</f>
        <v>5</v>
      </c>
      <c r="E2" s="5">
        <f>SUM(E5:E30)</f>
        <v>5</v>
      </c>
      <c r="F2" s="5"/>
      <c r="G2" s="31" t="e">
        <f>SUM(G5:G30)</f>
        <v>#REF!</v>
      </c>
      <c r="I2" s="31">
        <f>SUM(I5:I30)</f>
        <v>0</v>
      </c>
    </row>
    <row r="3" spans="1:9" x14ac:dyDescent="0.2">
      <c r="B3" s="3" t="s">
        <v>350</v>
      </c>
      <c r="C3" s="5" t="e">
        <f>IF(AND(G2&gt;5000,I2&gt;5),"Oui","Non")</f>
        <v>#REF!</v>
      </c>
      <c r="G3" s="25"/>
    </row>
    <row r="4" spans="1:9" x14ac:dyDescent="0.2">
      <c r="A4" s="249"/>
      <c r="B4" s="249"/>
      <c r="C4" s="249"/>
    </row>
    <row r="5" spans="1:9" ht="12.75" x14ac:dyDescent="0.2">
      <c r="A5">
        <f>'feuille-dépot-formulaire'!C5</f>
        <v>0</v>
      </c>
      <c r="B5" s="70">
        <v>1</v>
      </c>
      <c r="C5" s="67">
        <v>1</v>
      </c>
      <c r="D5" s="168">
        <f t="shared" ref="D5:D6" si="0">J5+H5+I5</f>
        <v>0</v>
      </c>
      <c r="E5" s="169">
        <f>'feuille-dépot-formulaire'!E5</f>
        <v>0</v>
      </c>
      <c r="F5" s="169">
        <f>'feuille-dépot-formulaire'!F5</f>
        <v>0</v>
      </c>
      <c r="G5" s="35">
        <f>'feuille-dépot-formulaire'!H5</f>
        <v>0</v>
      </c>
      <c r="H5" s="30"/>
      <c r="I5" s="80"/>
    </row>
    <row r="6" spans="1:9" ht="12.75" x14ac:dyDescent="0.2">
      <c r="A6">
        <f>'feuille-dépot-formulaire'!C6</f>
        <v>0</v>
      </c>
      <c r="B6" s="70">
        <v>1</v>
      </c>
      <c r="C6" s="67">
        <v>1</v>
      </c>
      <c r="D6" s="168">
        <f t="shared" si="0"/>
        <v>0</v>
      </c>
      <c r="E6" s="169">
        <f>'feuille-dépot-formulaire'!E6</f>
        <v>0</v>
      </c>
      <c r="F6" s="169">
        <f>'feuille-dépot-formulaire'!F6</f>
        <v>0</v>
      </c>
      <c r="G6" s="35">
        <f>'feuille-dépot-formulaire'!H6</f>
        <v>0</v>
      </c>
      <c r="H6" s="30"/>
      <c r="I6" s="80"/>
    </row>
    <row r="7" spans="1:9" ht="12.75" x14ac:dyDescent="0.2">
      <c r="A7">
        <f>'feuille-dépot-formulaire'!C7</f>
        <v>0</v>
      </c>
      <c r="B7" s="70">
        <v>1</v>
      </c>
      <c r="C7" s="67">
        <v>1</v>
      </c>
      <c r="D7" s="168">
        <f t="shared" ref="D7:D8" si="1">L7+J7+K7</f>
        <v>0</v>
      </c>
      <c r="E7" s="169">
        <f>'feuille-dépot-formulaire'!E7</f>
        <v>0</v>
      </c>
      <c r="F7" s="169">
        <f>'feuille-dépot-formulaire'!F7</f>
        <v>0</v>
      </c>
      <c r="G7" t="e">
        <f>'feuille-dépot-formulaire'!#REF!</f>
        <v>#REF!</v>
      </c>
      <c r="H7" s="30"/>
      <c r="I7" s="80"/>
    </row>
    <row r="8" spans="1:9" ht="12.75" x14ac:dyDescent="0.2">
      <c r="A8">
        <f>'feuille-dépot-formulaire'!C8</f>
        <v>0</v>
      </c>
      <c r="B8" s="70">
        <v>1</v>
      </c>
      <c r="C8" s="67">
        <v>1</v>
      </c>
      <c r="D8" s="168">
        <f t="shared" si="1"/>
        <v>0</v>
      </c>
      <c r="E8" s="169">
        <f>'feuille-dépot-formulaire'!E8</f>
        <v>0</v>
      </c>
      <c r="F8" s="169">
        <f>'feuille-dépot-formulaire'!F8</f>
        <v>0</v>
      </c>
      <c r="G8" t="e">
        <f>'feuille-dépot-formulaire'!#REF!</f>
        <v>#REF!</v>
      </c>
      <c r="H8" s="30"/>
      <c r="I8" s="80"/>
    </row>
    <row r="9" spans="1:9" ht="12.75" x14ac:dyDescent="0.2">
      <c r="A9">
        <f>'feuille-dépot-formulaire'!A9</f>
        <v>0</v>
      </c>
      <c r="B9">
        <f>'feuille-dépot-formulaire'!C9</f>
        <v>0</v>
      </c>
      <c r="C9">
        <f>'feuille-dépot-formulaire'!E9</f>
        <v>0</v>
      </c>
      <c r="D9" s="70">
        <v>1</v>
      </c>
      <c r="E9" s="67">
        <v>1</v>
      </c>
      <c r="F9" s="168">
        <f t="shared" ref="F9:F11" si="2">L9+J9+K9</f>
        <v>0</v>
      </c>
      <c r="G9" s="169">
        <f>'feuille-dépot-formulaire'!G9</f>
        <v>0</v>
      </c>
      <c r="H9" s="169">
        <f>'feuille-dépot-formulaire'!H9</f>
        <v>0</v>
      </c>
      <c r="I9">
        <f>'feuille-dépot-formulaire'!A9</f>
        <v>0</v>
      </c>
    </row>
    <row r="10" spans="1:9" ht="12.75" x14ac:dyDescent="0.2">
      <c r="A10">
        <f>'feuille-dépot-formulaire'!A10</f>
        <v>0</v>
      </c>
      <c r="B10" t="str">
        <f>'feuille-dépot-formulaire'!C2</f>
        <v>Greer</v>
      </c>
      <c r="C10" t="str">
        <f>'feuille-dépot-formulaire'!E2</f>
        <v>Les tribulations d'Arthur Mineur</v>
      </c>
      <c r="D10" s="70">
        <v>1</v>
      </c>
      <c r="E10" s="67">
        <v>1</v>
      </c>
      <c r="F10" s="168">
        <f t="shared" si="2"/>
        <v>0</v>
      </c>
      <c r="G10" s="169" t="str">
        <f>'feuille-dépot-formulaire'!G2</f>
        <v>contemporain</v>
      </c>
      <c r="H10" s="169" t="str">
        <f>'feuille-dépot-formulaire'!H2</f>
        <v>Non</v>
      </c>
      <c r="I10" s="80"/>
    </row>
    <row r="11" spans="1:9" ht="12.75" x14ac:dyDescent="0.2">
      <c r="A11">
        <f>'feuille-dépot-formulaire'!A11</f>
        <v>0</v>
      </c>
      <c r="B11" t="str">
        <f>'feuille-dépot-formulaire'!C3</f>
        <v>Pilhes</v>
      </c>
      <c r="C11" t="str">
        <f>'feuille-dépot-formulaire'!E3</f>
        <v>La Médiatrice</v>
      </c>
      <c r="D11" s="70">
        <v>1</v>
      </c>
      <c r="E11" s="67">
        <v>1</v>
      </c>
      <c r="F11" s="168">
        <f t="shared" si="2"/>
        <v>0</v>
      </c>
      <c r="G11" s="169" t="str">
        <f>'feuille-dépot-formulaire'!G3</f>
        <v>contemporain</v>
      </c>
      <c r="H11" s="169" t="str">
        <f>'feuille-dépot-formulaire'!H3</f>
        <v>Non</v>
      </c>
      <c r="I11" s="80"/>
    </row>
    <row r="12" spans="1:9" ht="12.75" x14ac:dyDescent="0.2">
      <c r="A12">
        <f>'feuille-dépot-formulaire'!B12</f>
        <v>0</v>
      </c>
      <c r="B12">
        <f>'feuille-dépot-formulaire'!D12</f>
        <v>0</v>
      </c>
      <c r="C12" s="70">
        <v>1</v>
      </c>
      <c r="D12" s="67">
        <v>1</v>
      </c>
      <c r="E12" s="168">
        <f t="shared" ref="E12" si="3">K12+I12+J12</f>
        <v>0</v>
      </c>
      <c r="F12" s="169">
        <f>'feuille-dépot-formulaire'!F12</f>
        <v>0</v>
      </c>
      <c r="G12" s="169">
        <f>'feuille-dépot-formulaire'!G12</f>
        <v>0</v>
      </c>
      <c r="H12" s="35">
        <f>'feuille-dépot-formulaire'!I12</f>
        <v>0</v>
      </c>
      <c r="I12" s="80"/>
    </row>
    <row r="13" spans="1:9" ht="12.75" x14ac:dyDescent="0.2">
      <c r="A13">
        <f>'feuille-dépot-formulaire'!A13</f>
        <v>0</v>
      </c>
      <c r="B13">
        <f>'feuille-dépot-formulaire'!B13</f>
        <v>0</v>
      </c>
      <c r="C13">
        <f>'feuille-dépot-formulaire'!D13</f>
        <v>0</v>
      </c>
      <c r="D13">
        <f>'feuille-dépot-formulaire'!F13</f>
        <v>0</v>
      </c>
      <c r="E13" s="70">
        <v>1</v>
      </c>
      <c r="F13" s="67">
        <v>1</v>
      </c>
      <c r="G13" s="168">
        <f t="shared" ref="G13" si="4">M13+K13+L13</f>
        <v>0</v>
      </c>
      <c r="H13" s="169">
        <f>'feuille-dépot-formulaire'!H13</f>
        <v>0</v>
      </c>
      <c r="I13" s="80"/>
    </row>
    <row r="14" spans="1:9" ht="12.75" x14ac:dyDescent="0.2">
      <c r="A14">
        <f>'feuille-dépot-formulaire'!A14</f>
        <v>0</v>
      </c>
      <c r="B14">
        <f>'feuille-dépot-formulaire'!C14</f>
        <v>0</v>
      </c>
      <c r="C14">
        <f>'feuille-dépot-formulaire'!E14</f>
        <v>0</v>
      </c>
      <c r="D14" s="70">
        <v>1</v>
      </c>
      <c r="E14" s="67">
        <v>1</v>
      </c>
      <c r="F14" s="168">
        <f t="shared" ref="F14" si="5">L14+J14+K14</f>
        <v>0</v>
      </c>
      <c r="G14" s="169">
        <f>'feuille-dépot-formulaire'!G14</f>
        <v>0</v>
      </c>
      <c r="H14" s="169">
        <f>'feuille-dépot-formulaire'!H14</f>
        <v>0</v>
      </c>
      <c r="I14" s="80"/>
    </row>
    <row r="15" spans="1:9" ht="12.75" x14ac:dyDescent="0.2">
      <c r="A15" s="15"/>
      <c r="B15" s="15"/>
      <c r="C15" s="2"/>
      <c r="D15" s="13"/>
      <c r="E15" s="27"/>
      <c r="F15" s="27"/>
      <c r="G15" s="29"/>
      <c r="H15" s="30"/>
      <c r="I15" s="80"/>
    </row>
    <row r="16" spans="1:9" ht="12.75" x14ac:dyDescent="0.2">
      <c r="A16" s="15"/>
      <c r="B16" s="15"/>
      <c r="C16" s="2"/>
      <c r="D16" s="13"/>
      <c r="E16" s="27"/>
      <c r="F16" s="27"/>
      <c r="G16" s="29"/>
      <c r="H16" s="30"/>
      <c r="I16" s="80"/>
    </row>
    <row r="17" spans="1:11" ht="12.75" x14ac:dyDescent="0.2">
      <c r="A17" s="15"/>
      <c r="B17" s="15"/>
      <c r="C17" s="2"/>
      <c r="D17" s="13"/>
      <c r="E17" s="27"/>
      <c r="F17" s="27"/>
      <c r="G17" s="29"/>
      <c r="H17" s="30"/>
      <c r="I17" s="80"/>
    </row>
    <row r="18" spans="1:11" ht="12.75" x14ac:dyDescent="0.2">
      <c r="A18" s="15"/>
      <c r="B18" s="15"/>
      <c r="C18" s="2"/>
      <c r="D18" s="13"/>
      <c r="E18" s="27"/>
      <c r="F18" s="27"/>
      <c r="G18" s="29"/>
      <c r="H18" s="30"/>
      <c r="I18" s="80"/>
    </row>
    <row r="19" spans="1:11" ht="12.75" x14ac:dyDescent="0.2">
      <c r="A19" s="14"/>
      <c r="B19" s="14"/>
      <c r="C19" s="2"/>
      <c r="D19" s="13"/>
      <c r="E19" s="27"/>
      <c r="F19" s="27"/>
      <c r="G19" s="29"/>
      <c r="H19" s="30"/>
      <c r="I19" s="80"/>
    </row>
    <row r="20" spans="1:11" ht="12.75" x14ac:dyDescent="0.2">
      <c r="A20" s="15"/>
      <c r="B20" s="15"/>
      <c r="C20" s="2"/>
      <c r="D20" s="13"/>
      <c r="E20" s="27"/>
      <c r="F20" s="27"/>
      <c r="G20" s="29"/>
      <c r="H20" s="30"/>
      <c r="I20" s="80"/>
    </row>
    <row r="21" spans="1:11" ht="12.75" x14ac:dyDescent="0.2">
      <c r="A21" s="15"/>
      <c r="B21" s="15"/>
      <c r="C21" s="2"/>
      <c r="D21" s="13"/>
      <c r="E21" s="27"/>
      <c r="F21" s="27"/>
      <c r="G21" s="29"/>
      <c r="H21" s="30"/>
      <c r="I21" s="80"/>
    </row>
    <row r="22" spans="1:11" ht="12.75" x14ac:dyDescent="0.2">
      <c r="A22" s="15"/>
      <c r="B22" s="15"/>
      <c r="C22" s="2"/>
      <c r="D22" s="13"/>
      <c r="E22" s="27"/>
      <c r="F22" s="27"/>
      <c r="G22" s="29"/>
      <c r="H22" s="30"/>
      <c r="I22" s="80"/>
    </row>
    <row r="23" spans="1:11" ht="12.75" x14ac:dyDescent="0.2">
      <c r="A23" s="15"/>
      <c r="B23" s="15"/>
      <c r="C23" s="2"/>
      <c r="D23" s="13"/>
      <c r="E23" s="27"/>
      <c r="F23" s="27"/>
      <c r="G23" s="29"/>
      <c r="H23" s="30"/>
      <c r="I23" s="80"/>
    </row>
    <row r="24" spans="1:11" ht="12.75" x14ac:dyDescent="0.2">
      <c r="A24" s="15"/>
      <c r="B24" s="15"/>
      <c r="C24" s="2"/>
      <c r="D24" s="13"/>
      <c r="E24" s="27"/>
      <c r="F24" s="27"/>
      <c r="G24" s="29"/>
      <c r="H24" s="30"/>
      <c r="I24" s="80"/>
    </row>
    <row r="25" spans="1:11" ht="12.75" x14ac:dyDescent="0.2">
      <c r="A25" s="14"/>
      <c r="B25" s="14"/>
      <c r="C25" s="14"/>
      <c r="D25" s="13"/>
      <c r="E25" s="27"/>
      <c r="F25" s="27"/>
      <c r="G25" s="29"/>
      <c r="H25" s="30"/>
      <c r="I25" s="80"/>
    </row>
    <row r="26" spans="1:11" ht="12.75" x14ac:dyDescent="0.2">
      <c r="A26" s="15"/>
      <c r="B26" s="15"/>
      <c r="C26" s="2"/>
      <c r="D26" s="13"/>
      <c r="E26" s="27"/>
      <c r="F26" s="27"/>
      <c r="G26" s="29"/>
      <c r="H26" s="30"/>
      <c r="I26" s="80"/>
    </row>
    <row r="27" spans="1:11" ht="12.75" x14ac:dyDescent="0.2">
      <c r="A27" s="15"/>
      <c r="B27" s="15"/>
      <c r="C27" s="2"/>
      <c r="D27" s="13"/>
      <c r="E27" s="27"/>
      <c r="F27" s="27"/>
      <c r="G27" s="29"/>
      <c r="H27" s="30"/>
      <c r="I27" s="80"/>
    </row>
    <row r="28" spans="1:11" ht="12.75" x14ac:dyDescent="0.2">
      <c r="A28" s="14"/>
      <c r="B28" s="14"/>
      <c r="C28" s="14"/>
      <c r="D28" s="13"/>
      <c r="E28" s="27"/>
      <c r="F28" s="27"/>
      <c r="G28" s="29"/>
      <c r="H28" s="30"/>
      <c r="I28" s="80"/>
    </row>
    <row r="29" spans="1:11" ht="12.75" x14ac:dyDescent="0.2">
      <c r="A29" s="15"/>
      <c r="B29" s="15"/>
      <c r="C29" s="14"/>
      <c r="D29" s="13"/>
      <c r="E29" s="27"/>
      <c r="F29" s="27"/>
      <c r="G29" s="29"/>
      <c r="H29" s="30"/>
      <c r="I29" s="80"/>
    </row>
    <row r="30" spans="1:11" ht="12.75" x14ac:dyDescent="0.2">
      <c r="A30" s="15"/>
      <c r="B30" s="15"/>
      <c r="C30" s="2"/>
      <c r="D30" s="13"/>
      <c r="E30" s="27"/>
      <c r="F30" s="27"/>
      <c r="G30" s="29"/>
      <c r="H30" s="30"/>
      <c r="I30" s="80"/>
    </row>
    <row r="31" spans="1:11" x14ac:dyDescent="0.2">
      <c r="C31" s="6"/>
    </row>
    <row r="32" spans="1:11" x14ac:dyDescent="0.2">
      <c r="K32" s="24"/>
    </row>
    <row r="33" spans="4:11" x14ac:dyDescent="0.2">
      <c r="D33" s="8"/>
      <c r="E33" s="8"/>
      <c r="F33" s="8"/>
      <c r="G33" s="5"/>
      <c r="K33" s="22"/>
    </row>
    <row r="34" spans="4:11" x14ac:dyDescent="0.2">
      <c r="K34" s="23"/>
    </row>
    <row r="37" spans="4:11" x14ac:dyDescent="0.2">
      <c r="E37" s="9"/>
      <c r="F37" s="9"/>
    </row>
  </sheetData>
  <sheetProtection selectLockedCells="1" selectUnlockedCells="1"/>
  <mergeCells count="1">
    <mergeCell ref="H1:I1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sheetPr codeName="Feuil81">
    <tabColor theme="6" tint="-0.249977111117893"/>
  </sheetPr>
  <dimension ref="A1:K34"/>
  <sheetViews>
    <sheetView workbookViewId="0">
      <selection activeCell="K42" sqref="K42"/>
    </sheetView>
  </sheetViews>
  <sheetFormatPr baseColWidth="10" defaultColWidth="10.7109375" defaultRowHeight="11.25" x14ac:dyDescent="0.2"/>
  <cols>
    <col min="1" max="1" width="20.85546875" style="3" customWidth="1"/>
    <col min="2" max="2" width="14.28515625" style="3" customWidth="1"/>
    <col min="3" max="3" width="26" style="3" customWidth="1"/>
    <col min="4" max="4" width="5.85546875" style="3" customWidth="1"/>
    <col min="5" max="6" width="8.140625" style="3" customWidth="1"/>
    <col min="7" max="7" width="7.85546875" style="3" customWidth="1"/>
    <col min="8" max="8" width="17.7109375" style="3" customWidth="1"/>
    <col min="9" max="9" width="7.28515625" style="3" customWidth="1"/>
    <col min="10" max="16384" width="10.7109375" style="3"/>
  </cols>
  <sheetData>
    <row r="1" spans="1:9" ht="21" customHeight="1" x14ac:dyDescent="0.2">
      <c r="A1" s="26"/>
      <c r="B1" s="26"/>
      <c r="C1" s="32" t="s">
        <v>44</v>
      </c>
      <c r="D1" s="33" t="s">
        <v>4</v>
      </c>
      <c r="E1" s="33" t="s">
        <v>5</v>
      </c>
      <c r="F1" s="33" t="s">
        <v>53</v>
      </c>
      <c r="G1" s="34" t="s">
        <v>6</v>
      </c>
      <c r="H1" s="253" t="s">
        <v>7</v>
      </c>
      <c r="I1" s="253"/>
    </row>
    <row r="2" spans="1:9" x14ac:dyDescent="0.2">
      <c r="A2" s="4" t="s">
        <v>8</v>
      </c>
      <c r="B2" s="3" t="str">
        <f>IF(AND(D2=26,E2=26,G2&gt;5000,I2&gt;4,,F2&lt;6.1),"Reussi","En cours")</f>
        <v>En cours</v>
      </c>
      <c r="D2" s="5">
        <f>SUM(D5:D30)</f>
        <v>0</v>
      </c>
      <c r="E2" s="5">
        <f>SUM(E5:E30)</f>
        <v>0</v>
      </c>
      <c r="F2" s="5"/>
      <c r="G2" s="31">
        <f>SUM(G5:G30)</f>
        <v>0</v>
      </c>
      <c r="I2" s="31">
        <f>SUM(I5:I30)</f>
        <v>0</v>
      </c>
    </row>
    <row r="3" spans="1:9" x14ac:dyDescent="0.2">
      <c r="B3" s="3" t="s">
        <v>350</v>
      </c>
      <c r="C3" s="5" t="str">
        <f>IF(AND(G2&gt;5000,I2&gt;5),"Oui","Non")</f>
        <v>Non</v>
      </c>
      <c r="G3" s="25"/>
    </row>
    <row r="4" spans="1:9" x14ac:dyDescent="0.2">
      <c r="A4" s="249"/>
      <c r="B4" s="249"/>
      <c r="C4" s="249"/>
    </row>
    <row r="5" spans="1:9" ht="12.75" x14ac:dyDescent="0.2">
      <c r="A5" s="15"/>
      <c r="B5" s="15"/>
      <c r="C5" s="2"/>
      <c r="D5" s="13"/>
      <c r="E5" s="27"/>
      <c r="F5" s="27"/>
      <c r="G5" s="29"/>
      <c r="H5" s="30"/>
      <c r="I5" s="80"/>
    </row>
    <row r="6" spans="1:9" ht="12.75" x14ac:dyDescent="0.2">
      <c r="A6" s="15"/>
      <c r="B6" s="15"/>
      <c r="C6" s="2"/>
      <c r="D6" s="13"/>
      <c r="E6" s="27"/>
      <c r="F6" s="27"/>
      <c r="G6" s="29"/>
      <c r="H6" s="30"/>
      <c r="I6" s="80"/>
    </row>
    <row r="7" spans="1:9" ht="12.75" x14ac:dyDescent="0.2">
      <c r="A7" s="14"/>
      <c r="B7" s="14"/>
      <c r="C7" s="14"/>
      <c r="D7" s="13"/>
      <c r="E7" s="27"/>
      <c r="F7" s="27"/>
      <c r="G7" s="29"/>
      <c r="H7" s="30"/>
      <c r="I7" s="80"/>
    </row>
    <row r="8" spans="1:9" ht="12.75" x14ac:dyDescent="0.2">
      <c r="A8" s="16"/>
      <c r="B8" s="16"/>
      <c r="C8" s="2"/>
      <c r="D8" s="12"/>
      <c r="E8" s="28"/>
      <c r="F8" s="28"/>
      <c r="G8" s="29"/>
      <c r="H8" s="30"/>
      <c r="I8" s="80"/>
    </row>
    <row r="9" spans="1:9" ht="12.75" x14ac:dyDescent="0.2">
      <c r="A9" s="15"/>
      <c r="B9" s="15"/>
      <c r="C9" s="2"/>
      <c r="D9" s="13"/>
      <c r="E9" s="27"/>
      <c r="F9" s="27"/>
      <c r="G9" s="29"/>
      <c r="H9" s="30"/>
      <c r="I9" s="80"/>
    </row>
    <row r="10" spans="1:9" ht="12.75" x14ac:dyDescent="0.2">
      <c r="A10" s="11"/>
      <c r="B10" s="11"/>
      <c r="C10" s="2"/>
      <c r="D10" s="13"/>
      <c r="E10" s="27"/>
      <c r="F10" s="27"/>
      <c r="G10" s="29"/>
      <c r="H10" s="30"/>
      <c r="I10" s="80"/>
    </row>
    <row r="11" spans="1:9" ht="12.75" x14ac:dyDescent="0.2">
      <c r="A11" s="16"/>
      <c r="B11" s="16"/>
      <c r="C11" s="14"/>
      <c r="D11" s="13"/>
      <c r="E11" s="27"/>
      <c r="F11" s="27"/>
      <c r="G11" s="29"/>
      <c r="H11" s="30"/>
      <c r="I11" s="80"/>
    </row>
    <row r="12" spans="1:9" ht="12.75" x14ac:dyDescent="0.2">
      <c r="A12" s="14"/>
      <c r="B12" s="14"/>
      <c r="C12" s="14"/>
      <c r="D12" s="13"/>
      <c r="E12" s="27"/>
      <c r="F12" s="27"/>
      <c r="G12" s="29"/>
      <c r="H12" s="30"/>
      <c r="I12" s="80"/>
    </row>
    <row r="13" spans="1:9" ht="12.75" x14ac:dyDescent="0.2">
      <c r="A13" s="15"/>
      <c r="B13" s="15"/>
      <c r="C13" s="2"/>
      <c r="D13" s="13"/>
      <c r="E13" s="27"/>
      <c r="F13" s="27"/>
      <c r="G13" s="29"/>
      <c r="H13" s="30"/>
      <c r="I13" s="80"/>
    </row>
    <row r="14" spans="1:9" ht="12.75" x14ac:dyDescent="0.2">
      <c r="A14" s="15"/>
      <c r="B14" s="15"/>
      <c r="C14" s="14"/>
      <c r="D14" s="13"/>
      <c r="E14" s="27"/>
      <c r="F14" s="27"/>
      <c r="G14" s="29"/>
      <c r="H14" s="30"/>
      <c r="I14" s="80"/>
    </row>
    <row r="15" spans="1:9" ht="12.75" x14ac:dyDescent="0.2">
      <c r="A15" s="15"/>
      <c r="B15" s="15"/>
      <c r="C15" s="2"/>
      <c r="D15" s="13"/>
      <c r="E15" s="27"/>
      <c r="F15" s="27"/>
      <c r="G15" s="29"/>
      <c r="H15" s="30"/>
      <c r="I15" s="80"/>
    </row>
    <row r="16" spans="1:9" ht="12.75" x14ac:dyDescent="0.2">
      <c r="A16" s="15"/>
      <c r="B16" s="15"/>
      <c r="C16" s="2"/>
      <c r="D16" s="13"/>
      <c r="E16" s="27"/>
      <c r="F16" s="27"/>
      <c r="G16" s="29"/>
      <c r="H16" s="30"/>
      <c r="I16" s="80"/>
    </row>
    <row r="17" spans="1:11" ht="12.75" x14ac:dyDescent="0.2">
      <c r="A17" s="15"/>
      <c r="B17" s="15"/>
      <c r="C17" s="2"/>
      <c r="D17" s="13"/>
      <c r="E17" s="27"/>
      <c r="F17" s="27"/>
      <c r="G17" s="29"/>
      <c r="H17" s="30"/>
      <c r="I17" s="80"/>
    </row>
    <row r="18" spans="1:11" ht="12.75" x14ac:dyDescent="0.2">
      <c r="A18" s="15"/>
      <c r="B18" s="15"/>
      <c r="C18" s="2"/>
      <c r="D18" s="13"/>
      <c r="E18" s="27"/>
      <c r="F18" s="27"/>
      <c r="G18" s="29"/>
      <c r="H18" s="30"/>
      <c r="I18" s="80"/>
    </row>
    <row r="19" spans="1:11" ht="12.75" x14ac:dyDescent="0.2">
      <c r="A19" s="14"/>
      <c r="B19" s="14"/>
      <c r="C19" s="2"/>
      <c r="D19" s="13"/>
      <c r="E19" s="27"/>
      <c r="F19" s="27"/>
      <c r="G19" s="29"/>
      <c r="H19" s="30"/>
      <c r="I19" s="80"/>
    </row>
    <row r="20" spans="1:11" ht="12.75" x14ac:dyDescent="0.2">
      <c r="A20" s="15"/>
      <c r="B20" s="15"/>
      <c r="C20" s="2"/>
      <c r="D20" s="13"/>
      <c r="E20" s="27"/>
      <c r="F20" s="27"/>
      <c r="G20" s="29"/>
      <c r="H20" s="30"/>
      <c r="I20" s="80"/>
    </row>
    <row r="21" spans="1:11" ht="12.75" x14ac:dyDescent="0.2">
      <c r="A21" s="15"/>
      <c r="B21" s="15"/>
      <c r="C21" s="2"/>
      <c r="D21" s="13"/>
      <c r="E21" s="27"/>
      <c r="F21" s="27"/>
      <c r="G21" s="29"/>
      <c r="H21" s="30"/>
      <c r="I21" s="80"/>
    </row>
    <row r="22" spans="1:11" ht="12.75" x14ac:dyDescent="0.2">
      <c r="A22" s="15"/>
      <c r="B22" s="15"/>
      <c r="C22" s="2"/>
      <c r="D22" s="13"/>
      <c r="E22" s="27"/>
      <c r="F22" s="27"/>
      <c r="G22" s="29"/>
      <c r="H22" s="30"/>
      <c r="I22" s="80"/>
    </row>
    <row r="23" spans="1:11" ht="12.75" x14ac:dyDescent="0.2">
      <c r="A23" s="15"/>
      <c r="B23" s="15"/>
      <c r="C23" s="2"/>
      <c r="D23" s="13"/>
      <c r="E23" s="27"/>
      <c r="F23" s="27"/>
      <c r="G23" s="29"/>
      <c r="H23" s="30"/>
      <c r="I23" s="80"/>
    </row>
    <row r="24" spans="1:11" ht="12.75" x14ac:dyDescent="0.2">
      <c r="A24" s="15"/>
      <c r="B24" s="15"/>
      <c r="C24" s="2"/>
      <c r="D24" s="13"/>
      <c r="E24" s="27"/>
      <c r="F24" s="27"/>
      <c r="G24" s="29"/>
      <c r="H24" s="30"/>
      <c r="I24" s="80"/>
    </row>
    <row r="25" spans="1:11" ht="12.75" x14ac:dyDescent="0.2">
      <c r="A25" s="14"/>
      <c r="B25" s="14"/>
      <c r="C25" s="14"/>
      <c r="D25" s="13"/>
      <c r="E25" s="27"/>
      <c r="F25" s="27"/>
      <c r="G25" s="29"/>
      <c r="H25" s="30"/>
      <c r="I25" s="80"/>
    </row>
    <row r="26" spans="1:11" ht="12.75" x14ac:dyDescent="0.2">
      <c r="A26" s="15"/>
      <c r="B26" s="15"/>
      <c r="C26" s="2"/>
      <c r="D26" s="13"/>
      <c r="E26" s="27"/>
      <c r="F26" s="27"/>
      <c r="G26" s="29"/>
      <c r="H26" s="30"/>
      <c r="I26" s="80"/>
    </row>
    <row r="27" spans="1:11" ht="12.75" x14ac:dyDescent="0.2">
      <c r="A27" s="15"/>
      <c r="B27" s="15"/>
      <c r="C27" s="2"/>
      <c r="D27" s="13"/>
      <c r="E27" s="27"/>
      <c r="F27" s="27"/>
      <c r="G27" s="29"/>
      <c r="H27" s="30"/>
      <c r="I27" s="80"/>
    </row>
    <row r="28" spans="1:11" ht="12.75" x14ac:dyDescent="0.2">
      <c r="A28" s="14"/>
      <c r="B28" s="14"/>
      <c r="C28" s="14"/>
      <c r="D28" s="13"/>
      <c r="E28" s="27"/>
      <c r="F28" s="27"/>
      <c r="G28" s="29"/>
      <c r="H28" s="30"/>
      <c r="I28" s="80"/>
    </row>
    <row r="29" spans="1:11" ht="12.75" x14ac:dyDescent="0.2">
      <c r="A29" s="15"/>
      <c r="B29" s="15"/>
      <c r="C29" s="14"/>
      <c r="D29" s="13"/>
      <c r="E29" s="27"/>
      <c r="F29" s="27"/>
      <c r="G29" s="29"/>
      <c r="H29" s="30"/>
      <c r="I29" s="80"/>
    </row>
    <row r="30" spans="1:11" ht="12.75" x14ac:dyDescent="0.2">
      <c r="A30" s="15"/>
      <c r="B30" s="15"/>
      <c r="C30" s="2"/>
      <c r="D30" s="13"/>
      <c r="E30" s="27"/>
      <c r="F30" s="27"/>
      <c r="G30" s="29"/>
      <c r="H30" s="30"/>
      <c r="I30" s="80"/>
    </row>
    <row r="31" spans="1:11" x14ac:dyDescent="0.2">
      <c r="C31" s="6"/>
    </row>
    <row r="32" spans="1:11" x14ac:dyDescent="0.2">
      <c r="D32" s="8"/>
      <c r="E32" s="8"/>
      <c r="F32" s="8"/>
      <c r="G32" s="8"/>
      <c r="K32" s="24"/>
    </row>
    <row r="33" spans="4:11" x14ac:dyDescent="0.2">
      <c r="D33" s="8"/>
      <c r="E33" s="8"/>
      <c r="F33" s="8"/>
      <c r="G33" s="5"/>
      <c r="K33" s="22"/>
    </row>
    <row r="34" spans="4:11" x14ac:dyDescent="0.2">
      <c r="E34" s="9"/>
      <c r="F34" s="9"/>
      <c r="K34" s="23"/>
    </row>
  </sheetData>
  <sheetProtection selectLockedCells="1" selectUnlockedCells="1"/>
  <mergeCells count="1">
    <mergeCell ref="H1:I1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sheetPr codeName="Feuil82">
    <tabColor rgb="FF92D050"/>
  </sheetPr>
  <dimension ref="A1:AA34"/>
  <sheetViews>
    <sheetView workbookViewId="0">
      <selection activeCell="E42" sqref="E41:E42"/>
    </sheetView>
  </sheetViews>
  <sheetFormatPr baseColWidth="10" defaultColWidth="10.7109375" defaultRowHeight="11.25" x14ac:dyDescent="0.2"/>
  <cols>
    <col min="1" max="1" width="19.28515625" style="3" customWidth="1"/>
    <col min="2" max="2" width="16" style="3" customWidth="1"/>
    <col min="3" max="3" width="34" style="3" customWidth="1"/>
    <col min="4" max="4" width="5.85546875" style="3" customWidth="1"/>
    <col min="5" max="6" width="8.140625" style="3" customWidth="1"/>
    <col min="7" max="7" width="7.85546875" style="3" customWidth="1"/>
    <col min="8" max="8" width="18.42578125" style="3" customWidth="1"/>
    <col min="9" max="9" width="9.42578125" style="3" customWidth="1"/>
    <col min="10" max="16384" width="10.7109375" style="3"/>
  </cols>
  <sheetData>
    <row r="1" spans="1:16" ht="21" customHeight="1" x14ac:dyDescent="0.2">
      <c r="A1" s="56"/>
      <c r="B1" s="56"/>
      <c r="C1" s="57" t="s">
        <v>47</v>
      </c>
      <c r="D1" s="33" t="s">
        <v>4</v>
      </c>
      <c r="E1" s="33" t="s">
        <v>5</v>
      </c>
      <c r="F1" s="33" t="s">
        <v>53</v>
      </c>
      <c r="G1" s="34" t="s">
        <v>6</v>
      </c>
      <c r="H1" s="253" t="s">
        <v>7</v>
      </c>
      <c r="I1" s="253"/>
      <c r="K1" s="5"/>
      <c r="L1" s="5"/>
      <c r="M1" s="5"/>
      <c r="N1" s="31"/>
      <c r="P1" s="31"/>
    </row>
    <row r="2" spans="1:16" x14ac:dyDescent="0.2">
      <c r="A2" s="4" t="s">
        <v>8</v>
      </c>
      <c r="B2" s="3" t="str">
        <f>IF(AND(D2&gt;12,E2&gt;12,G2&gt;2500,I2&gt;2,F2&lt;3.1),"Reussi","En cours")</f>
        <v>En cours</v>
      </c>
      <c r="D2" s="5">
        <f>SUM(D5:D30)</f>
        <v>0</v>
      </c>
      <c r="E2" s="5">
        <f>SUM(E5:E30)</f>
        <v>0</v>
      </c>
      <c r="F2" s="5"/>
      <c r="G2" s="31">
        <f>SUM(G5:G30)</f>
        <v>0</v>
      </c>
      <c r="I2" s="31">
        <f>SUM(I5:I30)</f>
        <v>0</v>
      </c>
    </row>
    <row r="3" spans="1:16" x14ac:dyDescent="0.2">
      <c r="B3" s="3" t="s">
        <v>350</v>
      </c>
      <c r="C3" s="5" t="str">
        <f>IF(AND(G2&gt;2500,I2&gt;3),"Oui","Non")</f>
        <v>Non</v>
      </c>
      <c r="G3" s="25"/>
    </row>
    <row r="4" spans="1:16" x14ac:dyDescent="0.2">
      <c r="A4" s="249"/>
      <c r="B4" s="249"/>
      <c r="C4" s="249"/>
    </row>
    <row r="5" spans="1:16" ht="12.75" x14ac:dyDescent="0.2">
      <c r="A5" s="15"/>
      <c r="B5" s="15"/>
      <c r="C5" s="2"/>
      <c r="D5" s="13"/>
      <c r="E5" s="27"/>
      <c r="F5" s="27"/>
      <c r="G5" s="29"/>
      <c r="H5" s="30"/>
      <c r="I5" s="80"/>
    </row>
    <row r="6" spans="1:16" ht="12.75" x14ac:dyDescent="0.2">
      <c r="A6" s="15"/>
      <c r="B6" s="15"/>
      <c r="C6" s="2"/>
      <c r="D6" s="13"/>
      <c r="E6" s="27"/>
      <c r="F6" s="27"/>
      <c r="G6" s="29"/>
      <c r="H6" s="30"/>
      <c r="I6" s="80"/>
    </row>
    <row r="7" spans="1:16" ht="12.75" x14ac:dyDescent="0.2">
      <c r="A7" s="14"/>
      <c r="B7" s="14"/>
      <c r="C7" s="14"/>
      <c r="D7" s="13"/>
      <c r="E7" s="27"/>
      <c r="F7" s="27"/>
      <c r="G7" s="29"/>
      <c r="H7" s="30"/>
      <c r="I7" s="80"/>
    </row>
    <row r="8" spans="1:16" ht="12.75" x14ac:dyDescent="0.2">
      <c r="A8" s="16"/>
      <c r="B8" s="16"/>
      <c r="C8" s="2"/>
      <c r="D8" s="12"/>
      <c r="E8" s="28"/>
      <c r="F8" s="28"/>
      <c r="G8" s="29"/>
      <c r="H8" s="30"/>
      <c r="I8" s="80"/>
    </row>
    <row r="9" spans="1:16" ht="12.75" x14ac:dyDescent="0.2">
      <c r="A9" s="15"/>
      <c r="B9" s="15"/>
      <c r="C9" s="2"/>
      <c r="D9" s="13"/>
      <c r="E9" s="27"/>
      <c r="F9" s="27"/>
      <c r="G9" s="29"/>
      <c r="H9" s="30"/>
      <c r="I9" s="80"/>
    </row>
    <row r="10" spans="1:16" ht="12.75" x14ac:dyDescent="0.2">
      <c r="A10" s="11"/>
      <c r="B10" s="11"/>
      <c r="C10" s="2"/>
      <c r="D10" s="13"/>
      <c r="E10" s="27"/>
      <c r="F10" s="27"/>
      <c r="G10" s="29"/>
      <c r="H10" s="30"/>
      <c r="I10" s="80"/>
    </row>
    <row r="11" spans="1:16" ht="12.75" x14ac:dyDescent="0.2">
      <c r="A11" s="16"/>
      <c r="B11" s="16"/>
      <c r="C11" s="14"/>
      <c r="D11" s="13"/>
      <c r="E11" s="27"/>
      <c r="F11" s="27"/>
      <c r="G11" s="29"/>
      <c r="H11" s="30"/>
      <c r="I11" s="80"/>
    </row>
    <row r="12" spans="1:16" ht="12.75" x14ac:dyDescent="0.2">
      <c r="A12" s="14"/>
      <c r="B12" s="14"/>
      <c r="C12" s="14"/>
      <c r="D12" s="13"/>
      <c r="E12" s="27"/>
      <c r="F12" s="27"/>
      <c r="G12" s="29"/>
      <c r="H12" s="30"/>
      <c r="I12" s="80"/>
    </row>
    <row r="13" spans="1:16" ht="12.75" x14ac:dyDescent="0.2">
      <c r="A13" s="15"/>
      <c r="B13" s="15"/>
      <c r="C13" s="2"/>
      <c r="D13" s="13"/>
      <c r="E13" s="27"/>
      <c r="F13" s="27"/>
      <c r="G13" s="29"/>
      <c r="H13" s="30"/>
      <c r="I13" s="80"/>
    </row>
    <row r="14" spans="1:16" ht="12.75" x14ac:dyDescent="0.2">
      <c r="A14" s="15"/>
      <c r="B14" s="15"/>
      <c r="C14" s="14"/>
      <c r="D14" s="13"/>
      <c r="E14" s="27"/>
      <c r="F14" s="27"/>
      <c r="G14" s="29"/>
      <c r="H14" s="30"/>
      <c r="I14" s="80"/>
    </row>
    <row r="15" spans="1:16" ht="12.75" x14ac:dyDescent="0.2">
      <c r="A15" s="15"/>
      <c r="B15" s="15"/>
      <c r="C15" s="2"/>
      <c r="D15" s="13"/>
      <c r="E15" s="27"/>
      <c r="F15" s="27"/>
      <c r="G15" s="29"/>
      <c r="H15" s="30"/>
      <c r="I15" s="80"/>
    </row>
    <row r="16" spans="1:16" ht="12.75" x14ac:dyDescent="0.2">
      <c r="A16" s="15"/>
      <c r="B16" s="15"/>
      <c r="C16" s="2"/>
      <c r="D16" s="13"/>
      <c r="E16" s="27"/>
      <c r="F16" s="27"/>
      <c r="G16" s="29"/>
      <c r="H16" s="30"/>
      <c r="I16" s="80"/>
    </row>
    <row r="17" spans="1:27" ht="12.75" x14ac:dyDescent="0.2">
      <c r="A17" s="15"/>
      <c r="B17" s="15"/>
      <c r="C17" s="2"/>
      <c r="D17" s="13"/>
      <c r="E17" s="27"/>
      <c r="F17" s="27"/>
      <c r="G17" s="29"/>
      <c r="H17" s="30"/>
      <c r="I17" s="80"/>
    </row>
    <row r="18" spans="1:27" ht="12.75" x14ac:dyDescent="0.2">
      <c r="A18" s="15"/>
      <c r="B18" s="15"/>
      <c r="C18" s="2"/>
      <c r="D18" s="13"/>
      <c r="E18" s="27"/>
      <c r="F18" s="27"/>
      <c r="G18" s="29"/>
      <c r="H18" s="30"/>
      <c r="I18" s="80"/>
    </row>
    <row r="19" spans="1:27" ht="12.75" x14ac:dyDescent="0.2">
      <c r="A19" s="14"/>
      <c r="B19" s="14"/>
      <c r="C19" s="2"/>
      <c r="D19" s="13"/>
      <c r="E19" s="27"/>
      <c r="F19" s="27"/>
      <c r="G19" s="29"/>
      <c r="H19" s="30"/>
      <c r="I19" s="80"/>
    </row>
    <row r="20" spans="1:27" ht="12.75" x14ac:dyDescent="0.2">
      <c r="A20" s="15"/>
      <c r="B20" s="15"/>
      <c r="C20" s="2"/>
      <c r="D20" s="13"/>
      <c r="E20" s="27"/>
      <c r="F20" s="27"/>
      <c r="G20" s="29"/>
      <c r="H20" s="30"/>
      <c r="I20" s="80"/>
    </row>
    <row r="21" spans="1:27" ht="12.75" x14ac:dyDescent="0.2">
      <c r="A21" s="15"/>
      <c r="B21" s="15"/>
      <c r="C21" s="2"/>
      <c r="D21" s="13"/>
      <c r="E21" s="27"/>
      <c r="F21" s="27"/>
      <c r="G21" s="29"/>
      <c r="H21" s="30"/>
      <c r="I21" s="80"/>
    </row>
    <row r="22" spans="1:27" ht="12.75" x14ac:dyDescent="0.2">
      <c r="A22" s="15"/>
      <c r="B22" s="15"/>
      <c r="C22" s="2"/>
      <c r="D22" s="13"/>
      <c r="E22" s="27"/>
      <c r="F22" s="27"/>
      <c r="G22" s="29"/>
      <c r="H22" s="30"/>
      <c r="I22" s="80"/>
    </row>
    <row r="23" spans="1:27" ht="12.75" x14ac:dyDescent="0.2">
      <c r="A23" s="15"/>
      <c r="B23" s="15"/>
      <c r="C23" s="2"/>
      <c r="D23" s="13"/>
      <c r="E23" s="27"/>
      <c r="F23" s="27"/>
      <c r="G23" s="29"/>
      <c r="H23" s="30"/>
      <c r="I23" s="80"/>
    </row>
    <row r="24" spans="1:27" ht="12.75" x14ac:dyDescent="0.2">
      <c r="A24" s="15"/>
      <c r="B24" s="15"/>
      <c r="C24" s="2"/>
      <c r="D24" s="13"/>
      <c r="E24" s="27"/>
      <c r="F24" s="27"/>
      <c r="G24" s="29"/>
      <c r="H24" s="30"/>
      <c r="I24" s="80"/>
      <c r="V24" s="4"/>
      <c r="AA24" s="5"/>
    </row>
    <row r="25" spans="1:27" ht="12.75" x14ac:dyDescent="0.2">
      <c r="A25" s="14"/>
      <c r="B25" s="14"/>
      <c r="C25" s="14"/>
      <c r="D25" s="13"/>
      <c r="E25" s="27"/>
      <c r="F25" s="27"/>
      <c r="G25" s="29"/>
      <c r="H25" s="30"/>
      <c r="I25" s="80"/>
    </row>
    <row r="26" spans="1:27" ht="12.75" x14ac:dyDescent="0.2">
      <c r="A26" s="15"/>
      <c r="B26" s="15"/>
      <c r="C26" s="2"/>
      <c r="D26" s="13"/>
      <c r="E26" s="27"/>
      <c r="F26" s="27"/>
      <c r="G26" s="29"/>
      <c r="H26" s="30"/>
      <c r="I26" s="80"/>
    </row>
    <row r="27" spans="1:27" ht="12.75" x14ac:dyDescent="0.2">
      <c r="A27" s="15"/>
      <c r="B27" s="15"/>
      <c r="C27" s="2"/>
      <c r="D27" s="13"/>
      <c r="E27" s="27"/>
      <c r="F27" s="27"/>
      <c r="G27" s="29"/>
      <c r="H27" s="30"/>
      <c r="I27" s="80"/>
    </row>
    <row r="28" spans="1:27" ht="12.75" x14ac:dyDescent="0.2">
      <c r="A28" s="14"/>
      <c r="B28" s="14"/>
      <c r="C28" s="14"/>
      <c r="D28" s="13"/>
      <c r="E28" s="27"/>
      <c r="F28" s="27"/>
      <c r="G28" s="29"/>
      <c r="H28" s="30"/>
      <c r="I28" s="80"/>
    </row>
    <row r="29" spans="1:27" ht="12.75" x14ac:dyDescent="0.2">
      <c r="A29" s="15"/>
      <c r="B29" s="15"/>
      <c r="C29" s="14"/>
      <c r="D29" s="13"/>
      <c r="E29" s="27"/>
      <c r="F29" s="27"/>
      <c r="G29" s="29"/>
      <c r="H29" s="30"/>
      <c r="I29" s="80"/>
    </row>
    <row r="30" spans="1:27" ht="12.75" x14ac:dyDescent="0.2">
      <c r="A30" s="15"/>
      <c r="B30" s="15"/>
      <c r="C30" s="2"/>
      <c r="D30" s="13"/>
      <c r="E30" s="27"/>
      <c r="F30" s="27"/>
      <c r="G30" s="29"/>
      <c r="H30" s="30"/>
      <c r="I30" s="80"/>
    </row>
    <row r="31" spans="1:27" x14ac:dyDescent="0.2">
      <c r="C31" s="6"/>
    </row>
    <row r="32" spans="1:27" x14ac:dyDescent="0.2">
      <c r="D32" s="8"/>
      <c r="E32" s="8"/>
      <c r="F32" s="8"/>
      <c r="G32" s="8"/>
      <c r="K32" s="24"/>
    </row>
    <row r="33" spans="4:11" x14ac:dyDescent="0.2">
      <c r="D33" s="8"/>
      <c r="E33" s="8"/>
      <c r="F33" s="8"/>
      <c r="G33" s="5"/>
      <c r="K33" s="22"/>
    </row>
    <row r="34" spans="4:11" x14ac:dyDescent="0.2">
      <c r="E34" s="9"/>
      <c r="F34" s="9"/>
      <c r="K34" s="23"/>
    </row>
  </sheetData>
  <sheetProtection selectLockedCells="1" selectUnlockedCells="1"/>
  <mergeCells count="1">
    <mergeCell ref="H1:I1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sheetPr codeName="Feuil83">
    <pageSetUpPr fitToPage="1"/>
  </sheetPr>
  <dimension ref="A1:DG122"/>
  <sheetViews>
    <sheetView topLeftCell="A4" zoomScaleNormal="100" workbookViewId="0">
      <selection activeCell="B4" sqref="B4:D29"/>
    </sheetView>
  </sheetViews>
  <sheetFormatPr baseColWidth="10" defaultRowHeight="12.75" x14ac:dyDescent="0.2"/>
  <cols>
    <col min="1" max="1" width="2.7109375" style="21" customWidth="1"/>
    <col min="2" max="2" width="13.5703125" style="19" customWidth="1"/>
    <col min="3" max="3" width="21.42578125" style="19" customWidth="1"/>
    <col min="4" max="4" width="24.140625" style="21" customWidth="1"/>
    <col min="5" max="7" width="1.7109375" style="21" customWidth="1"/>
    <col min="8" max="8" width="4.42578125" style="21" customWidth="1"/>
    <col min="9" max="9" width="1.7109375" style="21" customWidth="1"/>
    <col min="10" max="10" width="15.85546875" style="21" customWidth="1"/>
    <col min="11" max="110" width="2.7109375" style="19" customWidth="1"/>
    <col min="111" max="16384" width="11.42578125" style="19"/>
  </cols>
  <sheetData>
    <row r="1" spans="1:111" ht="383.25" thickBot="1" x14ac:dyDescent="0.25">
      <c r="A1" s="58">
        <v>43462.384548611109</v>
      </c>
      <c r="B1" s="50" t="s">
        <v>254</v>
      </c>
      <c r="C1" s="50" t="s">
        <v>74</v>
      </c>
      <c r="D1" s="50" t="s">
        <v>54</v>
      </c>
      <c r="E1" s="50" t="s">
        <v>9</v>
      </c>
      <c r="F1" s="50" t="s">
        <v>9</v>
      </c>
      <c r="G1" s="50" t="s">
        <v>96</v>
      </c>
      <c r="H1" s="50" t="s">
        <v>97</v>
      </c>
      <c r="I1" s="50" t="s">
        <v>98</v>
      </c>
      <c r="J1" s="50" t="s">
        <v>315</v>
      </c>
      <c r="K1" s="50" t="s">
        <v>316</v>
      </c>
      <c r="L1" s="50" t="s">
        <v>317</v>
      </c>
      <c r="M1" s="50" t="s">
        <v>318</v>
      </c>
      <c r="N1" s="50" t="s">
        <v>319</v>
      </c>
      <c r="O1" s="50" t="s">
        <v>320</v>
      </c>
      <c r="P1" s="50" t="s">
        <v>10</v>
      </c>
      <c r="Q1" s="50" t="s">
        <v>10</v>
      </c>
      <c r="R1" s="50" t="s">
        <v>10</v>
      </c>
      <c r="S1" s="50" t="s">
        <v>11</v>
      </c>
      <c r="T1" s="50" t="s">
        <v>11</v>
      </c>
      <c r="U1" s="50" t="s">
        <v>11</v>
      </c>
      <c r="V1" s="50" t="s">
        <v>321</v>
      </c>
      <c r="W1" s="50" t="s">
        <v>322</v>
      </c>
      <c r="X1" s="50" t="s">
        <v>323</v>
      </c>
      <c r="Y1" s="50" t="s">
        <v>324</v>
      </c>
      <c r="Z1" s="50" t="s">
        <v>325</v>
      </c>
      <c r="AA1" s="50" t="s">
        <v>326</v>
      </c>
      <c r="AB1" s="50" t="s">
        <v>189</v>
      </c>
      <c r="AC1" s="50" t="s">
        <v>83</v>
      </c>
      <c r="AD1" s="50" t="s">
        <v>327</v>
      </c>
      <c r="AE1" s="50" t="s">
        <v>12</v>
      </c>
      <c r="AF1" s="50" t="s">
        <v>12</v>
      </c>
      <c r="AG1" s="50" t="s">
        <v>12</v>
      </c>
      <c r="AH1" s="50" t="s">
        <v>13</v>
      </c>
      <c r="AI1" s="50" t="s">
        <v>13</v>
      </c>
      <c r="AJ1" s="146" t="s">
        <v>13</v>
      </c>
      <c r="AK1" s="50" t="s">
        <v>328</v>
      </c>
      <c r="AL1" s="50" t="s">
        <v>329</v>
      </c>
      <c r="AM1" s="50" t="s">
        <v>330</v>
      </c>
      <c r="AN1" s="50" t="s">
        <v>331</v>
      </c>
      <c r="AO1" s="50" t="s">
        <v>332</v>
      </c>
      <c r="AP1" s="50" t="s">
        <v>333</v>
      </c>
      <c r="AQ1" s="50" t="s">
        <v>14</v>
      </c>
      <c r="AR1" s="50" t="s">
        <v>14</v>
      </c>
      <c r="AS1" s="50" t="s">
        <v>14</v>
      </c>
      <c r="AT1" s="50" t="s">
        <v>15</v>
      </c>
      <c r="AU1" s="50" t="s">
        <v>15</v>
      </c>
      <c r="AV1" s="50" t="s">
        <v>15</v>
      </c>
      <c r="AW1" s="50" t="s">
        <v>334</v>
      </c>
      <c r="AX1" s="50" t="s">
        <v>105</v>
      </c>
      <c r="AY1" s="50" t="s">
        <v>335</v>
      </c>
      <c r="AZ1" s="50" t="s">
        <v>16</v>
      </c>
      <c r="BA1" s="50" t="s">
        <v>16</v>
      </c>
      <c r="BB1" s="50" t="s">
        <v>16</v>
      </c>
      <c r="BC1" s="50" t="s">
        <v>106</v>
      </c>
      <c r="BD1" s="50" t="s">
        <v>107</v>
      </c>
      <c r="BE1" s="50" t="s">
        <v>108</v>
      </c>
      <c r="BF1" s="50" t="s">
        <v>336</v>
      </c>
      <c r="BG1" s="50" t="s">
        <v>60</v>
      </c>
      <c r="BH1" s="50" t="s">
        <v>337</v>
      </c>
      <c r="BI1" s="50" t="s">
        <v>338</v>
      </c>
      <c r="BJ1" s="50" t="s">
        <v>81</v>
      </c>
      <c r="BK1" s="50" t="s">
        <v>339</v>
      </c>
      <c r="BL1" s="50" t="s">
        <v>17</v>
      </c>
      <c r="BM1" s="50" t="s">
        <v>17</v>
      </c>
      <c r="BN1" s="50" t="s">
        <v>17</v>
      </c>
      <c r="BO1" s="50" t="s">
        <v>110</v>
      </c>
      <c r="BP1" s="50" t="s">
        <v>111</v>
      </c>
      <c r="BQ1" s="50" t="s">
        <v>340</v>
      </c>
      <c r="BR1" s="50" t="s">
        <v>18</v>
      </c>
      <c r="BS1" s="50" t="s">
        <v>18</v>
      </c>
      <c r="BT1" s="50" t="s">
        <v>18</v>
      </c>
      <c r="BU1" s="50" t="s">
        <v>20</v>
      </c>
      <c r="BV1" s="50" t="s">
        <v>20</v>
      </c>
      <c r="BW1" s="50" t="s">
        <v>20</v>
      </c>
      <c r="BX1" s="50" t="s">
        <v>21</v>
      </c>
      <c r="BY1" s="50" t="s">
        <v>21</v>
      </c>
      <c r="BZ1" s="50" t="s">
        <v>21</v>
      </c>
      <c r="CA1" s="50" t="s">
        <v>19</v>
      </c>
      <c r="CB1" s="50" t="s">
        <v>19</v>
      </c>
      <c r="CC1" s="50" t="s">
        <v>19</v>
      </c>
      <c r="CD1" s="50" t="s">
        <v>58</v>
      </c>
      <c r="CE1" s="50"/>
      <c r="CF1" s="50"/>
      <c r="CG1" s="50"/>
      <c r="CH1" s="50"/>
      <c r="CI1" s="50"/>
      <c r="CJ1" s="50"/>
      <c r="CK1" s="50"/>
      <c r="CL1" s="51"/>
      <c r="CM1" s="50"/>
      <c r="CN1" s="50"/>
      <c r="CO1" s="50"/>
      <c r="CP1" s="51"/>
      <c r="CQ1" s="50"/>
      <c r="CR1" s="50"/>
      <c r="CS1" s="50"/>
      <c r="CT1" s="51"/>
      <c r="CU1" s="50"/>
      <c r="CV1" s="50"/>
      <c r="CW1" s="50"/>
      <c r="CX1" s="51"/>
      <c r="CY1" s="50"/>
      <c r="CZ1" s="50"/>
      <c r="DA1" s="50"/>
      <c r="DB1" s="51"/>
      <c r="DC1" s="50"/>
      <c r="DD1" s="51"/>
      <c r="DE1" s="50"/>
      <c r="DF1" s="51"/>
      <c r="DG1" s="51"/>
    </row>
    <row r="2" spans="1:111" x14ac:dyDescent="0.2">
      <c r="A2" s="48"/>
      <c r="B2" s="21"/>
      <c r="D2" s="19"/>
      <c r="E2" s="19"/>
      <c r="F2" s="19"/>
      <c r="G2" s="19"/>
      <c r="H2" s="19"/>
      <c r="I2" s="19"/>
      <c r="J2" s="19"/>
    </row>
    <row r="3" spans="1:111" x14ac:dyDescent="0.2">
      <c r="A3" s="48"/>
      <c r="B3" s="21"/>
      <c r="D3" s="19"/>
      <c r="E3" s="19"/>
      <c r="F3" s="19"/>
      <c r="G3" s="19"/>
      <c r="H3" s="19"/>
      <c r="I3" s="19"/>
      <c r="J3" s="19"/>
    </row>
    <row r="4" spans="1:111" ht="12.75" customHeight="1" x14ac:dyDescent="0.2">
      <c r="A4" s="49"/>
      <c r="B4" s="21" t="str">
        <f>D1</f>
        <v>A</v>
      </c>
      <c r="C4" s="21" t="str">
        <f t="shared" ref="C4:D4" si="0">E1</f>
        <v>a</v>
      </c>
      <c r="D4" s="21" t="str">
        <f t="shared" si="0"/>
        <v>a</v>
      </c>
      <c r="K4" s="17"/>
    </row>
    <row r="5" spans="1:111" ht="12.75" customHeight="1" x14ac:dyDescent="0.2">
      <c r="B5" s="21" t="str">
        <f>G1</f>
        <v>Baricco</v>
      </c>
      <c r="C5" s="21" t="str">
        <f t="shared" ref="C5:D5" si="1">H1</f>
        <v>Alessandro</v>
      </c>
      <c r="D5" s="21" t="str">
        <f t="shared" si="1"/>
        <v>Soie</v>
      </c>
      <c r="K5" s="17"/>
    </row>
    <row r="6" spans="1:111" ht="12.75" customHeight="1" x14ac:dyDescent="0.2">
      <c r="A6" s="35"/>
      <c r="B6" s="21" t="str">
        <f>J1</f>
        <v>Carey</v>
      </c>
      <c r="C6" s="21" t="str">
        <f t="shared" ref="C6:D6" si="2">K1</f>
        <v>Edward</v>
      </c>
      <c r="D6" s="21" t="str">
        <f t="shared" si="2"/>
        <v>Les ferrailleurs, tome 2 : Le faubourg</v>
      </c>
      <c r="K6" s="17"/>
    </row>
    <row r="7" spans="1:111" ht="12.75" customHeight="1" x14ac:dyDescent="0.2">
      <c r="A7" s="35"/>
      <c r="B7" s="21" t="str">
        <f>M1</f>
        <v>Del Socorro</v>
      </c>
      <c r="C7" s="21" t="str">
        <f t="shared" ref="C7:D7" si="3">N1</f>
        <v>Jean-Laurent</v>
      </c>
      <c r="D7" s="21" t="str">
        <f t="shared" si="3"/>
        <v>Boudicca</v>
      </c>
      <c r="K7" s="17"/>
    </row>
    <row r="8" spans="1:111" ht="12.75" customHeight="1" x14ac:dyDescent="0.2">
      <c r="A8" s="36"/>
      <c r="B8" s="21" t="str">
        <f>P1</f>
        <v>e</v>
      </c>
      <c r="C8" s="21" t="str">
        <f t="shared" ref="C8:D8" si="4">Q1</f>
        <v>e</v>
      </c>
      <c r="D8" s="21" t="str">
        <f t="shared" si="4"/>
        <v>e</v>
      </c>
      <c r="K8" s="17"/>
    </row>
    <row r="9" spans="1:111" ht="12.75" customHeight="1" x14ac:dyDescent="0.2">
      <c r="A9" s="35"/>
      <c r="B9" s="21" t="str">
        <f>S1</f>
        <v>f</v>
      </c>
      <c r="C9" s="21" t="str">
        <f t="shared" ref="C9:D9" si="5">T1</f>
        <v>f</v>
      </c>
      <c r="D9" s="21" t="str">
        <f t="shared" si="5"/>
        <v>f</v>
      </c>
      <c r="K9" s="17"/>
    </row>
    <row r="10" spans="1:111" ht="12.75" customHeight="1" x14ac:dyDescent="0.2">
      <c r="A10" s="35"/>
      <c r="B10" s="21" t="str">
        <f>V1</f>
        <v>Glukhovsky</v>
      </c>
      <c r="C10" s="21" t="str">
        <f t="shared" ref="C10:D10" si="6">W1</f>
        <v>Dmitry</v>
      </c>
      <c r="D10" s="21" t="str">
        <f t="shared" si="6"/>
        <v>Metro 2034</v>
      </c>
      <c r="K10" s="21"/>
    </row>
    <row r="11" spans="1:111" ht="12.75" customHeight="1" x14ac:dyDescent="0.2">
      <c r="A11" s="35"/>
      <c r="B11" s="21" t="str">
        <f>Y1</f>
        <v>Hardy</v>
      </c>
      <c r="C11" s="21" t="str">
        <f t="shared" ref="C11:D11" si="7">Z1</f>
        <v>Thomas</v>
      </c>
      <c r="D11" s="21" t="str">
        <f t="shared" si="7"/>
        <v>Tess d'Uberville</v>
      </c>
      <c r="K11" s="17"/>
    </row>
    <row r="12" spans="1:111" ht="12.75" customHeight="1" x14ac:dyDescent="0.2">
      <c r="A12" s="36"/>
      <c r="B12" s="21" t="str">
        <f>AB1</f>
        <v>Indridason</v>
      </c>
      <c r="C12" s="21" t="str">
        <f t="shared" ref="C12:D12" si="8">AC1</f>
        <v>Arnaldur</v>
      </c>
      <c r="D12" s="21" t="str">
        <f t="shared" si="8"/>
        <v>La voix</v>
      </c>
      <c r="K12" s="17"/>
    </row>
    <row r="13" spans="1:111" ht="12.75" customHeight="1" x14ac:dyDescent="0.2">
      <c r="A13" s="35"/>
      <c r="B13" s="21" t="str">
        <f>AE1</f>
        <v>j</v>
      </c>
      <c r="C13" s="21" t="str">
        <f t="shared" ref="C13:D13" si="9">AF1</f>
        <v>j</v>
      </c>
      <c r="D13" s="21" t="str">
        <f t="shared" si="9"/>
        <v>j</v>
      </c>
      <c r="K13" s="17"/>
    </row>
    <row r="14" spans="1:111" ht="12.75" customHeight="1" x14ac:dyDescent="0.2">
      <c r="A14" s="35"/>
      <c r="B14" s="21" t="str">
        <f>AH1</f>
        <v>k</v>
      </c>
      <c r="C14" s="21" t="str">
        <f t="shared" ref="C14:D14" si="10">AI1</f>
        <v>k</v>
      </c>
      <c r="D14" s="21" t="str">
        <f t="shared" si="10"/>
        <v>k</v>
      </c>
      <c r="K14" s="17"/>
    </row>
    <row r="15" spans="1:111" ht="12.75" customHeight="1" x14ac:dyDescent="0.2">
      <c r="A15" s="35"/>
      <c r="B15" s="17" t="str">
        <f>AK1</f>
        <v>Loevenbruck</v>
      </c>
      <c r="C15" s="17" t="str">
        <f t="shared" ref="C15:D15" si="11">AL1</f>
        <v>Henri</v>
      </c>
      <c r="D15" s="17" t="str">
        <f t="shared" si="11"/>
        <v>La Moïra, tome 2 : La Guerre des loups</v>
      </c>
      <c r="H15" s="17"/>
      <c r="J15" s="17"/>
      <c r="K15" s="17"/>
    </row>
    <row r="16" spans="1:111" ht="12.75" customHeight="1" x14ac:dyDescent="0.2">
      <c r="A16" s="36"/>
      <c r="B16" s="17" t="str">
        <f>AN1</f>
        <v>Mérimée</v>
      </c>
      <c r="C16" s="17" t="str">
        <f t="shared" ref="C16:D16" si="12">AO1</f>
        <v>Prosper</v>
      </c>
      <c r="D16" s="17" t="str">
        <f t="shared" si="12"/>
        <v>Colomba</v>
      </c>
      <c r="H16" s="17"/>
      <c r="J16" s="17"/>
      <c r="K16" s="17"/>
    </row>
    <row r="17" spans="1:11" ht="12.75" customHeight="1" x14ac:dyDescent="0.2">
      <c r="A17" s="35"/>
      <c r="B17" s="17" t="str">
        <f>AQ1</f>
        <v>n</v>
      </c>
      <c r="C17" s="17" t="str">
        <f t="shared" ref="C17:D17" si="13">AR1</f>
        <v>n</v>
      </c>
      <c r="D17" s="17" t="str">
        <f t="shared" si="13"/>
        <v>n</v>
      </c>
      <c r="H17" s="17"/>
      <c r="J17" s="17"/>
      <c r="K17" s="17"/>
    </row>
    <row r="18" spans="1:11" ht="12.75" customHeight="1" x14ac:dyDescent="0.2">
      <c r="A18" s="35"/>
      <c r="B18" s="17" t="str">
        <f>AT1</f>
        <v>o</v>
      </c>
      <c r="C18" s="17" t="str">
        <f t="shared" ref="C18:D18" si="14">AU1</f>
        <v>o</v>
      </c>
      <c r="D18" s="17" t="str">
        <f t="shared" si="14"/>
        <v>o</v>
      </c>
      <c r="H18" s="17"/>
      <c r="J18" s="17"/>
      <c r="K18" s="17"/>
    </row>
    <row r="19" spans="1:11" ht="12.75" customHeight="1" x14ac:dyDescent="0.2">
      <c r="A19" s="35"/>
      <c r="B19" s="17" t="str">
        <f>AW1</f>
        <v>Pennac</v>
      </c>
      <c r="C19" s="17" t="str">
        <f t="shared" ref="C19:D19" si="15">AX1</f>
        <v>Daniel</v>
      </c>
      <c r="D19" s="17" t="str">
        <f t="shared" si="15"/>
        <v>La saga Malaussène, tome 2 : La fée carabine</v>
      </c>
      <c r="H19" s="17"/>
      <c r="J19" s="17"/>
      <c r="K19" s="17"/>
    </row>
    <row r="20" spans="1:11" ht="12.75" customHeight="1" x14ac:dyDescent="0.2">
      <c r="A20" s="36"/>
      <c r="B20" s="17" t="str">
        <f>AZ1</f>
        <v>q</v>
      </c>
      <c r="C20" s="17" t="str">
        <f t="shared" ref="C20:D20" si="16">BA1</f>
        <v>q</v>
      </c>
      <c r="D20" s="17" t="str">
        <f t="shared" si="16"/>
        <v>q</v>
      </c>
      <c r="F20" s="38"/>
      <c r="G20" s="38"/>
      <c r="H20" s="17"/>
      <c r="J20" s="17"/>
      <c r="K20" s="17"/>
    </row>
    <row r="21" spans="1:11" ht="12.75" customHeight="1" x14ac:dyDescent="0.2">
      <c r="A21" s="35"/>
      <c r="B21" s="17" t="str">
        <f>BC1</f>
        <v>Rabelais</v>
      </c>
      <c r="C21" s="17" t="str">
        <f t="shared" ref="C21:D21" si="17">BD1</f>
        <v>François</v>
      </c>
      <c r="D21" s="17" t="str">
        <f t="shared" si="17"/>
        <v>Pantagruel</v>
      </c>
      <c r="F21" s="38"/>
      <c r="G21" s="38"/>
      <c r="H21" s="17"/>
      <c r="J21" s="17"/>
      <c r="K21" s="17"/>
    </row>
    <row r="22" spans="1:11" ht="12.75" customHeight="1" x14ac:dyDescent="0.2">
      <c r="A22" s="35"/>
      <c r="B22" s="17" t="str">
        <f>BF1</f>
        <v>See</v>
      </c>
      <c r="C22" s="17" t="str">
        <f t="shared" ref="C22:D22" si="18">BG1</f>
        <v>Lisa</v>
      </c>
      <c r="D22" s="17" t="str">
        <f t="shared" si="18"/>
        <v>Fleur de Neige</v>
      </c>
      <c r="F22" s="38"/>
      <c r="G22" s="38"/>
      <c r="H22" s="17"/>
      <c r="J22" s="17"/>
      <c r="K22" s="17"/>
    </row>
    <row r="23" spans="1:11" ht="12.75" customHeight="1" x14ac:dyDescent="0.2">
      <c r="A23" s="35"/>
      <c r="B23" s="17" t="str">
        <f>BI1</f>
        <v>Tesson</v>
      </c>
      <c r="C23" s="17" t="str">
        <f t="shared" ref="C23:D23" si="19">BJ1</f>
        <v>Sylvain</v>
      </c>
      <c r="D23" s="17" t="str">
        <f t="shared" si="19"/>
        <v>L'éternel retour</v>
      </c>
      <c r="F23" s="38"/>
      <c r="G23" s="38"/>
      <c r="H23" s="17"/>
      <c r="J23" s="17"/>
      <c r="K23" s="17"/>
    </row>
    <row r="24" spans="1:11" ht="12.75" customHeight="1" x14ac:dyDescent="0.2">
      <c r="A24" s="36"/>
      <c r="B24" s="17" t="str">
        <f>BL1</f>
        <v>u</v>
      </c>
      <c r="C24" s="17" t="str">
        <f t="shared" ref="C24:D24" si="20">BM1</f>
        <v>u</v>
      </c>
      <c r="D24" s="17" t="str">
        <f t="shared" si="20"/>
        <v>u</v>
      </c>
      <c r="F24" s="38"/>
      <c r="G24" s="38"/>
      <c r="H24" s="17"/>
      <c r="J24" s="17"/>
      <c r="K24" s="17"/>
    </row>
    <row r="25" spans="1:11" ht="12.75" customHeight="1" x14ac:dyDescent="0.2">
      <c r="A25" s="35"/>
      <c r="B25" s="17" t="str">
        <f>BO1</f>
        <v>Verne</v>
      </c>
      <c r="C25" s="17" t="str">
        <f t="shared" ref="C25:D25" si="21">BP1</f>
        <v>Jules</v>
      </c>
      <c r="D25" s="17" t="str">
        <f t="shared" si="21"/>
        <v>Les conquistadores de l'Amérique centrale</v>
      </c>
      <c r="F25" s="38"/>
      <c r="G25" s="38"/>
      <c r="H25" s="17"/>
      <c r="J25" s="17"/>
      <c r="K25" s="17"/>
    </row>
    <row r="26" spans="1:11" ht="12.75" customHeight="1" x14ac:dyDescent="0.2">
      <c r="A26" s="35"/>
      <c r="B26" s="17" t="str">
        <f>BR1</f>
        <v>w</v>
      </c>
      <c r="C26" s="17" t="str">
        <f t="shared" ref="C26:D26" si="22">BS1</f>
        <v>w</v>
      </c>
      <c r="D26" s="17" t="str">
        <f t="shared" si="22"/>
        <v>w</v>
      </c>
      <c r="F26" s="38"/>
      <c r="G26" s="38"/>
      <c r="H26" s="17"/>
      <c r="J26" s="17"/>
      <c r="K26" s="17"/>
    </row>
    <row r="27" spans="1:11" ht="12.75" customHeight="1" x14ac:dyDescent="0.2">
      <c r="A27" s="35"/>
      <c r="B27" s="17" t="str">
        <f>BU1</f>
        <v>x</v>
      </c>
      <c r="C27" s="17" t="str">
        <f t="shared" ref="C27:D27" si="23">BV1</f>
        <v>x</v>
      </c>
      <c r="D27" s="17" t="str">
        <f t="shared" si="23"/>
        <v>x</v>
      </c>
      <c r="F27" s="38"/>
      <c r="G27" s="38"/>
      <c r="H27" s="17"/>
      <c r="J27" s="17"/>
      <c r="K27" s="17"/>
    </row>
    <row r="28" spans="1:11" ht="12.75" customHeight="1" x14ac:dyDescent="0.2">
      <c r="A28" s="36"/>
      <c r="B28" s="17" t="str">
        <f>BX1</f>
        <v>y</v>
      </c>
      <c r="C28" s="17" t="str">
        <f t="shared" ref="C28:D28" si="24">BY1</f>
        <v>y</v>
      </c>
      <c r="D28" s="17" t="str">
        <f t="shared" si="24"/>
        <v>y</v>
      </c>
      <c r="F28" s="38"/>
      <c r="G28" s="38"/>
      <c r="H28" s="17"/>
      <c r="J28" s="17"/>
      <c r="K28" s="17"/>
    </row>
    <row r="29" spans="1:11" ht="12.75" customHeight="1" x14ac:dyDescent="0.2">
      <c r="A29" s="35"/>
      <c r="B29" s="17" t="str">
        <f>CA1</f>
        <v>z</v>
      </c>
      <c r="C29" s="17" t="str">
        <f t="shared" ref="C29:D29" si="25">CB1</f>
        <v>z</v>
      </c>
      <c r="D29" s="17" t="str">
        <f t="shared" si="25"/>
        <v>z</v>
      </c>
      <c r="F29" s="38"/>
      <c r="G29" s="38"/>
      <c r="H29" s="17"/>
      <c r="J29" s="17"/>
      <c r="K29" s="17"/>
    </row>
    <row r="30" spans="1:11" x14ac:dyDescent="0.2">
      <c r="A30" s="35"/>
      <c r="B30" s="17"/>
      <c r="C30" s="17"/>
      <c r="D30" s="20"/>
      <c r="E30" s="38"/>
      <c r="F30" s="38"/>
      <c r="G30" s="38"/>
      <c r="H30" s="47"/>
      <c r="J30" s="17"/>
      <c r="K30" s="20"/>
    </row>
    <row r="31" spans="1:11" x14ac:dyDescent="0.2">
      <c r="A31" s="35"/>
      <c r="B31" s="52" t="s">
        <v>45</v>
      </c>
      <c r="C31" s="54" t="str">
        <f>CD1</f>
        <v>Non</v>
      </c>
      <c r="D31" s="20"/>
      <c r="E31" s="38"/>
      <c r="F31" s="38"/>
      <c r="G31" s="38"/>
      <c r="H31" s="38"/>
      <c r="K31" s="20"/>
    </row>
    <row r="32" spans="1:11" x14ac:dyDescent="0.2">
      <c r="A32" s="35"/>
      <c r="B32" s="52" t="s">
        <v>46</v>
      </c>
      <c r="C32" s="54">
        <f>CE1</f>
        <v>0</v>
      </c>
      <c r="D32" s="20"/>
      <c r="E32" s="38"/>
      <c r="F32" s="38"/>
      <c r="G32" s="38"/>
      <c r="H32" s="38"/>
      <c r="I32" s="37"/>
      <c r="J32" s="39"/>
      <c r="K32" s="20"/>
    </row>
    <row r="33" spans="1:11" x14ac:dyDescent="0.2">
      <c r="A33" s="35"/>
      <c r="B33" s="53"/>
      <c r="C33" s="55"/>
      <c r="D33" s="20"/>
      <c r="E33" s="38"/>
      <c r="F33" s="38"/>
      <c r="G33" s="38"/>
      <c r="H33" s="38"/>
      <c r="I33" s="37"/>
      <c r="J33" s="39"/>
      <c r="K33" s="20"/>
    </row>
    <row r="34" spans="1:11" x14ac:dyDescent="0.2">
      <c r="A34" s="35"/>
      <c r="B34" s="45"/>
      <c r="D34" s="20"/>
      <c r="E34" s="38"/>
      <c r="F34" s="38"/>
      <c r="G34" s="38"/>
      <c r="H34" s="38"/>
      <c r="I34" s="37"/>
      <c r="J34" s="39"/>
      <c r="K34" s="20"/>
    </row>
    <row r="35" spans="1:11" x14ac:dyDescent="0.2">
      <c r="A35" s="36"/>
      <c r="B35" s="7"/>
      <c r="D35" s="20"/>
      <c r="E35" s="38"/>
      <c r="F35" s="38"/>
      <c r="G35" s="38"/>
      <c r="H35" s="38"/>
      <c r="I35" s="37"/>
      <c r="J35" s="39"/>
      <c r="K35" s="20"/>
    </row>
    <row r="36" spans="1:11" x14ac:dyDescent="0.2">
      <c r="A36" s="35"/>
      <c r="B36" s="45"/>
      <c r="D36" s="20"/>
      <c r="E36" s="38"/>
      <c r="F36" s="38"/>
      <c r="G36" s="38"/>
      <c r="H36" s="38"/>
      <c r="I36" s="37"/>
      <c r="J36" s="39"/>
      <c r="K36" s="20"/>
    </row>
    <row r="37" spans="1:11" x14ac:dyDescent="0.2">
      <c r="A37" s="35"/>
      <c r="B37" s="44"/>
      <c r="D37" s="20"/>
      <c r="I37" s="37"/>
      <c r="K37" s="20"/>
    </row>
    <row r="38" spans="1:11" x14ac:dyDescent="0.2">
      <c r="A38" s="35"/>
      <c r="K38" s="20"/>
    </row>
    <row r="39" spans="1:11" x14ac:dyDescent="0.2">
      <c r="A39" s="36"/>
      <c r="B39" s="45"/>
      <c r="C39" s="20"/>
      <c r="D39" s="20"/>
      <c r="I39" s="37"/>
      <c r="K39" s="20"/>
    </row>
    <row r="40" spans="1:11" x14ac:dyDescent="0.2">
      <c r="A40" s="35"/>
      <c r="B40" s="44"/>
      <c r="D40" s="20"/>
      <c r="I40" s="37"/>
      <c r="K40" s="20"/>
    </row>
    <row r="41" spans="1:11" x14ac:dyDescent="0.2">
      <c r="A41" s="35"/>
      <c r="B41" s="7"/>
      <c r="D41" s="20"/>
      <c r="I41" s="37"/>
      <c r="K41" s="20"/>
    </row>
    <row r="42" spans="1:11" x14ac:dyDescent="0.2">
      <c r="A42" s="35"/>
      <c r="K42" s="20"/>
    </row>
    <row r="43" spans="1:11" x14ac:dyDescent="0.2">
      <c r="A43" s="36"/>
      <c r="K43" s="20"/>
    </row>
    <row r="44" spans="1:11" x14ac:dyDescent="0.2">
      <c r="A44" s="35"/>
      <c r="K44" s="20"/>
    </row>
    <row r="45" spans="1:11" x14ac:dyDescent="0.2">
      <c r="A45" s="35"/>
      <c r="K45" s="20"/>
    </row>
    <row r="46" spans="1:11" x14ac:dyDescent="0.2">
      <c r="A46" s="35"/>
      <c r="K46" s="20"/>
    </row>
    <row r="47" spans="1:11" x14ac:dyDescent="0.2">
      <c r="A47" s="36"/>
      <c r="K47" s="20"/>
    </row>
    <row r="48" spans="1:11" x14ac:dyDescent="0.2">
      <c r="A48" s="35"/>
      <c r="K48" s="21"/>
    </row>
    <row r="49" spans="1:11" x14ac:dyDescent="0.2">
      <c r="A49" s="35"/>
      <c r="K49" s="21"/>
    </row>
    <row r="50" spans="1:11" x14ac:dyDescent="0.2">
      <c r="A50" s="35"/>
      <c r="K50" s="21"/>
    </row>
    <row r="51" spans="1:11" x14ac:dyDescent="0.2">
      <c r="A51" s="36"/>
      <c r="K51" s="21"/>
    </row>
    <row r="52" spans="1:11" x14ac:dyDescent="0.2">
      <c r="A52" s="35"/>
    </row>
    <row r="53" spans="1:11" x14ac:dyDescent="0.2">
      <c r="A53" s="35"/>
    </row>
    <row r="54" spans="1:11" x14ac:dyDescent="0.2">
      <c r="A54" s="35"/>
    </row>
    <row r="55" spans="1:11" x14ac:dyDescent="0.2">
      <c r="A55" s="36"/>
    </row>
    <row r="56" spans="1:11" x14ac:dyDescent="0.2">
      <c r="A56" s="35"/>
    </row>
    <row r="57" spans="1:11" x14ac:dyDescent="0.2">
      <c r="A57" s="35"/>
    </row>
    <row r="58" spans="1:11" x14ac:dyDescent="0.2">
      <c r="A58" s="35"/>
    </row>
    <row r="59" spans="1:11" x14ac:dyDescent="0.2">
      <c r="A59" s="36"/>
    </row>
    <row r="60" spans="1:11" x14ac:dyDescent="0.2">
      <c r="A60" s="35"/>
    </row>
    <row r="61" spans="1:11" x14ac:dyDescent="0.2">
      <c r="A61" s="35"/>
    </row>
    <row r="62" spans="1:11" x14ac:dyDescent="0.2">
      <c r="A62" s="35"/>
    </row>
    <row r="63" spans="1:11" x14ac:dyDescent="0.2">
      <c r="A63" s="36"/>
    </row>
    <row r="64" spans="1:11" x14ac:dyDescent="0.2">
      <c r="A64" s="35"/>
    </row>
    <row r="65" spans="1:10" x14ac:dyDescent="0.2">
      <c r="A65" s="35"/>
    </row>
    <row r="66" spans="1:10" x14ac:dyDescent="0.2">
      <c r="A66" s="35"/>
    </row>
    <row r="67" spans="1:10" x14ac:dyDescent="0.2">
      <c r="A67" s="36"/>
    </row>
    <row r="68" spans="1:10" x14ac:dyDescent="0.2">
      <c r="A68" s="35"/>
    </row>
    <row r="69" spans="1:10" x14ac:dyDescent="0.2">
      <c r="A69" s="35"/>
    </row>
    <row r="70" spans="1:10" x14ac:dyDescent="0.2">
      <c r="A70" s="35"/>
    </row>
    <row r="71" spans="1:10" x14ac:dyDescent="0.2">
      <c r="A71" s="36"/>
    </row>
    <row r="72" spans="1:10" x14ac:dyDescent="0.2">
      <c r="A72" s="35"/>
    </row>
    <row r="73" spans="1:10" x14ac:dyDescent="0.2">
      <c r="A73" s="35"/>
    </row>
    <row r="74" spans="1:10" x14ac:dyDescent="0.2">
      <c r="A74" s="35"/>
      <c r="B74" s="45"/>
      <c r="C74" s="20"/>
      <c r="D74" s="20"/>
      <c r="I74" s="37"/>
    </row>
    <row r="75" spans="1:10" x14ac:dyDescent="0.2">
      <c r="A75" s="36"/>
      <c r="B75" s="35"/>
      <c r="C75" s="35"/>
      <c r="H75" s="36"/>
      <c r="J75" s="35"/>
    </row>
    <row r="76" spans="1:10" x14ac:dyDescent="0.2">
      <c r="A76" s="35"/>
      <c r="B76" s="35"/>
      <c r="C76" s="35"/>
      <c r="H76" s="36"/>
      <c r="J76" s="35"/>
    </row>
    <row r="77" spans="1:10" x14ac:dyDescent="0.2">
      <c r="A77" s="35"/>
      <c r="B77" s="35"/>
      <c r="C77" s="35"/>
      <c r="H77" s="36"/>
      <c r="J77" s="35"/>
    </row>
    <row r="78" spans="1:10" x14ac:dyDescent="0.2">
      <c r="A78" s="35"/>
      <c r="B78" s="35"/>
      <c r="C78" s="35"/>
      <c r="H78" s="36"/>
      <c r="J78" s="35"/>
    </row>
    <row r="79" spans="1:10" x14ac:dyDescent="0.2">
      <c r="A79" s="36"/>
      <c r="B79" s="35"/>
      <c r="C79" s="35"/>
      <c r="H79" s="36"/>
      <c r="J79" s="35"/>
    </row>
    <row r="80" spans="1:10" x14ac:dyDescent="0.2">
      <c r="A80" s="35"/>
      <c r="B80" s="35"/>
      <c r="C80" s="35"/>
      <c r="H80" s="36"/>
      <c r="J80" s="35"/>
    </row>
    <row r="81" spans="1:10" x14ac:dyDescent="0.2">
      <c r="A81" s="35"/>
      <c r="B81" s="35"/>
      <c r="C81" s="35"/>
      <c r="H81" s="36"/>
      <c r="J81" s="35"/>
    </row>
    <row r="82" spans="1:10" x14ac:dyDescent="0.2">
      <c r="A82" s="35"/>
      <c r="B82" s="35"/>
      <c r="C82" s="35"/>
      <c r="D82" s="17"/>
      <c r="H82" s="36"/>
      <c r="J82" s="35"/>
    </row>
    <row r="83" spans="1:10" x14ac:dyDescent="0.2">
      <c r="A83" s="36"/>
      <c r="B83" s="35"/>
      <c r="C83" s="35"/>
      <c r="D83" s="17"/>
      <c r="H83" s="36"/>
      <c r="J83" s="35"/>
    </row>
    <row r="84" spans="1:10" x14ac:dyDescent="0.2">
      <c r="A84" s="35"/>
      <c r="B84" s="35"/>
      <c r="C84" s="35"/>
      <c r="H84" s="36"/>
      <c r="J84" s="35"/>
    </row>
    <row r="85" spans="1:10" x14ac:dyDescent="0.2">
      <c r="A85" s="35"/>
      <c r="B85" s="35"/>
      <c r="C85" s="35"/>
      <c r="H85" s="36"/>
      <c r="J85" s="35"/>
    </row>
    <row r="86" spans="1:10" x14ac:dyDescent="0.2">
      <c r="A86" s="35"/>
      <c r="B86" s="35"/>
      <c r="C86" s="35"/>
      <c r="H86" s="36"/>
      <c r="J86" s="35"/>
    </row>
    <row r="87" spans="1:10" x14ac:dyDescent="0.2">
      <c r="A87" s="36"/>
      <c r="B87" s="35"/>
      <c r="C87" s="35"/>
      <c r="H87" s="36"/>
      <c r="J87" s="35"/>
    </row>
    <row r="88" spans="1:10" x14ac:dyDescent="0.2">
      <c r="A88" s="35"/>
      <c r="B88" s="35"/>
      <c r="C88" s="35"/>
      <c r="H88" s="36"/>
      <c r="J88" s="35"/>
    </row>
    <row r="89" spans="1:10" x14ac:dyDescent="0.2">
      <c r="A89" s="35"/>
      <c r="B89" s="35"/>
      <c r="C89" s="35"/>
      <c r="H89" s="36"/>
      <c r="J89" s="35"/>
    </row>
    <row r="90" spans="1:10" x14ac:dyDescent="0.2">
      <c r="A90" s="35"/>
      <c r="B90" s="35"/>
      <c r="C90" s="35"/>
      <c r="H90" s="36"/>
      <c r="J90" s="35"/>
    </row>
    <row r="91" spans="1:10" x14ac:dyDescent="0.2">
      <c r="A91" s="36"/>
      <c r="B91" s="35"/>
      <c r="C91" s="35"/>
      <c r="H91" s="36"/>
      <c r="J91" s="35"/>
    </row>
    <row r="92" spans="1:10" x14ac:dyDescent="0.2">
      <c r="A92" s="35"/>
      <c r="B92" s="35"/>
      <c r="C92" s="35"/>
      <c r="H92" s="36"/>
      <c r="J92" s="35"/>
    </row>
    <row r="93" spans="1:10" x14ac:dyDescent="0.2">
      <c r="A93" s="35"/>
      <c r="B93" s="35"/>
      <c r="C93" s="35"/>
      <c r="H93" s="36"/>
      <c r="J93" s="35"/>
    </row>
    <row r="94" spans="1:10" x14ac:dyDescent="0.2">
      <c r="A94" s="35"/>
      <c r="B94" s="35"/>
      <c r="C94" s="35"/>
      <c r="H94" s="36"/>
      <c r="J94" s="35"/>
    </row>
    <row r="95" spans="1:10" x14ac:dyDescent="0.2">
      <c r="A95" s="36"/>
      <c r="B95" s="35"/>
      <c r="C95" s="35"/>
      <c r="H95" s="36"/>
      <c r="J95" s="35"/>
    </row>
    <row r="96" spans="1:10" x14ac:dyDescent="0.2">
      <c r="A96" s="35"/>
      <c r="B96" s="35"/>
      <c r="C96" s="35"/>
      <c r="H96" s="36"/>
      <c r="J96" s="35"/>
    </row>
    <row r="97" spans="1:10" x14ac:dyDescent="0.2">
      <c r="A97" s="35"/>
      <c r="B97" s="35"/>
      <c r="C97" s="35"/>
      <c r="D97" s="17"/>
      <c r="H97" s="36"/>
      <c r="I97" s="46"/>
      <c r="J97" s="35"/>
    </row>
    <row r="98" spans="1:10" x14ac:dyDescent="0.2">
      <c r="A98" s="35"/>
      <c r="B98" s="35"/>
      <c r="C98" s="35"/>
      <c r="D98" s="17"/>
      <c r="H98" s="36"/>
      <c r="J98" s="35"/>
    </row>
    <row r="99" spans="1:10" x14ac:dyDescent="0.2">
      <c r="A99" s="36"/>
      <c r="B99" s="35"/>
      <c r="C99" s="35"/>
      <c r="D99" s="17"/>
      <c r="H99" s="36"/>
      <c r="J99" s="35"/>
    </row>
    <row r="100" spans="1:10" x14ac:dyDescent="0.2">
      <c r="A100" s="35"/>
      <c r="B100" s="35"/>
      <c r="C100" s="35"/>
      <c r="D100" s="17"/>
      <c r="H100" s="36"/>
      <c r="J100" s="35"/>
    </row>
    <row r="101" spans="1:10" x14ac:dyDescent="0.2">
      <c r="A101" s="35"/>
      <c r="B101" s="35"/>
      <c r="C101" s="35"/>
      <c r="D101" s="17"/>
      <c r="H101" s="36"/>
      <c r="J101" s="35"/>
    </row>
    <row r="102" spans="1:10" x14ac:dyDescent="0.2">
      <c r="A102" s="35"/>
      <c r="B102" s="35"/>
      <c r="C102" s="35"/>
      <c r="D102" s="17"/>
      <c r="H102" s="36"/>
      <c r="J102" s="35"/>
    </row>
    <row r="103" spans="1:10" x14ac:dyDescent="0.2">
      <c r="A103" s="36"/>
      <c r="B103" s="35"/>
      <c r="C103" s="35"/>
      <c r="D103" s="17"/>
      <c r="H103" s="36"/>
      <c r="J103" s="35"/>
    </row>
    <row r="104" spans="1:10" x14ac:dyDescent="0.2">
      <c r="A104" s="35"/>
      <c r="B104" s="35"/>
      <c r="C104" s="35"/>
      <c r="D104" s="17"/>
      <c r="H104" s="36"/>
      <c r="J104" s="35"/>
    </row>
    <row r="105" spans="1:10" x14ac:dyDescent="0.2">
      <c r="A105" s="35"/>
      <c r="B105" s="35"/>
      <c r="C105" s="35"/>
      <c r="D105" s="17"/>
      <c r="H105" s="36"/>
      <c r="J105" s="35"/>
    </row>
    <row r="106" spans="1:10" x14ac:dyDescent="0.2">
      <c r="A106" s="35"/>
      <c r="B106" s="35"/>
      <c r="C106" s="35"/>
      <c r="H106" s="36"/>
      <c r="J106" s="35"/>
    </row>
    <row r="107" spans="1:10" x14ac:dyDescent="0.2">
      <c r="A107" s="36"/>
      <c r="B107" s="35"/>
      <c r="C107" s="35"/>
      <c r="H107" s="36"/>
      <c r="J107" s="35"/>
    </row>
    <row r="108" spans="1:10" x14ac:dyDescent="0.2">
      <c r="A108" s="35"/>
      <c r="B108" s="35"/>
      <c r="C108" s="35"/>
      <c r="H108" s="36"/>
      <c r="J108" s="35"/>
    </row>
    <row r="109" spans="1:10" x14ac:dyDescent="0.2">
      <c r="A109" s="36"/>
      <c r="B109" s="35"/>
      <c r="C109" s="35"/>
      <c r="H109" s="36"/>
      <c r="J109" s="35"/>
    </row>
    <row r="110" spans="1:10" x14ac:dyDescent="0.2">
      <c r="A110" s="35"/>
      <c r="B110" s="35"/>
      <c r="C110" s="35"/>
      <c r="H110" s="36"/>
      <c r="J110" s="35"/>
    </row>
    <row r="111" spans="1:10" x14ac:dyDescent="0.2">
      <c r="A111" s="36"/>
      <c r="B111" s="35"/>
      <c r="C111" s="35"/>
      <c r="H111" s="36"/>
      <c r="J111" s="35"/>
    </row>
    <row r="112" spans="1:10" x14ac:dyDescent="0.2">
      <c r="B112" s="35"/>
      <c r="C112" s="35"/>
      <c r="H112" s="36"/>
      <c r="J112" s="35"/>
    </row>
    <row r="113" spans="2:10" x14ac:dyDescent="0.2">
      <c r="B113" s="35"/>
      <c r="C113" s="35"/>
      <c r="H113" s="36"/>
      <c r="J113" s="35"/>
    </row>
    <row r="114" spans="2:10" x14ac:dyDescent="0.2">
      <c r="B114" s="35"/>
      <c r="C114" s="35"/>
      <c r="H114" s="36"/>
      <c r="J114" s="35"/>
    </row>
    <row r="115" spans="2:10" x14ac:dyDescent="0.2">
      <c r="B115" s="35"/>
      <c r="C115" s="35"/>
      <c r="H115" s="36"/>
      <c r="J115" s="35"/>
    </row>
    <row r="116" spans="2:10" x14ac:dyDescent="0.2">
      <c r="B116" s="35"/>
      <c r="C116" s="35"/>
      <c r="H116" s="36"/>
      <c r="J116" s="35"/>
    </row>
    <row r="117" spans="2:10" x14ac:dyDescent="0.2">
      <c r="B117" s="35"/>
      <c r="C117" s="35"/>
      <c r="H117" s="36"/>
      <c r="J117" s="35"/>
    </row>
    <row r="118" spans="2:10" x14ac:dyDescent="0.2">
      <c r="B118" s="35"/>
      <c r="C118" s="35"/>
      <c r="H118" s="36"/>
      <c r="J118" s="35"/>
    </row>
    <row r="119" spans="2:10" x14ac:dyDescent="0.2">
      <c r="B119" s="35"/>
      <c r="C119" s="35"/>
      <c r="H119" s="36"/>
      <c r="J119" s="35"/>
    </row>
    <row r="120" spans="2:10" x14ac:dyDescent="0.2">
      <c r="B120" s="35"/>
      <c r="C120" s="35"/>
      <c r="H120" s="36"/>
      <c r="J120" s="35"/>
    </row>
    <row r="121" spans="2:10" x14ac:dyDescent="0.2">
      <c r="B121" s="35"/>
      <c r="C121" s="35"/>
      <c r="H121" s="36"/>
      <c r="J121" s="35"/>
    </row>
    <row r="122" spans="2:10" x14ac:dyDescent="0.2">
      <c r="B122" s="35"/>
      <c r="C122" s="35"/>
      <c r="H122" s="36"/>
      <c r="J122" s="35"/>
    </row>
  </sheetData>
  <sortState xmlns:xlrd2="http://schemas.microsoft.com/office/spreadsheetml/2017/richdata2" ref="A1:C71">
    <sortCondition ref="A1:A71"/>
  </sortState>
  <pageMargins left="0.7" right="0.7" top="0.75" bottom="0.75" header="0.3" footer="0.3"/>
  <pageSetup paperSize="9" scale="44" orientation="portrait" horizontalDpi="300" verticalDpi="300" r:id="rId1"/>
  <ignoredErrors>
    <ignoredError sqref="C5" formula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sheetPr codeName="Feuil84"/>
  <dimension ref="A2:G81"/>
  <sheetViews>
    <sheetView workbookViewId="0">
      <selection activeCell="B29" sqref="A1:F83"/>
    </sheetView>
  </sheetViews>
  <sheetFormatPr baseColWidth="10" defaultRowHeight="12.75" x14ac:dyDescent="0.2"/>
  <cols>
    <col min="1" max="1" width="20.7109375" customWidth="1"/>
    <col min="2" max="2" width="5.5703125" customWidth="1"/>
  </cols>
  <sheetData>
    <row r="2" spans="1:7" x14ac:dyDescent="0.2">
      <c r="A2" s="10"/>
      <c r="B2" s="10"/>
      <c r="C2" s="1"/>
    </row>
    <row r="3" spans="1:7" x14ac:dyDescent="0.2">
      <c r="G3" s="40"/>
    </row>
    <row r="4" spans="1:7" x14ac:dyDescent="0.2">
      <c r="A4" s="10"/>
      <c r="B4" s="10"/>
      <c r="C4" s="76"/>
      <c r="G4" s="72"/>
    </row>
    <row r="5" spans="1:7" x14ac:dyDescent="0.2">
      <c r="A5" s="40"/>
      <c r="B5" s="78"/>
      <c r="C5" s="76"/>
      <c r="G5" s="64"/>
    </row>
    <row r="6" spans="1:7" x14ac:dyDescent="0.2">
      <c r="A6" s="62"/>
      <c r="B6" s="77"/>
      <c r="C6" s="1"/>
    </row>
    <row r="7" spans="1:7" x14ac:dyDescent="0.2">
      <c r="G7" s="65"/>
    </row>
    <row r="9" spans="1:7" x14ac:dyDescent="0.2">
      <c r="G9" s="40"/>
    </row>
    <row r="10" spans="1:7" x14ac:dyDescent="0.2">
      <c r="G10" s="60"/>
    </row>
    <row r="13" spans="1:7" x14ac:dyDescent="0.2">
      <c r="G13" s="40"/>
    </row>
    <row r="15" spans="1:7" x14ac:dyDescent="0.2">
      <c r="G15" s="40"/>
    </row>
    <row r="19" spans="1:7" x14ac:dyDescent="0.2">
      <c r="A19" s="10"/>
      <c r="B19" s="10"/>
      <c r="C19" s="1"/>
      <c r="G19" s="10"/>
    </row>
    <row r="20" spans="1:7" x14ac:dyDescent="0.2">
      <c r="G20" s="40"/>
    </row>
    <row r="21" spans="1:7" x14ac:dyDescent="0.2">
      <c r="G21" s="65"/>
    </row>
    <row r="22" spans="1:7" x14ac:dyDescent="0.2">
      <c r="A22" s="10"/>
      <c r="B22" s="10"/>
      <c r="C22" s="1"/>
    </row>
    <row r="23" spans="1:7" x14ac:dyDescent="0.2">
      <c r="G23" s="10"/>
    </row>
    <row r="24" spans="1:7" x14ac:dyDescent="0.2">
      <c r="G24" s="65"/>
    </row>
    <row r="25" spans="1:7" x14ac:dyDescent="0.2">
      <c r="A25" s="62"/>
      <c r="B25" s="77"/>
      <c r="C25" s="1"/>
      <c r="G25" s="64"/>
    </row>
    <row r="27" spans="1:7" x14ac:dyDescent="0.2">
      <c r="A27" s="79"/>
      <c r="B27" s="77"/>
      <c r="C27" s="1"/>
    </row>
    <row r="28" spans="1:7" x14ac:dyDescent="0.2">
      <c r="G28" s="75"/>
    </row>
    <row r="29" spans="1:7" x14ac:dyDescent="0.2">
      <c r="G29" s="64"/>
    </row>
    <row r="40" spans="1:5" x14ac:dyDescent="0.2">
      <c r="A40" s="59"/>
      <c r="B40" s="60"/>
      <c r="C40" s="18"/>
    </row>
    <row r="41" spans="1:5" x14ac:dyDescent="0.2">
      <c r="A41" s="41"/>
      <c r="B41" s="78"/>
      <c r="C41" s="42"/>
    </row>
    <row r="46" spans="1:5" x14ac:dyDescent="0.2">
      <c r="A46" s="79"/>
      <c r="B46" s="77"/>
      <c r="C46" s="76"/>
    </row>
    <row r="47" spans="1:5" x14ac:dyDescent="0.2">
      <c r="C47" s="61"/>
    </row>
    <row r="48" spans="1:5" x14ac:dyDescent="0.2">
      <c r="A48" s="10"/>
      <c r="B48" s="10"/>
      <c r="C48" s="42"/>
      <c r="E48" s="71"/>
    </row>
    <row r="49" spans="1:4" x14ac:dyDescent="0.2">
      <c r="A49" s="59"/>
      <c r="B49" s="60"/>
      <c r="C49" s="42"/>
      <c r="D49" s="42"/>
    </row>
    <row r="54" spans="1:4" x14ac:dyDescent="0.2">
      <c r="A54" s="10"/>
      <c r="B54" s="10"/>
      <c r="C54" s="76"/>
    </row>
    <row r="61" spans="1:4" x14ac:dyDescent="0.2">
      <c r="A61" s="10"/>
      <c r="B61" s="78"/>
      <c r="C61" s="76"/>
    </row>
    <row r="62" spans="1:4" x14ac:dyDescent="0.2">
      <c r="B62" s="64"/>
      <c r="C62" s="66"/>
    </row>
    <row r="64" spans="1:4" x14ac:dyDescent="0.2">
      <c r="A64" s="59"/>
      <c r="B64" s="77"/>
      <c r="C64" s="1"/>
    </row>
    <row r="65" spans="1:3" x14ac:dyDescent="0.2">
      <c r="A65" s="59"/>
      <c r="B65" s="77"/>
      <c r="C65" s="76"/>
    </row>
    <row r="66" spans="1:3" x14ac:dyDescent="0.2">
      <c r="A66" s="62"/>
      <c r="B66" s="77"/>
      <c r="C66" s="76"/>
    </row>
    <row r="72" spans="1:3" x14ac:dyDescent="0.2">
      <c r="A72" s="59"/>
      <c r="B72" s="77"/>
      <c r="C72" s="21"/>
    </row>
    <row r="76" spans="1:3" x14ac:dyDescent="0.2">
      <c r="B76" s="64"/>
      <c r="C76" s="66"/>
    </row>
    <row r="77" spans="1:3" x14ac:dyDescent="0.2">
      <c r="A77" s="59"/>
      <c r="B77" s="60"/>
    </row>
    <row r="81" spans="1:3" x14ac:dyDescent="0.2">
      <c r="A81" s="63"/>
      <c r="B81" s="60"/>
      <c r="C81" s="61"/>
    </row>
  </sheetData>
  <sortState xmlns:xlrd2="http://schemas.microsoft.com/office/spreadsheetml/2017/richdata2" ref="A2:F83">
    <sortCondition ref="C2:C8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listing-alphabétique</vt:lpstr>
      <vt:lpstr>feuille-dépot-formulaire</vt:lpstr>
      <vt:lpstr>Repartition</vt:lpstr>
      <vt:lpstr>Aaaaaa</vt:lpstr>
      <vt:lpstr>Acccc</vt:lpstr>
      <vt:lpstr>EmmaV</vt:lpstr>
      <vt:lpstr>Adddd</vt:lpstr>
      <vt:lpstr>Alhweder</vt:lpstr>
      <vt:lpstr>Bbbb</vt:lpstr>
      <vt:lpstr>Caaa</vt:lpstr>
      <vt:lpstr>Cabc</vt:lpstr>
      <vt:lpstr>complete</vt:lpstr>
      <vt:lpstr>demi</vt:lpstr>
      <vt:lpstr>page-liste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anna</cp:lastModifiedBy>
  <cp:lastPrinted>2017-02-02T13:35:17Z</cp:lastPrinted>
  <dcterms:created xsi:type="dcterms:W3CDTF">2013-11-13T15:15:16Z</dcterms:created>
  <dcterms:modified xsi:type="dcterms:W3CDTF">2019-01-03T17:08:33Z</dcterms:modified>
</cp:coreProperties>
</file>