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828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Users\btrefleze\OneDrive - EUROVIA\Documents\BUDGET\Nouvelle procédure\Fraix généraux\"/>
    </mc:Choice>
  </mc:AlternateContent>
  <bookViews>
    <workbookView xWindow="0" yWindow="0" windowWidth="23040" windowHeight="9276" activeTab="1"/>
  </bookViews>
  <sheets>
    <sheet name="EQUIPMENT" sheetId="1" r:id="rId1"/>
    <sheet name="Feuil1" sheetId="4" r:id="rId2"/>
    <sheet name="Dépenses VL par salariés" sheetId="2" r:id="rId3"/>
    <sheet name="code vba" sheetId="3" r:id="rId4"/>
  </sheets>
  <externalReferences>
    <externalReference r:id="rId5"/>
  </externalReferences>
  <definedNames>
    <definedName name="_xlnm._FilterDatabase" localSheetId="2" hidden="1">'Dépenses VL par salariés'!$A$1:$BO$7</definedName>
    <definedName name="_xlnm._FilterDatabase" localSheetId="0" hidden="1">EQUIPMENT!$A$14:$W$64</definedName>
    <definedName name="CAB" localSheetId="0">#REF!</definedName>
    <definedName name="CAB">#REF!</definedName>
    <definedName name="CAR" localSheetId="0">#REF!</definedName>
    <definedName name="CAR">#REF!</definedName>
    <definedName name="conducteurs">[1]Conducteurs!$1:$1048576</definedName>
    <definedName name="DATA1">#REF!</definedName>
    <definedName name="DATA10">#REF!</definedName>
    <definedName name="DATA11">#REF!</definedName>
    <definedName name="DATA12">#REF!</definedName>
    <definedName name="DATA13">#REF!</definedName>
    <definedName name="DATA14">#REF!</definedName>
    <definedName name="DATA15">#REF!</definedName>
    <definedName name="DATA2">#REF!</definedName>
    <definedName name="DATA3">#REF!</definedName>
    <definedName name="DATA4">#REF!</definedName>
    <definedName name="DATA5">#REF!</definedName>
    <definedName name="DATA6">#REF!</definedName>
    <definedName name="DATA7">#REF!</definedName>
    <definedName name="DATA8">#REF!</definedName>
    <definedName name="DATA9">#REF!</definedName>
    <definedName name="Header">#REF!</definedName>
    <definedName name="_xlnm.Print_Titles" localSheetId="0">EQUIPMENT!$A:$C,EQUIPMENT!$1:$14</definedName>
    <definedName name="Liste_du_personnel">'[1]Liste des salariés'!$5:$1048576</definedName>
    <definedName name="PB" localSheetId="0">#REF!</definedName>
    <definedName name="PB">#REF!</definedName>
    <definedName name="PR" localSheetId="0">#REF!</definedName>
    <definedName name="PR">#REF!</definedName>
    <definedName name="RawData">#REF!</definedName>
    <definedName name="TEST0">#REF!</definedName>
    <definedName name="TESTHKEY">#REF!</definedName>
    <definedName name="TESTKEYS">#REF!</definedName>
    <definedName name="TESTVKEY">#REF!</definedName>
    <definedName name="_xlnm.Print_Area" localSheetId="0">EQUIPMENT!$A$1:$W$65</definedName>
  </definedNames>
  <calcPr calcId="171027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O7" i="2" l="1"/>
  <c r="I994" i="1"/>
  <c r="I993" i="1"/>
  <c r="I992" i="1"/>
  <c r="I991" i="1"/>
  <c r="I990" i="1"/>
  <c r="I989" i="1"/>
  <c r="I988" i="1"/>
  <c r="I987" i="1"/>
  <c r="I986" i="1"/>
  <c r="I985" i="1"/>
  <c r="I984" i="1"/>
  <c r="I983" i="1"/>
  <c r="I982" i="1"/>
  <c r="I981" i="1"/>
  <c r="I980" i="1"/>
  <c r="I979" i="1"/>
  <c r="I978" i="1"/>
  <c r="I977" i="1"/>
  <c r="I976" i="1"/>
  <c r="I975" i="1"/>
  <c r="I974" i="1"/>
  <c r="I973" i="1"/>
  <c r="I972" i="1"/>
  <c r="I971" i="1"/>
  <c r="I970" i="1"/>
  <c r="I969" i="1"/>
  <c r="I968" i="1"/>
  <c r="I967" i="1"/>
  <c r="I966" i="1"/>
  <c r="I965" i="1"/>
  <c r="I964" i="1"/>
  <c r="I963" i="1"/>
  <c r="I962" i="1"/>
  <c r="I961" i="1"/>
  <c r="I960" i="1"/>
  <c r="I959" i="1"/>
  <c r="I958" i="1"/>
  <c r="I957" i="1"/>
  <c r="I956" i="1"/>
  <c r="I955" i="1"/>
  <c r="I954" i="1"/>
  <c r="I953" i="1"/>
  <c r="I952" i="1"/>
  <c r="I951" i="1"/>
  <c r="I950" i="1"/>
  <c r="I949" i="1"/>
  <c r="I948" i="1"/>
  <c r="I947" i="1"/>
  <c r="I946" i="1"/>
  <c r="I945" i="1"/>
  <c r="I944" i="1"/>
  <c r="I943" i="1"/>
  <c r="I942" i="1"/>
  <c r="I941" i="1"/>
  <c r="I940" i="1"/>
  <c r="I939" i="1"/>
  <c r="I938" i="1"/>
  <c r="I937" i="1"/>
  <c r="I936" i="1"/>
  <c r="I935" i="1"/>
  <c r="I934" i="1"/>
  <c r="I933" i="1"/>
  <c r="I932" i="1"/>
  <c r="I931" i="1"/>
  <c r="I930" i="1"/>
  <c r="I929" i="1"/>
  <c r="I928" i="1"/>
  <c r="I927" i="1"/>
  <c r="I926" i="1"/>
  <c r="I925" i="1"/>
  <c r="I924" i="1"/>
  <c r="I923" i="1"/>
  <c r="I922" i="1"/>
  <c r="I921" i="1"/>
  <c r="I920" i="1"/>
  <c r="I919" i="1"/>
  <c r="I918" i="1"/>
  <c r="I917" i="1"/>
  <c r="I916" i="1"/>
  <c r="I915" i="1"/>
  <c r="I914" i="1"/>
  <c r="I913" i="1"/>
  <c r="I912" i="1"/>
  <c r="I911" i="1"/>
  <c r="I910" i="1"/>
  <c r="I909" i="1"/>
  <c r="I908" i="1"/>
  <c r="I907" i="1"/>
  <c r="I906" i="1"/>
  <c r="I905" i="1"/>
  <c r="I904" i="1"/>
  <c r="I903" i="1"/>
  <c r="I902" i="1"/>
  <c r="I901" i="1"/>
  <c r="I900" i="1"/>
  <c r="I899" i="1"/>
  <c r="I898" i="1"/>
  <c r="I897" i="1"/>
  <c r="I896" i="1"/>
  <c r="I895" i="1"/>
  <c r="I894" i="1"/>
  <c r="I893" i="1"/>
  <c r="I892" i="1"/>
  <c r="I891" i="1"/>
  <c r="I890" i="1"/>
  <c r="I889" i="1"/>
  <c r="I888" i="1"/>
  <c r="I887" i="1"/>
  <c r="I886" i="1"/>
  <c r="I885" i="1"/>
  <c r="I884" i="1"/>
  <c r="I883" i="1"/>
  <c r="I882" i="1"/>
  <c r="I881" i="1"/>
  <c r="I880" i="1"/>
  <c r="I879" i="1"/>
  <c r="I878" i="1"/>
  <c r="I877" i="1"/>
  <c r="I876" i="1"/>
  <c r="I875" i="1"/>
  <c r="I874" i="1"/>
  <c r="I873" i="1"/>
  <c r="I872" i="1"/>
  <c r="I871" i="1"/>
  <c r="I870" i="1"/>
  <c r="I869" i="1"/>
  <c r="I868" i="1"/>
  <c r="I867" i="1"/>
  <c r="I866" i="1"/>
  <c r="I865" i="1"/>
  <c r="I864" i="1"/>
  <c r="I863" i="1"/>
  <c r="I862" i="1"/>
  <c r="I861" i="1"/>
  <c r="I860" i="1"/>
  <c r="I859" i="1"/>
  <c r="I858" i="1"/>
  <c r="I857" i="1"/>
  <c r="I856" i="1"/>
  <c r="I855" i="1"/>
  <c r="I854" i="1"/>
  <c r="I853" i="1"/>
  <c r="I852" i="1"/>
  <c r="I851" i="1"/>
  <c r="I850" i="1"/>
  <c r="I849" i="1"/>
  <c r="I848" i="1"/>
  <c r="I847" i="1"/>
  <c r="I846" i="1"/>
  <c r="I845" i="1"/>
  <c r="I844" i="1"/>
  <c r="I843" i="1"/>
  <c r="I842" i="1"/>
  <c r="I841" i="1"/>
  <c r="I840" i="1"/>
  <c r="I839" i="1"/>
  <c r="I838" i="1"/>
  <c r="I837" i="1"/>
  <c r="I836" i="1"/>
  <c r="I835" i="1"/>
  <c r="I834" i="1"/>
  <c r="I833" i="1"/>
  <c r="I832" i="1"/>
  <c r="I831" i="1"/>
  <c r="I830" i="1"/>
  <c r="I829" i="1"/>
  <c r="I828" i="1"/>
  <c r="I827" i="1"/>
  <c r="I826" i="1"/>
  <c r="I825" i="1"/>
  <c r="I824" i="1"/>
  <c r="I823" i="1"/>
  <c r="I822" i="1"/>
  <c r="I821" i="1"/>
  <c r="I820" i="1"/>
  <c r="I819" i="1"/>
  <c r="I818" i="1"/>
  <c r="I817" i="1"/>
  <c r="I816" i="1"/>
  <c r="I815" i="1"/>
  <c r="I814" i="1"/>
  <c r="I813" i="1"/>
  <c r="I812" i="1"/>
  <c r="I811" i="1"/>
  <c r="I810" i="1"/>
  <c r="I809" i="1"/>
  <c r="I808" i="1"/>
  <c r="I807" i="1"/>
  <c r="I806" i="1"/>
  <c r="I805" i="1"/>
  <c r="I804" i="1"/>
  <c r="I803" i="1"/>
  <c r="I802" i="1"/>
  <c r="I801" i="1"/>
  <c r="I800" i="1"/>
  <c r="I799" i="1"/>
  <c r="I798" i="1"/>
  <c r="I797" i="1"/>
  <c r="I796" i="1"/>
  <c r="I795" i="1"/>
  <c r="I794" i="1"/>
  <c r="I793" i="1"/>
  <c r="I792" i="1"/>
  <c r="I791" i="1"/>
  <c r="I790" i="1"/>
  <c r="I789" i="1"/>
  <c r="I788" i="1"/>
  <c r="I787" i="1"/>
  <c r="I786" i="1"/>
  <c r="I785" i="1"/>
  <c r="I784" i="1"/>
  <c r="I783" i="1"/>
  <c r="I782" i="1"/>
  <c r="I781" i="1"/>
  <c r="I780" i="1"/>
  <c r="I779" i="1"/>
  <c r="I778" i="1"/>
  <c r="I777" i="1"/>
  <c r="I776" i="1"/>
  <c r="I775" i="1"/>
  <c r="I774" i="1"/>
  <c r="I773" i="1"/>
  <c r="I772" i="1"/>
  <c r="I771" i="1"/>
  <c r="I770" i="1"/>
  <c r="I769" i="1"/>
  <c r="I768" i="1"/>
  <c r="I767" i="1"/>
  <c r="I766" i="1"/>
  <c r="I765" i="1"/>
  <c r="I764" i="1"/>
  <c r="I763" i="1"/>
  <c r="I762" i="1"/>
  <c r="I761" i="1"/>
  <c r="I760" i="1"/>
  <c r="I759" i="1"/>
  <c r="I758" i="1"/>
  <c r="I757" i="1"/>
  <c r="I756" i="1"/>
  <c r="I755" i="1"/>
  <c r="I754" i="1"/>
  <c r="I753" i="1"/>
  <c r="I752" i="1"/>
  <c r="I751" i="1"/>
  <c r="I750" i="1"/>
  <c r="I749" i="1"/>
  <c r="I748" i="1"/>
  <c r="I747" i="1"/>
  <c r="I746" i="1"/>
  <c r="I745" i="1"/>
  <c r="I744" i="1"/>
  <c r="I743" i="1"/>
  <c r="I742" i="1"/>
  <c r="I741" i="1"/>
  <c r="I740" i="1"/>
  <c r="I739" i="1"/>
  <c r="I738" i="1"/>
  <c r="I737" i="1"/>
  <c r="I736" i="1"/>
  <c r="I735" i="1"/>
  <c r="I734" i="1"/>
  <c r="I733" i="1"/>
  <c r="I732" i="1"/>
  <c r="I731" i="1"/>
  <c r="I730" i="1"/>
  <c r="I729" i="1"/>
  <c r="I728" i="1"/>
  <c r="I727" i="1"/>
  <c r="I726" i="1"/>
  <c r="I725" i="1"/>
  <c r="I724" i="1"/>
  <c r="I723" i="1"/>
  <c r="I722" i="1"/>
  <c r="I721" i="1"/>
  <c r="I720" i="1"/>
  <c r="I719" i="1"/>
  <c r="I718" i="1"/>
  <c r="I717" i="1"/>
  <c r="I716" i="1"/>
  <c r="I715" i="1"/>
  <c r="I714" i="1"/>
  <c r="I713" i="1"/>
  <c r="I712" i="1"/>
  <c r="I711" i="1"/>
  <c r="I710" i="1"/>
  <c r="I709" i="1"/>
  <c r="I708" i="1"/>
  <c r="I707" i="1"/>
  <c r="I706" i="1"/>
  <c r="I705" i="1"/>
  <c r="I704" i="1"/>
  <c r="I703" i="1"/>
  <c r="I702" i="1"/>
  <c r="I701" i="1"/>
  <c r="I700" i="1"/>
  <c r="I699" i="1"/>
  <c r="I698" i="1"/>
  <c r="I697" i="1"/>
  <c r="I696" i="1"/>
  <c r="I695" i="1"/>
  <c r="I694" i="1"/>
  <c r="I693" i="1"/>
  <c r="I692" i="1"/>
  <c r="I691" i="1"/>
  <c r="I690" i="1"/>
  <c r="I689" i="1"/>
  <c r="I688" i="1"/>
  <c r="I687" i="1"/>
  <c r="I686" i="1"/>
  <c r="I685" i="1"/>
  <c r="I684" i="1"/>
  <c r="I683" i="1"/>
  <c r="I682" i="1"/>
  <c r="I681" i="1"/>
  <c r="I680" i="1"/>
  <c r="I679" i="1"/>
  <c r="I678" i="1"/>
  <c r="I677" i="1"/>
  <c r="I676" i="1"/>
  <c r="I675" i="1"/>
  <c r="I674" i="1"/>
  <c r="I673" i="1"/>
  <c r="I672" i="1"/>
  <c r="I671" i="1"/>
  <c r="I670" i="1"/>
  <c r="I669" i="1"/>
  <c r="I668" i="1"/>
  <c r="I667" i="1"/>
  <c r="I666" i="1"/>
  <c r="I665" i="1"/>
  <c r="I664" i="1"/>
  <c r="I663" i="1"/>
  <c r="I662" i="1"/>
  <c r="I661" i="1"/>
  <c r="I660" i="1"/>
  <c r="I659" i="1"/>
  <c r="I658" i="1"/>
  <c r="I657" i="1"/>
  <c r="I656" i="1"/>
  <c r="I655" i="1"/>
  <c r="I654" i="1"/>
  <c r="I653" i="1"/>
  <c r="I652" i="1"/>
  <c r="I651" i="1"/>
  <c r="I650" i="1"/>
  <c r="I649" i="1"/>
  <c r="I648" i="1"/>
  <c r="I647" i="1"/>
  <c r="I646" i="1"/>
  <c r="I645" i="1"/>
  <c r="I644" i="1"/>
  <c r="I643" i="1"/>
  <c r="I642" i="1"/>
  <c r="I641" i="1"/>
  <c r="I640" i="1"/>
  <c r="I639" i="1"/>
  <c r="I638" i="1"/>
  <c r="I637" i="1"/>
  <c r="I636" i="1"/>
  <c r="I635" i="1"/>
  <c r="I634" i="1"/>
  <c r="I633" i="1"/>
  <c r="I632" i="1"/>
  <c r="I631" i="1"/>
  <c r="I630" i="1"/>
  <c r="I629" i="1"/>
  <c r="I628" i="1"/>
  <c r="I627" i="1"/>
  <c r="I626" i="1"/>
  <c r="I625" i="1"/>
  <c r="I624" i="1"/>
  <c r="I623" i="1"/>
  <c r="I622" i="1"/>
  <c r="I621" i="1"/>
  <c r="I620" i="1"/>
  <c r="I619" i="1"/>
  <c r="I618" i="1"/>
  <c r="I617" i="1"/>
  <c r="I616" i="1"/>
  <c r="I615" i="1"/>
  <c r="I614" i="1"/>
  <c r="I613" i="1"/>
  <c r="I612" i="1"/>
  <c r="I611" i="1"/>
  <c r="I610" i="1"/>
  <c r="I609" i="1"/>
  <c r="I608" i="1"/>
  <c r="I607" i="1"/>
  <c r="I606" i="1"/>
  <c r="I605" i="1"/>
  <c r="I604" i="1"/>
  <c r="I603" i="1"/>
  <c r="I602" i="1"/>
  <c r="I601" i="1"/>
  <c r="I600" i="1"/>
  <c r="I599" i="1"/>
  <c r="I598" i="1"/>
  <c r="I597" i="1"/>
  <c r="I596" i="1"/>
  <c r="I595" i="1"/>
  <c r="I594" i="1"/>
  <c r="I593" i="1"/>
  <c r="I592" i="1"/>
  <c r="I591" i="1"/>
  <c r="I590" i="1"/>
  <c r="I589" i="1"/>
  <c r="I588" i="1"/>
  <c r="I587" i="1"/>
  <c r="I586" i="1"/>
  <c r="I585" i="1"/>
  <c r="I584" i="1"/>
  <c r="I583" i="1"/>
  <c r="I582" i="1"/>
  <c r="I581" i="1"/>
  <c r="I580" i="1"/>
  <c r="I579" i="1"/>
  <c r="I578" i="1"/>
  <c r="I577" i="1"/>
  <c r="I576" i="1"/>
  <c r="I575" i="1"/>
  <c r="I574" i="1"/>
  <c r="I573" i="1"/>
  <c r="I572" i="1"/>
  <c r="I571" i="1"/>
  <c r="I570" i="1"/>
  <c r="I569" i="1"/>
  <c r="I568" i="1"/>
  <c r="I567" i="1"/>
  <c r="I566" i="1"/>
  <c r="I565" i="1"/>
  <c r="I564" i="1"/>
  <c r="I563" i="1"/>
  <c r="I562" i="1"/>
  <c r="I561" i="1"/>
  <c r="I560" i="1"/>
  <c r="I559" i="1"/>
  <c r="I558" i="1"/>
  <c r="I557" i="1"/>
  <c r="I556" i="1"/>
  <c r="I555" i="1"/>
  <c r="I554" i="1"/>
  <c r="I553" i="1"/>
  <c r="I552" i="1"/>
  <c r="I551" i="1"/>
  <c r="I550" i="1"/>
  <c r="I549" i="1"/>
  <c r="I548" i="1"/>
  <c r="I547" i="1"/>
  <c r="I546" i="1"/>
  <c r="I545" i="1"/>
  <c r="I544" i="1"/>
  <c r="I543" i="1"/>
  <c r="I542" i="1"/>
  <c r="I541" i="1"/>
  <c r="I540" i="1"/>
  <c r="I539" i="1"/>
  <c r="I538" i="1"/>
  <c r="I537" i="1"/>
  <c r="I536" i="1"/>
  <c r="I535" i="1"/>
  <c r="I534" i="1"/>
  <c r="I533" i="1"/>
  <c r="I532" i="1"/>
  <c r="I531" i="1"/>
  <c r="I530" i="1"/>
  <c r="I529" i="1"/>
  <c r="I528" i="1"/>
  <c r="I527" i="1"/>
  <c r="I526" i="1"/>
  <c r="I525" i="1"/>
  <c r="I524" i="1"/>
  <c r="I523" i="1"/>
  <c r="I522" i="1"/>
  <c r="I521" i="1"/>
  <c r="I520" i="1"/>
  <c r="I519" i="1"/>
  <c r="I518" i="1"/>
  <c r="I517" i="1"/>
  <c r="I516" i="1"/>
  <c r="I515" i="1"/>
  <c r="I514" i="1"/>
  <c r="I513" i="1"/>
  <c r="I512" i="1"/>
  <c r="I511" i="1"/>
  <c r="I510" i="1"/>
  <c r="I509" i="1"/>
  <c r="I508" i="1"/>
  <c r="I507" i="1"/>
  <c r="I506" i="1"/>
  <c r="I505" i="1"/>
  <c r="I504" i="1"/>
  <c r="I503" i="1"/>
  <c r="I502" i="1"/>
  <c r="I501" i="1"/>
  <c r="I500" i="1"/>
  <c r="I499" i="1"/>
  <c r="I498" i="1"/>
  <c r="I497" i="1"/>
  <c r="I496" i="1"/>
  <c r="I495" i="1"/>
  <c r="I494" i="1"/>
  <c r="I493" i="1"/>
  <c r="I492" i="1"/>
  <c r="I491" i="1"/>
  <c r="I490" i="1"/>
  <c r="I489" i="1"/>
  <c r="I488" i="1"/>
  <c r="I487" i="1"/>
  <c r="I486" i="1"/>
  <c r="I485" i="1"/>
  <c r="I484" i="1"/>
  <c r="I483" i="1"/>
  <c r="I482" i="1"/>
  <c r="I481" i="1"/>
  <c r="I480" i="1"/>
  <c r="I479" i="1"/>
  <c r="I478" i="1"/>
  <c r="I477" i="1"/>
  <c r="I476" i="1"/>
  <c r="I475" i="1"/>
  <c r="I474" i="1"/>
  <c r="I473" i="1"/>
  <c r="I472" i="1"/>
  <c r="I471" i="1"/>
  <c r="I470" i="1"/>
  <c r="I469" i="1"/>
  <c r="I468" i="1"/>
  <c r="I467" i="1"/>
  <c r="I466" i="1"/>
  <c r="I465" i="1"/>
  <c r="I464" i="1"/>
  <c r="I463" i="1"/>
  <c r="I462" i="1"/>
  <c r="I461" i="1"/>
  <c r="I460" i="1"/>
  <c r="I459" i="1"/>
  <c r="I458" i="1"/>
  <c r="I457" i="1"/>
  <c r="I456" i="1"/>
  <c r="I455" i="1"/>
  <c r="I454" i="1"/>
  <c r="I453" i="1"/>
  <c r="I452" i="1"/>
  <c r="I451" i="1"/>
  <c r="I450" i="1"/>
  <c r="I449" i="1"/>
  <c r="I448" i="1"/>
  <c r="I447" i="1"/>
  <c r="I446" i="1"/>
  <c r="I445" i="1"/>
  <c r="I444" i="1"/>
  <c r="I443" i="1"/>
  <c r="I442" i="1"/>
  <c r="I441" i="1"/>
  <c r="I440" i="1"/>
  <c r="I439" i="1"/>
  <c r="I438" i="1"/>
  <c r="I437" i="1"/>
  <c r="I436" i="1"/>
  <c r="I435" i="1"/>
  <c r="I434" i="1"/>
  <c r="I433" i="1"/>
  <c r="I432" i="1"/>
  <c r="I431" i="1"/>
  <c r="I430" i="1"/>
  <c r="I429" i="1"/>
  <c r="I428" i="1"/>
  <c r="I427" i="1"/>
  <c r="I426" i="1"/>
  <c r="I425" i="1"/>
  <c r="I424" i="1"/>
  <c r="I423" i="1"/>
  <c r="I422" i="1"/>
  <c r="I421" i="1"/>
  <c r="I420" i="1"/>
  <c r="I419" i="1"/>
  <c r="I418" i="1"/>
  <c r="I417" i="1"/>
  <c r="I416" i="1"/>
  <c r="I415" i="1"/>
  <c r="I414" i="1"/>
  <c r="I413" i="1"/>
  <c r="I412" i="1"/>
  <c r="I411" i="1"/>
  <c r="I410" i="1"/>
  <c r="I409" i="1"/>
  <c r="I408" i="1"/>
  <c r="I407" i="1"/>
  <c r="I406" i="1"/>
  <c r="I405" i="1"/>
  <c r="I404" i="1"/>
  <c r="I403" i="1"/>
  <c r="I402" i="1"/>
  <c r="I401" i="1"/>
  <c r="I400" i="1"/>
  <c r="I399" i="1"/>
  <c r="I398" i="1"/>
  <c r="I397" i="1"/>
  <c r="I396" i="1"/>
  <c r="I395" i="1"/>
  <c r="I394" i="1"/>
  <c r="I393" i="1"/>
  <c r="I392" i="1"/>
  <c r="I391" i="1"/>
  <c r="I390" i="1"/>
  <c r="I389" i="1"/>
  <c r="I388" i="1"/>
  <c r="I387" i="1"/>
  <c r="I386" i="1"/>
  <c r="I385" i="1"/>
  <c r="I384" i="1"/>
  <c r="I383" i="1"/>
  <c r="I382" i="1"/>
  <c r="I381" i="1"/>
  <c r="I380" i="1"/>
  <c r="I379" i="1"/>
  <c r="I378" i="1"/>
  <c r="I377" i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348" i="1"/>
  <c r="I347" i="1"/>
  <c r="I346" i="1"/>
  <c r="I345" i="1"/>
  <c r="I344" i="1"/>
  <c r="I343" i="1"/>
  <c r="I342" i="1"/>
  <c r="I341" i="1"/>
  <c r="I340" i="1"/>
  <c r="I339" i="1"/>
  <c r="I338" i="1"/>
  <c r="I337" i="1"/>
  <c r="I336" i="1"/>
  <c r="I335" i="1"/>
  <c r="I334" i="1"/>
  <c r="I333" i="1"/>
  <c r="I332" i="1"/>
  <c r="I331" i="1"/>
  <c r="I330" i="1"/>
  <c r="I329" i="1"/>
  <c r="I328" i="1"/>
  <c r="I327" i="1"/>
  <c r="I326" i="1"/>
  <c r="I325" i="1"/>
  <c r="I324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T64" i="1"/>
  <c r="R64" i="1"/>
  <c r="P64" i="1"/>
  <c r="N64" i="1"/>
  <c r="L64" i="1"/>
  <c r="J64" i="1"/>
  <c r="I64" i="1"/>
  <c r="T63" i="1"/>
  <c r="R63" i="1"/>
  <c r="P63" i="1"/>
  <c r="N63" i="1"/>
  <c r="L63" i="1"/>
  <c r="J63" i="1"/>
  <c r="I63" i="1"/>
  <c r="T62" i="1"/>
  <c r="R62" i="1"/>
  <c r="P62" i="1"/>
  <c r="N62" i="1"/>
  <c r="L62" i="1"/>
  <c r="J62" i="1"/>
  <c r="I62" i="1"/>
  <c r="T61" i="1"/>
  <c r="R61" i="1"/>
  <c r="P61" i="1"/>
  <c r="N61" i="1"/>
  <c r="L61" i="1"/>
  <c r="J61" i="1"/>
  <c r="I61" i="1"/>
  <c r="T60" i="1"/>
  <c r="R60" i="1"/>
  <c r="P60" i="1"/>
  <c r="N60" i="1"/>
  <c r="L60" i="1"/>
  <c r="J60" i="1"/>
  <c r="I60" i="1"/>
  <c r="V59" i="1"/>
  <c r="V58" i="1"/>
  <c r="T57" i="1"/>
  <c r="R57" i="1"/>
  <c r="P57" i="1"/>
  <c r="N57" i="1"/>
  <c r="L57" i="1"/>
  <c r="J57" i="1"/>
  <c r="I57" i="1"/>
  <c r="T56" i="1"/>
  <c r="R56" i="1"/>
  <c r="P56" i="1"/>
  <c r="N56" i="1"/>
  <c r="L56" i="1"/>
  <c r="J56" i="1"/>
  <c r="I56" i="1"/>
  <c r="V55" i="1"/>
  <c r="V54" i="1"/>
  <c r="T53" i="1"/>
  <c r="R53" i="1"/>
  <c r="P53" i="1"/>
  <c r="N53" i="1"/>
  <c r="L53" i="1"/>
  <c r="J53" i="1"/>
  <c r="I53" i="1"/>
  <c r="T52" i="1"/>
  <c r="R52" i="1"/>
  <c r="P52" i="1"/>
  <c r="N52" i="1"/>
  <c r="L52" i="1"/>
  <c r="J52" i="1"/>
  <c r="I52" i="1"/>
  <c r="V51" i="1"/>
  <c r="V50" i="1"/>
  <c r="T49" i="1"/>
  <c r="R49" i="1"/>
  <c r="P49" i="1"/>
  <c r="N49" i="1"/>
  <c r="L49" i="1"/>
  <c r="J49" i="1"/>
  <c r="I49" i="1"/>
  <c r="T48" i="1"/>
  <c r="R48" i="1"/>
  <c r="P48" i="1"/>
  <c r="N48" i="1"/>
  <c r="L48" i="1"/>
  <c r="J48" i="1"/>
  <c r="I48" i="1"/>
  <c r="V47" i="1"/>
  <c r="V46" i="1"/>
  <c r="V45" i="1"/>
  <c r="V44" i="1"/>
  <c r="V43" i="1"/>
  <c r="T42" i="1"/>
  <c r="R42" i="1"/>
  <c r="P42" i="1"/>
  <c r="N42" i="1"/>
  <c r="L42" i="1"/>
  <c r="J42" i="1"/>
  <c r="I42" i="1"/>
  <c r="T41" i="1"/>
  <c r="R41" i="1"/>
  <c r="P41" i="1"/>
  <c r="N41" i="1"/>
  <c r="L41" i="1"/>
  <c r="J41" i="1"/>
  <c r="I41" i="1"/>
  <c r="V40" i="1"/>
  <c r="V39" i="1"/>
  <c r="I39" i="1"/>
  <c r="T38" i="1"/>
  <c r="R38" i="1"/>
  <c r="P38" i="1"/>
  <c r="N38" i="1"/>
  <c r="L38" i="1"/>
  <c r="J38" i="1"/>
  <c r="I38" i="1"/>
  <c r="T37" i="1"/>
  <c r="R37" i="1"/>
  <c r="P37" i="1"/>
  <c r="N37" i="1"/>
  <c r="L37" i="1"/>
  <c r="J37" i="1"/>
  <c r="I37" i="1"/>
  <c r="V36" i="1"/>
  <c r="V35" i="1"/>
  <c r="V34" i="1"/>
  <c r="T33" i="1"/>
  <c r="R33" i="1"/>
  <c r="P33" i="1"/>
  <c r="N33" i="1"/>
  <c r="L33" i="1"/>
  <c r="J33" i="1"/>
  <c r="I33" i="1"/>
  <c r="T32" i="1"/>
  <c r="R32" i="1"/>
  <c r="P32" i="1"/>
  <c r="N32" i="1"/>
  <c r="L32" i="1"/>
  <c r="J32" i="1"/>
  <c r="I32" i="1"/>
  <c r="V31" i="1"/>
  <c r="T30" i="1"/>
  <c r="R30" i="1"/>
  <c r="P30" i="1"/>
  <c r="N30" i="1"/>
  <c r="L30" i="1"/>
  <c r="J30" i="1"/>
  <c r="I30" i="1"/>
  <c r="T29" i="1"/>
  <c r="R29" i="1"/>
  <c r="P29" i="1"/>
  <c r="N29" i="1"/>
  <c r="L29" i="1"/>
  <c r="J29" i="1"/>
  <c r="I29" i="1"/>
  <c r="V28" i="1"/>
  <c r="V27" i="1"/>
  <c r="V26" i="1"/>
  <c r="V25" i="1"/>
  <c r="V24" i="1"/>
  <c r="V23" i="1"/>
  <c r="T22" i="1"/>
  <c r="R22" i="1"/>
  <c r="P22" i="1"/>
  <c r="N22" i="1"/>
  <c r="L22" i="1"/>
  <c r="J22" i="1"/>
  <c r="I22" i="1"/>
  <c r="T21" i="1"/>
  <c r="R21" i="1"/>
  <c r="P21" i="1"/>
  <c r="N21" i="1"/>
  <c r="L21" i="1"/>
  <c r="J21" i="1"/>
  <c r="I21" i="1"/>
  <c r="T20" i="1"/>
  <c r="R20" i="1"/>
  <c r="P20" i="1"/>
  <c r="N20" i="1"/>
  <c r="L20" i="1"/>
  <c r="J20" i="1"/>
  <c r="I20" i="1"/>
  <c r="V19" i="1"/>
  <c r="V18" i="1"/>
  <c r="V17" i="1"/>
  <c r="V16" i="1"/>
  <c r="V15" i="1"/>
  <c r="E1" i="1"/>
  <c r="BL5" i="2" l="1"/>
  <c r="BK4" i="2"/>
  <c r="Y3" i="2"/>
  <c r="AD3" i="2"/>
  <c r="AR3" i="2"/>
  <c r="AX3" i="2"/>
  <c r="BL3" i="2"/>
  <c r="E4" i="2"/>
  <c r="B5" i="2"/>
  <c r="F5" i="2"/>
  <c r="S4" i="2"/>
  <c r="W4" i="2"/>
  <c r="V5" i="2"/>
  <c r="AB5" i="2"/>
  <c r="AF5" i="2"/>
  <c r="AL5" i="2"/>
  <c r="AP5" i="2"/>
  <c r="AR5" i="2"/>
  <c r="AV5" i="2"/>
  <c r="AW5" i="2" s="1"/>
  <c r="AX5" i="2"/>
  <c r="BB5" i="2"/>
  <c r="BC5" i="2" s="1"/>
  <c r="BG4" i="2"/>
  <c r="BJ5" i="2"/>
  <c r="T3" i="2"/>
  <c r="X3" i="2"/>
  <c r="AC3" i="2"/>
  <c r="AG3" i="2"/>
  <c r="AL3" i="2"/>
  <c r="AP3" i="2"/>
  <c r="AV3" i="2"/>
  <c r="BB3" i="2"/>
  <c r="BC3" i="2" s="1"/>
  <c r="BG3" i="2"/>
  <c r="BK3" i="2"/>
  <c r="D4" i="2"/>
  <c r="H4" i="2"/>
  <c r="L4" i="2"/>
  <c r="P4" i="2"/>
  <c r="E5" i="2"/>
  <c r="I5" i="2"/>
  <c r="M5" i="2"/>
  <c r="R4" i="2"/>
  <c r="V4" i="2"/>
  <c r="Z4" i="2"/>
  <c r="U5" i="2"/>
  <c r="Y5" i="2"/>
  <c r="AD4" i="2"/>
  <c r="AH4" i="2"/>
  <c r="AE5" i="2"/>
  <c r="AJ4" i="2"/>
  <c r="AN4" i="2"/>
  <c r="AK5" i="2"/>
  <c r="AO5" i="2"/>
  <c r="AT4" i="2"/>
  <c r="AV4" i="2"/>
  <c r="AW4" i="2" s="1"/>
  <c r="AZ4" i="2"/>
  <c r="BB4" i="2"/>
  <c r="BC4" i="2" s="1"/>
  <c r="BF4" i="2"/>
  <c r="BJ4" i="2"/>
  <c r="BE5" i="2"/>
  <c r="BI5" i="2"/>
  <c r="AH3" i="2"/>
  <c r="BD3" i="2"/>
  <c r="I4" i="2"/>
  <c r="J5" i="2"/>
  <c r="R5" i="2"/>
  <c r="AE4" i="2"/>
  <c r="AK4" i="2"/>
  <c r="BF5" i="2"/>
  <c r="R3" i="2"/>
  <c r="V3" i="2"/>
  <c r="Z3" i="2"/>
  <c r="AE3" i="2"/>
  <c r="AJ3" i="2"/>
  <c r="AN3" i="2"/>
  <c r="AS3" i="2"/>
  <c r="AY3" i="2"/>
  <c r="BE3" i="2"/>
  <c r="BI3" i="2"/>
  <c r="B4" i="2"/>
  <c r="F4" i="2"/>
  <c r="J4" i="2"/>
  <c r="N4" i="2"/>
  <c r="C5" i="2"/>
  <c r="G5" i="2"/>
  <c r="K5" i="2"/>
  <c r="O5" i="2"/>
  <c r="T4" i="2"/>
  <c r="X4" i="2"/>
  <c r="S5" i="2"/>
  <c r="W5" i="2"/>
  <c r="AB4" i="2"/>
  <c r="AF4" i="2"/>
  <c r="AC5" i="2"/>
  <c r="AG5" i="2"/>
  <c r="AL4" i="2"/>
  <c r="AP4" i="2"/>
  <c r="AM5" i="2"/>
  <c r="AR4" i="2"/>
  <c r="AS5" i="2"/>
  <c r="AX4" i="2"/>
  <c r="AY5" i="2"/>
  <c r="BD4" i="2"/>
  <c r="BH4" i="2"/>
  <c r="BL4" i="2"/>
  <c r="BG5" i="2"/>
  <c r="BK5" i="2"/>
  <c r="U3" i="2"/>
  <c r="AM3" i="2"/>
  <c r="BH3" i="2"/>
  <c r="M4" i="2"/>
  <c r="N5" i="2"/>
  <c r="Z5" i="2"/>
  <c r="AO4" i="2"/>
  <c r="S3" i="2"/>
  <c r="W3" i="2"/>
  <c r="AB3" i="2"/>
  <c r="AF3" i="2"/>
  <c r="AK3" i="2"/>
  <c r="AO3" i="2"/>
  <c r="AT3" i="2"/>
  <c r="AZ3" i="2"/>
  <c r="BF3" i="2"/>
  <c r="BJ3" i="2"/>
  <c r="C4" i="2"/>
  <c r="G4" i="2"/>
  <c r="K4" i="2"/>
  <c r="O4" i="2"/>
  <c r="D5" i="2"/>
  <c r="H5" i="2"/>
  <c r="L5" i="2"/>
  <c r="P5" i="2"/>
  <c r="U4" i="2"/>
  <c r="Y4" i="2"/>
  <c r="T5" i="2"/>
  <c r="X5" i="2"/>
  <c r="AC4" i="2"/>
  <c r="AG4" i="2"/>
  <c r="AD5" i="2"/>
  <c r="AH5" i="2"/>
  <c r="AM4" i="2"/>
  <c r="AJ5" i="2"/>
  <c r="AN5" i="2"/>
  <c r="AS4" i="2"/>
  <c r="AT5" i="2"/>
  <c r="AY4" i="2"/>
  <c r="AZ5" i="2"/>
  <c r="BE4" i="2"/>
  <c r="BI4" i="2"/>
  <c r="BD5" i="2"/>
  <c r="BH5" i="2"/>
  <c r="N3" i="2"/>
  <c r="K3" i="2"/>
  <c r="I3" i="2"/>
  <c r="G3" i="2"/>
  <c r="M3" i="2"/>
  <c r="C3" i="2"/>
  <c r="E3" i="2"/>
  <c r="J3" i="2"/>
  <c r="O3" i="2"/>
  <c r="F3" i="2"/>
  <c r="P3" i="2"/>
  <c r="D3" i="2"/>
  <c r="H3" i="2"/>
  <c r="L3" i="2"/>
  <c r="AW3" i="2"/>
  <c r="V57" i="1"/>
  <c r="V32" i="1"/>
  <c r="V33" i="1"/>
  <c r="V37" i="1"/>
  <c r="V38" i="1"/>
  <c r="V41" i="1"/>
  <c r="V42" i="1"/>
  <c r="V52" i="1"/>
  <c r="V53" i="1"/>
  <c r="V60" i="1"/>
  <c r="V61" i="1"/>
  <c r="V62" i="1"/>
  <c r="V63" i="1"/>
  <c r="V64" i="1"/>
  <c r="V20" i="1"/>
  <c r="V21" i="1"/>
  <c r="V22" i="1"/>
  <c r="V29" i="1"/>
  <c r="V30" i="1"/>
  <c r="V48" i="1"/>
  <c r="V49" i="1"/>
  <c r="V56" i="1"/>
  <c r="BA4" i="2" l="1"/>
  <c r="BM4" i="2"/>
  <c r="C6" i="2"/>
  <c r="AU4" i="2"/>
  <c r="BI6" i="2"/>
  <c r="AY6" i="2"/>
  <c r="N6" i="2"/>
  <c r="AH6" i="2"/>
  <c r="AI4" i="2"/>
  <c r="AA5" i="2"/>
  <c r="BA5" i="2"/>
  <c r="O6" i="2"/>
  <c r="BM5" i="2"/>
  <c r="W6" i="2"/>
  <c r="AI5" i="2"/>
  <c r="Q5" i="2"/>
  <c r="AM6" i="2"/>
  <c r="AU5" i="2"/>
  <c r="AQ5" i="2"/>
  <c r="I6" i="2"/>
  <c r="Q4" i="2"/>
  <c r="AA4" i="2"/>
  <c r="J6" i="2"/>
  <c r="G6" i="2"/>
  <c r="M6" i="2"/>
  <c r="AD6" i="2"/>
  <c r="AT6" i="2"/>
  <c r="BJ6" i="2"/>
  <c r="AE6" i="2"/>
  <c r="AK6" i="2"/>
  <c r="AU3" i="2"/>
  <c r="BE6" i="2"/>
  <c r="S6" i="2"/>
  <c r="AO6" i="2"/>
  <c r="Y6" i="2"/>
  <c r="Z6" i="2"/>
  <c r="AP6" i="2"/>
  <c r="R6" i="2"/>
  <c r="BK6" i="2"/>
  <c r="BM3" i="2"/>
  <c r="BB6" i="2"/>
  <c r="BC6" i="2"/>
  <c r="K6" i="2"/>
  <c r="L6" i="2"/>
  <c r="AB6" i="2"/>
  <c r="AR6" i="2"/>
  <c r="BH6" i="2"/>
  <c r="U6" i="2"/>
  <c r="B6" i="2"/>
  <c r="Q3" i="2"/>
  <c r="AA3" i="2"/>
  <c r="BA3" i="2"/>
  <c r="AL6" i="2"/>
  <c r="F6" i="2"/>
  <c r="P6" i="2"/>
  <c r="AF6" i="2"/>
  <c r="AV6" i="2"/>
  <c r="AW6" i="2"/>
  <c r="BL6" i="2"/>
  <c r="BF6" i="2"/>
  <c r="E6" i="2"/>
  <c r="AQ3" i="2"/>
  <c r="AG6" i="2"/>
  <c r="D6" i="2"/>
  <c r="T6" i="2"/>
  <c r="AJ6" i="2"/>
  <c r="AZ6" i="2"/>
  <c r="AI3" i="2"/>
  <c r="AQ4" i="2"/>
  <c r="BG6" i="2"/>
  <c r="V6" i="2"/>
  <c r="H6" i="2"/>
  <c r="X6" i="2"/>
  <c r="AN6" i="2"/>
  <c r="BD6" i="2"/>
  <c r="AS6" i="2"/>
  <c r="AC6" i="2"/>
  <c r="AX6" i="2"/>
  <c r="BN5" i="2" l="1"/>
  <c r="BO5" i="2" s="1"/>
  <c r="AA6" i="2"/>
  <c r="BN4" i="2"/>
  <c r="BO4" i="2" s="1"/>
  <c r="AI6" i="2"/>
  <c r="BA6" i="2"/>
  <c r="Q6" i="2"/>
  <c r="BM6" i="2"/>
  <c r="AQ6" i="2"/>
  <c r="BN3" i="2"/>
  <c r="BO3" i="2" s="1"/>
  <c r="AU6" i="2"/>
  <c r="BN6" i="2" l="1"/>
</calcChain>
</file>

<file path=xl/sharedStrings.xml><?xml version="1.0" encoding="utf-8"?>
<sst xmlns="http://schemas.openxmlformats.org/spreadsheetml/2006/main" count="359" uniqueCount="167">
  <si>
    <t>CP</t>
  </si>
  <si>
    <t>CC</t>
  </si>
  <si>
    <t>AR2017</t>
  </si>
  <si>
    <t>LC2066</t>
  </si>
  <si>
    <t>DV2123</t>
  </si>
  <si>
    <t>MU3175</t>
  </si>
  <si>
    <t>MU3880</t>
  </si>
  <si>
    <t>MU3881</t>
  </si>
  <si>
    <t>MU3882</t>
  </si>
  <si>
    <t>MU3883</t>
  </si>
  <si>
    <t>MU3884</t>
  </si>
  <si>
    <t>TOTAL AGENCE</t>
  </si>
  <si>
    <t>&lt; Exercice et Période &gt;</t>
  </si>
  <si>
    <t>2018 - 12</t>
  </si>
  <si>
    <t>&lt; Région &gt;</t>
  </si>
  <si>
    <t>&lt; Société juridique &gt;</t>
  </si>
  <si>
    <t>&lt; Agence &gt;</t>
  </si>
  <si>
    <t>Niveau MU</t>
  </si>
  <si>
    <t>&lt; MU &gt;</t>
  </si>
  <si>
    <t>Niveau</t>
  </si>
  <si>
    <t>Nature comptable</t>
  </si>
  <si>
    <t>LIBELLE</t>
  </si>
  <si>
    <t>Centres de profits</t>
  </si>
  <si>
    <t>Centres de coûts</t>
  </si>
  <si>
    <t>Conducteurs</t>
  </si>
  <si>
    <t>Cumul Exercice</t>
  </si>
  <si>
    <t>Vid. VL vers Frais Généraux</t>
  </si>
  <si>
    <t>CP29</t>
  </si>
  <si>
    <t>29388401</t>
  </si>
  <si>
    <t>E1217408B</t>
  </si>
  <si>
    <t>29388101</t>
  </si>
  <si>
    <t>E1028587A</t>
  </si>
  <si>
    <t>E1023790C</t>
  </si>
  <si>
    <t>E1023790B</t>
  </si>
  <si>
    <t>29317501</t>
  </si>
  <si>
    <t>E1214592B</t>
  </si>
  <si>
    <t>E1023475A</t>
  </si>
  <si>
    <t xml:space="preserve">*    Frais Généraux    </t>
  </si>
  <si>
    <t>**   Emploi Materiel TX 1</t>
  </si>
  <si>
    <t>*** TOTAL EMPLOI MATERIEL</t>
  </si>
  <si>
    <t>Pièces d'entretien</t>
  </si>
  <si>
    <t>Prestation d'entretien sur Matériel</t>
  </si>
  <si>
    <t>Prestation Atelier MO entretien intraLC</t>
  </si>
  <si>
    <t>90AW04</t>
  </si>
  <si>
    <t>MO entretien atelier affectée</t>
  </si>
  <si>
    <t xml:space="preserve">*    Frais Généraux        </t>
  </si>
  <si>
    <t>**   ENTRETIEN COURANT</t>
  </si>
  <si>
    <t>Pièces de réparation</t>
  </si>
  <si>
    <t>Prestations de réparation</t>
  </si>
  <si>
    <t>Prestation atelier MO réparats intraLC</t>
  </si>
  <si>
    <t>90AW03</t>
  </si>
  <si>
    <t>MO réparations atelier affectée</t>
  </si>
  <si>
    <t xml:space="preserve">*    Frais Généraux          </t>
  </si>
  <si>
    <t xml:space="preserve">**   REPARATIONS     </t>
  </si>
  <si>
    <t>Pneus</t>
  </si>
  <si>
    <t>Prestations pneus</t>
  </si>
  <si>
    <t xml:space="preserve">*    Frais Généraux            </t>
  </si>
  <si>
    <t>**   PNEUMATIQUES</t>
  </si>
  <si>
    <t>Frais restitution leasing / LLD</t>
  </si>
  <si>
    <t xml:space="preserve">*    Frais Généraux      </t>
  </si>
  <si>
    <t>**   DEPENSES HORS BUDGET</t>
  </si>
  <si>
    <t>Calcul Frais Généraux Atelier</t>
  </si>
  <si>
    <t xml:space="preserve">*    Frais généraux     </t>
  </si>
  <si>
    <t>**   COUT DE FONCTIONNEMENT</t>
  </si>
  <si>
    <t>Assurance Matériel</t>
  </si>
  <si>
    <t>**   TOTAL ASSURANCES MATERIEL</t>
  </si>
  <si>
    <t>Taxes matériel</t>
  </si>
  <si>
    <t>**   TOTAL TAXES MATERIEL</t>
  </si>
  <si>
    <t>AO Opérating Lease</t>
  </si>
  <si>
    <t xml:space="preserve">*    Frais Géréraux           </t>
  </si>
  <si>
    <t>**   TOTAL AMORTISSEMENT MATERIEL</t>
  </si>
  <si>
    <t>***  TOTAL DEPENSES MATERIEL</t>
  </si>
  <si>
    <t xml:space="preserve">**** RESULTAT              </t>
  </si>
  <si>
    <t>***** ECARTS MATERIEL</t>
  </si>
  <si>
    <t>*</t>
  </si>
  <si>
    <t>Entretien courant</t>
  </si>
  <si>
    <t>Réparations</t>
  </si>
  <si>
    <t>90AW02</t>
  </si>
  <si>
    <t>Pneumatiques</t>
  </si>
  <si>
    <t>90AW01</t>
  </si>
  <si>
    <t>Usure</t>
  </si>
  <si>
    <t>Dépenses hors budget</t>
  </si>
  <si>
    <t>Coûts de fonct°</t>
  </si>
  <si>
    <t>ASS. Matériel</t>
  </si>
  <si>
    <t>TAXES. Matériel</t>
  </si>
  <si>
    <t>AMORT. Matériel</t>
  </si>
  <si>
    <t>TOTAL Dépenses</t>
  </si>
  <si>
    <r>
      <t xml:space="preserve">Selectionnez </t>
    </r>
    <r>
      <rPr>
        <b/>
        <sz val="10"/>
        <rFont val="Arial"/>
        <family val="2"/>
      </rPr>
      <t>1</t>
    </r>
  </si>
  <si>
    <t>Prestation Atelier MO entretien interLC</t>
  </si>
  <si>
    <t>Voyages et déplacements ND</t>
  </si>
  <si>
    <t>Voyages &amp; déplacements formation</t>
  </si>
  <si>
    <t>XX ONLY GB</t>
  </si>
  <si>
    <t>Indemnités kilométriques</t>
  </si>
  <si>
    <t>Hotels</t>
  </si>
  <si>
    <t>Péages et parkings</t>
  </si>
  <si>
    <t>Déplacements missions réceptions (budget</t>
  </si>
  <si>
    <t>MO AO Entretien budget</t>
  </si>
  <si>
    <t>Maintenance (Budg.)</t>
  </si>
  <si>
    <t>Déplacements missions réceptions régul.</t>
  </si>
  <si>
    <t>Prestation atelier MO réparats interLC</t>
  </si>
  <si>
    <t>MO AO Réparation budget</t>
  </si>
  <si>
    <t>Réparations (Budg.)</t>
  </si>
  <si>
    <t>Fournitures régul.</t>
  </si>
  <si>
    <t>Entretien régul.</t>
  </si>
  <si>
    <t>Prestation atelier MO pneus interLC</t>
  </si>
  <si>
    <t>MO AO Pneu budget</t>
  </si>
  <si>
    <t>Pneus (Budg.)</t>
  </si>
  <si>
    <t>Prestation atelier MO pneus intraLC</t>
  </si>
  <si>
    <t>MO pneumatiques atelier affectée</t>
  </si>
  <si>
    <t>Pièces d'usure</t>
  </si>
  <si>
    <t>Prestations d'usure sur équipement</t>
  </si>
  <si>
    <t>Prestation atelier MO usure interLC</t>
  </si>
  <si>
    <t>MO AO Usure budget</t>
  </si>
  <si>
    <t>Usure (Budg.)</t>
  </si>
  <si>
    <t>Prestation atelier MO usure intraLC</t>
  </si>
  <si>
    <t>MO usure atelier affectée</t>
  </si>
  <si>
    <t>Remboursement assurance</t>
  </si>
  <si>
    <t>Assurance spécifique matériel intra LC</t>
  </si>
  <si>
    <t>Retraitement amortissements op J' à J</t>
  </si>
  <si>
    <t>AO Propriété</t>
  </si>
  <si>
    <t>AO Capital Lease</t>
  </si>
  <si>
    <t>Coûts de possession</t>
  </si>
  <si>
    <t>AO Frais de découverte</t>
  </si>
  <si>
    <t>AO Frais de fortage</t>
  </si>
  <si>
    <t>AO terrain d'exploitation</t>
  </si>
  <si>
    <t>AO subventions d'investissements</t>
  </si>
  <si>
    <t>a</t>
  </si>
  <si>
    <t>b</t>
  </si>
  <si>
    <t>C</t>
  </si>
  <si>
    <t>'Recopie les données dans "Dépenses VL par salariés"</t>
  </si>
  <si>
    <t>'</t>
  </si>
  <si>
    <t xml:space="preserve">    Sheets("Dépenses VL par salariés").Select</t>
  </si>
  <si>
    <t xml:space="preserve">    Range("B3").Select</t>
  </si>
  <si>
    <t xml:space="preserve">    ActiveCell.FormulaR1C1 = _</t>
  </si>
  <si>
    <t xml:space="preserve">        "=SUMIFS(EQUIPMENT!C22,EQUIPMENT!C8,'Dépenses VL par salariés'!C1,EQUIPMENT!C2,'Dépenses VL par salariés'!R1C)"</t>
  </si>
  <si>
    <t xml:space="preserve">    Selection.Copy</t>
  </si>
  <si>
    <t xml:space="preserve">    Range("C3:P3").Select</t>
  </si>
  <si>
    <t xml:space="preserve">    Selection.PasteSpecial Paste:=xlPasteFormulas, Operation:=xlNone, _</t>
  </si>
  <si>
    <t xml:space="preserve">        SkipBlanks:=False, Transpose:=False</t>
  </si>
  <si>
    <t xml:space="preserve">    ActiveWindow.SmallScroll ToRight:=10</t>
  </si>
  <si>
    <t xml:space="preserve">    Range("R3:Z3").Select</t>
  </si>
  <si>
    <t xml:space="preserve">    Range("AB3:AH3").Select</t>
  </si>
  <si>
    <t xml:space="preserve">    Range("AJ3:AP3").Select</t>
  </si>
  <si>
    <t xml:space="preserve">    Range("AR3:AT3").Select</t>
  </si>
  <si>
    <t xml:space="preserve">    Range("AV3").Select</t>
  </si>
  <si>
    <t xml:space="preserve">    Range("AX3:AZ3").Select</t>
  </si>
  <si>
    <t xml:space="preserve">    ActiveWindow.SmallScroll ToRight:=7</t>
  </si>
  <si>
    <t xml:space="preserve">    Range("BB3").Select</t>
  </si>
  <si>
    <t xml:space="preserve">    Range("BD3:BL3").Select</t>
  </si>
  <si>
    <t xml:space="preserve">    ActiveWindow.SmallScroll ToRight:=2</t>
  </si>
  <si>
    <t xml:space="preserve">    Application.CutCopyMode = False</t>
  </si>
  <si>
    <t xml:space="preserve">    Range("B3:BN3").Select</t>
  </si>
  <si>
    <t xml:space="preserve">    Selection.AutoFill Destination:=Range("B3:BN313"), Type:=xlFillDefault</t>
  </si>
  <si>
    <t xml:space="preserve">    Range("B3:BN313").Select</t>
  </si>
  <si>
    <t xml:space="preserve">    ActiveSheet.Range("$A$1:$BO$315").AutoFilter Field:=67, Criteria1:="1"</t>
  </si>
  <si>
    <t xml:space="preserve">    Range("A1").Select</t>
  </si>
  <si>
    <t xml:space="preserve">    ActiveSheet.Outline.ShowLevels RowLevels:=0, ColumnLevels:=1</t>
  </si>
  <si>
    <t xml:space="preserve">    Range("A2").Select</t>
  </si>
  <si>
    <t xml:space="preserve">   ' ---------------------------------------------------------------</t>
  </si>
  <si>
    <t xml:space="preserve">   ' couleur_onglet Macro</t>
  </si>
  <si>
    <t xml:space="preserve">    Sheets("EQUIPMENT").Select</t>
  </si>
  <si>
    <t xml:space="preserve">    With ActiveWorkbook.Sheets("EQUIPMENT").Tab</t>
  </si>
  <si>
    <t xml:space="preserve">        .ThemeColor = xlThemeColorAccent6</t>
  </si>
  <si>
    <t xml:space="preserve">        .TintAndShade = 0.399975585192419</t>
  </si>
  <si>
    <t xml:space="preserve">    End With</t>
  </si>
  <si>
    <t>N'est pas toujours la colonne 22</t>
  </si>
  <si>
    <t>fournisseurs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</si>
</sst>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#,##0.00_-;#,##0.00\-;&quot; &quot;"/>
  </numFmts>
  <fonts count="24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2"/>
      <name val="Vinci Sans"/>
      <family val="3"/>
    </font>
    <font>
      <b/>
      <sz val="12"/>
      <name val="Vinci Sans"/>
      <family val="3"/>
    </font>
    <font>
      <b/>
      <sz val="16"/>
      <color theme="0"/>
      <name val="Vinci Sans"/>
      <family val="3"/>
    </font>
    <font>
      <sz val="12"/>
      <color theme="0"/>
      <name val="Vinci Sans"/>
      <family val="3"/>
    </font>
    <font>
      <b/>
      <sz val="12"/>
      <color theme="0"/>
      <name val="Vinci Sans"/>
      <family val="3"/>
    </font>
    <font>
      <b/>
      <sz val="12"/>
      <color rgb="FF0000FF"/>
      <name val="Vinci Sans"/>
      <family val="3"/>
    </font>
    <font>
      <sz val="12"/>
      <color theme="3"/>
      <name val="Vinci Sans"/>
      <family val="3"/>
    </font>
    <font>
      <b/>
      <sz val="12"/>
      <color theme="3"/>
      <name val="Vinci Sans"/>
      <family val="3"/>
    </font>
    <font>
      <b/>
      <sz val="13"/>
      <name val="Vinci Sans"/>
      <family val="3"/>
    </font>
    <font>
      <b/>
      <sz val="12"/>
      <color theme="4"/>
      <name val="Vinci Sans"/>
      <family val="3"/>
    </font>
    <font>
      <b/>
      <sz val="14"/>
      <name val="Vinci Sans"/>
      <family val="3"/>
    </font>
    <font>
      <sz val="14"/>
      <name val="Vinci Sans"/>
      <family val="3"/>
    </font>
    <font>
      <b/>
      <sz val="14"/>
      <color theme="0"/>
      <name val="Vinci Sans"/>
      <family val="3"/>
    </font>
    <font>
      <sz val="9"/>
      <color theme="1"/>
      <name val="Calibri"/>
      <family val="2"/>
      <scheme val="minor"/>
    </font>
    <font>
      <b/>
      <sz val="10"/>
      <name val="Arial"/>
      <family val="2"/>
    </font>
    <font>
      <sz val="8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0"/>
      <color theme="0"/>
      <name val="Arial"/>
      <family val="2"/>
    </font>
    <font>
      <sz val="1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1" fontId="14" fillId="10" borderId="21" applyFont="0" applyBorder="0" applyAlignment="0">
      <alignment horizontal="left" vertical="center"/>
    </xf>
  </cellStyleXfs>
  <cellXfs count="138">
    <xf numFmtId="0" fontId="0" fillId="0" borderId="0" xfId="0"/>
    <xf numFmtId="0" fontId="5" fillId="0" borderId="0" xfId="1" applyFont="1" applyAlignment="1">
      <alignment horizontal="center" vertical="center"/>
    </xf>
    <xf numFmtId="0" fontId="5" fillId="0" borderId="0" xfId="1" applyFont="1" applyAlignment="1">
      <alignment vertical="center"/>
    </xf>
    <xf numFmtId="0" fontId="5" fillId="0" borderId="0" xfId="1" applyFont="1" applyFill="1" applyBorder="1" applyAlignment="1">
      <alignment vertical="center"/>
    </xf>
    <xf numFmtId="0" fontId="6" fillId="0" borderId="0" xfId="1" applyFont="1" applyAlignment="1">
      <alignment vertical="center"/>
    </xf>
    <xf numFmtId="0" fontId="6" fillId="0" borderId="0" xfId="1" applyFont="1" applyFill="1" applyBorder="1" applyAlignment="1">
      <alignment vertical="center"/>
    </xf>
    <xf numFmtId="0" fontId="5" fillId="0" borderId="0" xfId="1" applyFont="1" applyAlignment="1">
      <alignment horizontal="center" vertical="center" wrapText="1"/>
    </xf>
    <xf numFmtId="0" fontId="5" fillId="0" borderId="0" xfId="1" applyFont="1" applyAlignment="1">
      <alignment vertical="center" wrapText="1"/>
    </xf>
    <xf numFmtId="0" fontId="7" fillId="2" borderId="0" xfId="1" applyFont="1" applyFill="1" applyAlignment="1">
      <alignment horizontal="center" vertical="center" wrapText="1"/>
    </xf>
    <xf numFmtId="0" fontId="7" fillId="2" borderId="1" xfId="1" applyFont="1" applyFill="1" applyBorder="1" applyAlignment="1">
      <alignment horizontal="center" vertical="center" wrapText="1"/>
    </xf>
    <xf numFmtId="0" fontId="7" fillId="2" borderId="2" xfId="1" applyFont="1" applyFill="1" applyBorder="1" applyAlignment="1">
      <alignment horizontal="center" vertical="center" wrapText="1"/>
    </xf>
    <xf numFmtId="0" fontId="7" fillId="2" borderId="3" xfId="1" applyFont="1" applyFill="1" applyBorder="1" applyAlignment="1">
      <alignment horizontal="center" vertical="center" wrapText="1"/>
    </xf>
    <xf numFmtId="0" fontId="8" fillId="3" borderId="0" xfId="1" applyFont="1" applyFill="1" applyAlignment="1">
      <alignment horizontal="center" vertical="center" wrapText="1"/>
    </xf>
    <xf numFmtId="0" fontId="8" fillId="3" borderId="1" xfId="1" applyFont="1" applyFill="1" applyBorder="1" applyAlignment="1">
      <alignment horizontal="left" vertical="center" wrapText="1"/>
    </xf>
    <xf numFmtId="0" fontId="8" fillId="3" borderId="2" xfId="1" applyFont="1" applyFill="1" applyBorder="1" applyAlignment="1">
      <alignment horizontal="left" vertical="center" wrapText="1"/>
    </xf>
    <xf numFmtId="0" fontId="8" fillId="3" borderId="3" xfId="1" applyFont="1" applyFill="1" applyBorder="1" applyAlignment="1">
      <alignment horizontal="left" vertical="center" wrapText="1"/>
    </xf>
    <xf numFmtId="0" fontId="9" fillId="3" borderId="3" xfId="1" applyFont="1" applyFill="1" applyBorder="1" applyAlignment="1">
      <alignment horizontal="left" vertical="center" wrapText="1"/>
    </xf>
    <xf numFmtId="0" fontId="5" fillId="4" borderId="0" xfId="1" applyFont="1" applyFill="1" applyAlignment="1">
      <alignment horizontal="center" vertical="center" wrapText="1"/>
    </xf>
    <xf numFmtId="0" fontId="5" fillId="4" borderId="1" xfId="1" applyFont="1" applyFill="1" applyBorder="1" applyAlignment="1">
      <alignment horizontal="left" vertical="center" wrapText="1"/>
    </xf>
    <xf numFmtId="0" fontId="5" fillId="4" borderId="2" xfId="1" applyFont="1" applyFill="1" applyBorder="1" applyAlignment="1">
      <alignment horizontal="left" vertical="center" wrapText="1"/>
    </xf>
    <xf numFmtId="0" fontId="5" fillId="4" borderId="3" xfId="1" applyFont="1" applyFill="1" applyBorder="1" applyAlignment="1">
      <alignment horizontal="left" vertical="center" wrapText="1"/>
    </xf>
    <xf numFmtId="0" fontId="6" fillId="4" borderId="3" xfId="1" applyFont="1" applyFill="1" applyBorder="1" applyAlignment="1">
      <alignment horizontal="left" vertical="center" wrapText="1"/>
    </xf>
    <xf numFmtId="0" fontId="5" fillId="5" borderId="0" xfId="1" applyFont="1" applyFill="1" applyAlignment="1">
      <alignment horizontal="center" vertical="center" wrapText="1"/>
    </xf>
    <xf numFmtId="0" fontId="5" fillId="5" borderId="1" xfId="1" applyFont="1" applyFill="1" applyBorder="1" applyAlignment="1">
      <alignment horizontal="left" vertical="center" wrapText="1"/>
    </xf>
    <xf numFmtId="0" fontId="5" fillId="5" borderId="2" xfId="1" applyFont="1" applyFill="1" applyBorder="1" applyAlignment="1">
      <alignment horizontal="left" vertical="center" wrapText="1"/>
    </xf>
    <xf numFmtId="0" fontId="5" fillId="5" borderId="3" xfId="1" applyFont="1" applyFill="1" applyBorder="1" applyAlignment="1">
      <alignment horizontal="left" vertical="center" wrapText="1"/>
    </xf>
    <xf numFmtId="0" fontId="6" fillId="5" borderId="3" xfId="1" applyFont="1" applyFill="1" applyBorder="1" applyAlignment="1">
      <alignment horizontal="left" vertical="center" wrapText="1"/>
    </xf>
    <xf numFmtId="0" fontId="10" fillId="0" borderId="0" xfId="1" applyFont="1" applyAlignment="1">
      <alignment horizontal="center" vertical="center" wrapText="1"/>
    </xf>
    <xf numFmtId="0" fontId="5" fillId="6" borderId="0" xfId="1" applyFont="1" applyFill="1" applyAlignment="1">
      <alignment horizontal="center" vertical="center" wrapText="1"/>
    </xf>
    <xf numFmtId="0" fontId="5" fillId="6" borderId="1" xfId="1" applyFont="1" applyFill="1" applyBorder="1" applyAlignment="1">
      <alignment horizontal="left" vertical="center" wrapText="1"/>
    </xf>
    <xf numFmtId="0" fontId="5" fillId="6" borderId="2" xfId="1" applyFont="1" applyFill="1" applyBorder="1" applyAlignment="1">
      <alignment horizontal="left" vertical="center" wrapText="1"/>
    </xf>
    <xf numFmtId="0" fontId="5" fillId="6" borderId="3" xfId="1" applyFont="1" applyFill="1" applyBorder="1" applyAlignment="1">
      <alignment horizontal="center" vertical="center" wrapText="1"/>
    </xf>
    <xf numFmtId="0" fontId="6" fillId="6" borderId="3" xfId="1" applyFont="1" applyFill="1" applyBorder="1" applyAlignment="1">
      <alignment horizontal="center" vertical="center" wrapText="1"/>
    </xf>
    <xf numFmtId="0" fontId="8" fillId="7" borderId="4" xfId="1" applyFont="1" applyFill="1" applyBorder="1" applyAlignment="1">
      <alignment horizontal="center" vertical="center" wrapText="1"/>
    </xf>
    <xf numFmtId="0" fontId="5" fillId="7" borderId="5" xfId="1" applyFont="1" applyFill="1" applyBorder="1" applyAlignment="1">
      <alignment vertical="center" wrapText="1"/>
    </xf>
    <xf numFmtId="0" fontId="5" fillId="7" borderId="4" xfId="1" applyFont="1" applyFill="1" applyBorder="1" applyAlignment="1">
      <alignment vertical="center" wrapText="1"/>
    </xf>
    <xf numFmtId="0" fontId="5" fillId="7" borderId="1" xfId="1" applyFont="1" applyFill="1" applyBorder="1" applyAlignment="1">
      <alignment horizontal="left" vertical="center" wrapText="1"/>
    </xf>
    <xf numFmtId="0" fontId="5" fillId="7" borderId="2" xfId="1" applyFont="1" applyFill="1" applyBorder="1" applyAlignment="1">
      <alignment horizontal="left" vertical="center" wrapText="1"/>
    </xf>
    <xf numFmtId="0" fontId="5" fillId="8" borderId="3" xfId="1" applyFont="1" applyFill="1" applyBorder="1" applyAlignment="1">
      <alignment horizontal="left" vertical="center" wrapText="1"/>
    </xf>
    <xf numFmtId="0" fontId="5" fillId="0" borderId="0" xfId="1" applyFont="1" applyFill="1" applyBorder="1" applyAlignment="1">
      <alignment horizontal="left" vertical="center" wrapText="1"/>
    </xf>
    <xf numFmtId="0" fontId="6" fillId="8" borderId="3" xfId="1" applyFont="1" applyFill="1" applyBorder="1" applyAlignment="1">
      <alignment horizontal="left" vertical="center" wrapText="1"/>
    </xf>
    <xf numFmtId="0" fontId="6" fillId="0" borderId="0" xfId="1" applyFont="1" applyFill="1" applyBorder="1" applyAlignment="1">
      <alignment horizontal="left" vertical="center" wrapText="1"/>
    </xf>
    <xf numFmtId="1" fontId="5" fillId="9" borderId="6" xfId="1" applyNumberFormat="1" applyFont="1" applyFill="1" applyBorder="1" applyAlignment="1">
      <alignment horizontal="left" vertical="center"/>
    </xf>
    <xf numFmtId="164" fontId="5" fillId="9" borderId="7" xfId="1" applyNumberFormat="1" applyFont="1" applyFill="1" applyBorder="1" applyAlignment="1">
      <alignment vertical="center"/>
    </xf>
    <xf numFmtId="0" fontId="5" fillId="9" borderId="8" xfId="1" applyFont="1" applyFill="1" applyBorder="1" applyAlignment="1">
      <alignment vertical="center"/>
    </xf>
    <xf numFmtId="49" fontId="5" fillId="9" borderId="7" xfId="1" applyNumberFormat="1" applyFont="1" applyFill="1" applyBorder="1" applyAlignment="1">
      <alignment vertical="center"/>
    </xf>
    <xf numFmtId="2" fontId="5" fillId="9" borderId="7" xfId="1" applyNumberFormat="1" applyFont="1" applyFill="1" applyBorder="1" applyAlignment="1">
      <alignment vertical="center"/>
    </xf>
    <xf numFmtId="4" fontId="5" fillId="9" borderId="9" xfId="1" applyNumberFormat="1" applyFont="1" applyFill="1" applyBorder="1" applyAlignment="1">
      <alignment vertical="center"/>
    </xf>
    <xf numFmtId="4" fontId="5" fillId="0" borderId="0" xfId="1" applyNumberFormat="1" applyFont="1" applyFill="1" applyBorder="1" applyAlignment="1">
      <alignment vertical="center"/>
    </xf>
    <xf numFmtId="4" fontId="6" fillId="9" borderId="9" xfId="1" applyNumberFormat="1" applyFont="1" applyFill="1" applyBorder="1" applyAlignment="1">
      <alignment vertical="center"/>
    </xf>
    <xf numFmtId="4" fontId="6" fillId="0" borderId="0" xfId="1" applyNumberFormat="1" applyFont="1" applyFill="1" applyBorder="1" applyAlignment="1">
      <alignment vertical="center"/>
    </xf>
    <xf numFmtId="1" fontId="5" fillId="6" borderId="10" xfId="1" applyNumberFormat="1" applyFont="1" applyFill="1" applyBorder="1" applyAlignment="1">
      <alignment horizontal="left" vertical="center"/>
    </xf>
    <xf numFmtId="164" fontId="11" fillId="6" borderId="11" xfId="1" applyNumberFormat="1" applyFont="1" applyFill="1" applyBorder="1" applyAlignment="1">
      <alignment vertical="center"/>
    </xf>
    <xf numFmtId="0" fontId="5" fillId="6" borderId="12" xfId="1" applyFont="1" applyFill="1" applyBorder="1" applyAlignment="1">
      <alignment vertical="center"/>
    </xf>
    <xf numFmtId="49" fontId="11" fillId="6" borderId="11" xfId="1" applyNumberFormat="1" applyFont="1" applyFill="1" applyBorder="1" applyAlignment="1">
      <alignment vertical="center"/>
    </xf>
    <xf numFmtId="49" fontId="11" fillId="6" borderId="13" xfId="1" applyNumberFormat="1" applyFont="1" applyFill="1" applyBorder="1" applyAlignment="1">
      <alignment vertical="center"/>
    </xf>
    <xf numFmtId="4" fontId="11" fillId="6" borderId="9" xfId="1" applyNumberFormat="1" applyFont="1" applyFill="1" applyBorder="1" applyAlignment="1">
      <alignment vertical="center"/>
    </xf>
    <xf numFmtId="4" fontId="11" fillId="0" borderId="0" xfId="1" applyNumberFormat="1" applyFont="1" applyFill="1" applyBorder="1" applyAlignment="1">
      <alignment vertical="center"/>
    </xf>
    <xf numFmtId="4" fontId="12" fillId="6" borderId="9" xfId="1" applyNumberFormat="1" applyFont="1" applyFill="1" applyBorder="1" applyAlignment="1">
      <alignment vertical="center"/>
    </xf>
    <xf numFmtId="4" fontId="12" fillId="0" borderId="0" xfId="1" applyNumberFormat="1" applyFont="1" applyFill="1" applyBorder="1" applyAlignment="1">
      <alignment vertical="center"/>
    </xf>
    <xf numFmtId="1" fontId="12" fillId="10" borderId="10" xfId="1" applyNumberFormat="1" applyFont="1" applyFill="1" applyBorder="1" applyAlignment="1">
      <alignment horizontal="left" vertical="center"/>
    </xf>
    <xf numFmtId="164" fontId="12" fillId="10" borderId="11" xfId="1" applyNumberFormat="1" applyFont="1" applyFill="1" applyBorder="1" applyAlignment="1">
      <alignment vertical="center"/>
    </xf>
    <xf numFmtId="0" fontId="11" fillId="10" borderId="12" xfId="1" applyFont="1" applyFill="1" applyBorder="1" applyAlignment="1">
      <alignment vertical="center"/>
    </xf>
    <xf numFmtId="49" fontId="12" fillId="10" borderId="11" xfId="1" applyNumberFormat="1" applyFont="1" applyFill="1" applyBorder="1" applyAlignment="1">
      <alignment vertical="center"/>
    </xf>
    <xf numFmtId="49" fontId="12" fillId="10" borderId="13" xfId="1" applyNumberFormat="1" applyFont="1" applyFill="1" applyBorder="1" applyAlignment="1">
      <alignment vertical="center"/>
    </xf>
    <xf numFmtId="4" fontId="12" fillId="10" borderId="9" xfId="1" applyNumberFormat="1" applyFont="1" applyFill="1" applyBorder="1" applyAlignment="1">
      <alignment vertical="center"/>
    </xf>
    <xf numFmtId="1" fontId="13" fillId="11" borderId="14" xfId="1" applyNumberFormat="1" applyFont="1" applyFill="1" applyBorder="1" applyAlignment="1">
      <alignment horizontal="left" vertical="center"/>
    </xf>
    <xf numFmtId="164" fontId="13" fillId="11" borderId="15" xfId="1" applyNumberFormat="1" applyFont="1" applyFill="1" applyBorder="1" applyAlignment="1">
      <alignment vertical="center"/>
    </xf>
    <xf numFmtId="0" fontId="13" fillId="11" borderId="16" xfId="1" applyFont="1" applyFill="1" applyBorder="1" applyAlignment="1">
      <alignment vertical="center"/>
    </xf>
    <xf numFmtId="49" fontId="13" fillId="11" borderId="15" xfId="1" applyNumberFormat="1" applyFont="1" applyFill="1" applyBorder="1" applyAlignment="1">
      <alignment vertical="center"/>
    </xf>
    <xf numFmtId="49" fontId="13" fillId="11" borderId="17" xfId="1" applyNumberFormat="1" applyFont="1" applyFill="1" applyBorder="1" applyAlignment="1">
      <alignment vertical="center"/>
    </xf>
    <xf numFmtId="4" fontId="13" fillId="11" borderId="18" xfId="1" applyNumberFormat="1" applyFont="1" applyFill="1" applyBorder="1" applyAlignment="1">
      <alignment vertical="center"/>
    </xf>
    <xf numFmtId="4" fontId="13" fillId="0" borderId="0" xfId="1" applyNumberFormat="1" applyFont="1" applyFill="1" applyBorder="1" applyAlignment="1">
      <alignment vertical="center"/>
    </xf>
    <xf numFmtId="0" fontId="5" fillId="9" borderId="19" xfId="1" applyFont="1" applyFill="1" applyBorder="1" applyAlignment="1">
      <alignment vertical="center"/>
    </xf>
    <xf numFmtId="1" fontId="5" fillId="9" borderId="20" xfId="1" applyNumberFormat="1" applyFont="1" applyFill="1" applyBorder="1" applyAlignment="1">
      <alignment horizontal="left" vertical="center"/>
    </xf>
    <xf numFmtId="1" fontId="12" fillId="10" borderId="10" xfId="2" applyFont="1" applyFill="1" applyBorder="1" applyAlignment="1">
      <alignment horizontal="left" vertical="center"/>
    </xf>
    <xf numFmtId="1" fontId="12" fillId="10" borderId="12" xfId="2" applyFont="1" applyFill="1" applyBorder="1" applyAlignment="1">
      <alignment vertical="center"/>
    </xf>
    <xf numFmtId="0" fontId="5" fillId="9" borderId="12" xfId="1" applyFont="1" applyFill="1" applyBorder="1" applyAlignment="1">
      <alignment vertical="center"/>
    </xf>
    <xf numFmtId="0" fontId="5" fillId="9" borderId="22" xfId="1" applyFont="1" applyFill="1" applyBorder="1" applyAlignment="1">
      <alignment vertical="center"/>
    </xf>
    <xf numFmtId="1" fontId="15" fillId="12" borderId="14" xfId="1" applyNumberFormat="1" applyFont="1" applyFill="1" applyBorder="1" applyAlignment="1">
      <alignment horizontal="left" vertical="center"/>
    </xf>
    <xf numFmtId="164" fontId="16" fillId="12" borderId="15" xfId="1" applyNumberFormat="1" applyFont="1" applyFill="1" applyBorder="1" applyAlignment="1">
      <alignment vertical="center"/>
    </xf>
    <xf numFmtId="0" fontId="16" fillId="12" borderId="16" xfId="1" applyFont="1" applyFill="1" applyBorder="1" applyAlignment="1">
      <alignment vertical="center"/>
    </xf>
    <xf numFmtId="49" fontId="16" fillId="12" borderId="15" xfId="1" applyNumberFormat="1" applyFont="1" applyFill="1" applyBorder="1" applyAlignment="1">
      <alignment vertical="center"/>
    </xf>
    <xf numFmtId="49" fontId="16" fillId="12" borderId="17" xfId="1" applyNumberFormat="1" applyFont="1" applyFill="1" applyBorder="1" applyAlignment="1">
      <alignment vertical="center"/>
    </xf>
    <xf numFmtId="4" fontId="16" fillId="12" borderId="18" xfId="1" applyNumberFormat="1" applyFont="1" applyFill="1" applyBorder="1" applyAlignment="1">
      <alignment vertical="center"/>
    </xf>
    <xf numFmtId="4" fontId="16" fillId="0" borderId="0" xfId="1" applyNumberFormat="1" applyFont="1" applyFill="1" applyBorder="1" applyAlignment="1">
      <alignment vertical="center"/>
    </xf>
    <xf numFmtId="4" fontId="15" fillId="12" borderId="18" xfId="1" applyNumberFormat="1" applyFont="1" applyFill="1" applyBorder="1" applyAlignment="1">
      <alignment vertical="center"/>
    </xf>
    <xf numFmtId="4" fontId="15" fillId="0" borderId="0" xfId="1" applyNumberFormat="1" applyFont="1" applyFill="1" applyBorder="1" applyAlignment="1">
      <alignment vertical="center"/>
    </xf>
    <xf numFmtId="1" fontId="17" fillId="13" borderId="14" xfId="1" applyNumberFormat="1" applyFont="1" applyFill="1" applyBorder="1" applyAlignment="1">
      <alignment horizontal="left" vertical="center"/>
    </xf>
    <xf numFmtId="164" fontId="17" fillId="13" borderId="15" xfId="1" applyNumberFormat="1" applyFont="1" applyFill="1" applyBorder="1" applyAlignment="1">
      <alignment vertical="center"/>
    </xf>
    <xf numFmtId="0" fontId="9" fillId="13" borderId="16" xfId="1" applyFont="1" applyFill="1" applyBorder="1" applyAlignment="1">
      <alignment vertical="center"/>
    </xf>
    <xf numFmtId="49" fontId="17" fillId="13" borderId="15" xfId="1" applyNumberFormat="1" applyFont="1" applyFill="1" applyBorder="1" applyAlignment="1">
      <alignment vertical="center"/>
    </xf>
    <xf numFmtId="49" fontId="17" fillId="13" borderId="17" xfId="1" applyNumberFormat="1" applyFont="1" applyFill="1" applyBorder="1" applyAlignment="1">
      <alignment vertical="center"/>
    </xf>
    <xf numFmtId="4" fontId="17" fillId="13" borderId="18" xfId="1" applyNumberFormat="1" applyFont="1" applyFill="1" applyBorder="1" applyAlignment="1">
      <alignment vertical="center"/>
    </xf>
    <xf numFmtId="4" fontId="17" fillId="0" borderId="0" xfId="1" applyNumberFormat="1" applyFont="1" applyFill="1" applyBorder="1" applyAlignment="1">
      <alignment vertical="center"/>
    </xf>
    <xf numFmtId="0" fontId="5" fillId="0" borderId="23" xfId="1" applyFont="1" applyBorder="1" applyAlignment="1">
      <alignment vertical="center"/>
    </xf>
    <xf numFmtId="0" fontId="6" fillId="0" borderId="23" xfId="1" applyFont="1" applyFill="1" applyBorder="1" applyAlignment="1">
      <alignment vertical="center"/>
    </xf>
    <xf numFmtId="0" fontId="0" fillId="11" borderId="24" xfId="0" applyFill="1" applyBorder="1" applyAlignment="1">
      <alignment horizontal="center"/>
    </xf>
    <xf numFmtId="0" fontId="18" fillId="9" borderId="25" xfId="0" applyFont="1" applyFill="1" applyBorder="1" applyAlignment="1">
      <alignment horizontal="center"/>
    </xf>
    <xf numFmtId="0" fontId="18" fillId="9" borderId="25" xfId="0" applyNumberFormat="1" applyFont="1" applyFill="1" applyBorder="1" applyAlignment="1">
      <alignment horizontal="center"/>
    </xf>
    <xf numFmtId="0" fontId="18" fillId="9" borderId="26" xfId="0" applyNumberFormat="1" applyFont="1" applyFill="1" applyBorder="1" applyAlignment="1">
      <alignment horizontal="center"/>
    </xf>
    <xf numFmtId="0" fontId="18" fillId="9" borderId="28" xfId="0" applyFont="1" applyFill="1" applyBorder="1" applyAlignment="1">
      <alignment horizontal="center"/>
    </xf>
    <xf numFmtId="0" fontId="18" fillId="9" borderId="26" xfId="0" applyFont="1" applyFill="1" applyBorder="1" applyAlignment="1">
      <alignment horizontal="center"/>
    </xf>
    <xf numFmtId="0" fontId="18" fillId="9" borderId="29" xfId="0" applyFont="1" applyFill="1" applyBorder="1" applyAlignment="1">
      <alignment horizontal="center"/>
    </xf>
    <xf numFmtId="1" fontId="4" fillId="11" borderId="3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11" borderId="31" xfId="0" applyFill="1" applyBorder="1"/>
    <xf numFmtId="0" fontId="20" fillId="9" borderId="25" xfId="0" applyFont="1" applyFill="1" applyBorder="1" applyAlignment="1">
      <alignment horizontal="center" wrapText="1"/>
    </xf>
    <xf numFmtId="1" fontId="0" fillId="11" borderId="0" xfId="0" applyNumberFormat="1" applyFill="1"/>
    <xf numFmtId="0" fontId="1" fillId="0" borderId="25" xfId="0" applyFont="1" applyBorder="1"/>
    <xf numFmtId="43" fontId="18" fillId="0" borderId="25" xfId="0" applyNumberFormat="1" applyFont="1" applyBorder="1"/>
    <xf numFmtId="43" fontId="18" fillId="0" borderId="26" xfId="0" applyNumberFormat="1" applyFont="1" applyBorder="1"/>
    <xf numFmtId="43" fontId="1" fillId="0" borderId="33" xfId="0" applyNumberFormat="1" applyFont="1" applyBorder="1"/>
    <xf numFmtId="43" fontId="18" fillId="0" borderId="28" xfId="0" applyNumberFormat="1" applyFont="1" applyBorder="1"/>
    <xf numFmtId="43" fontId="18" fillId="0" borderId="29" xfId="0" applyNumberFormat="1" applyFont="1" applyBorder="1"/>
    <xf numFmtId="43" fontId="1" fillId="11" borderId="33" xfId="0" applyNumberFormat="1" applyFont="1" applyFill="1" applyBorder="1"/>
    <xf numFmtId="1" fontId="4" fillId="0" borderId="0" xfId="0" applyNumberFormat="1" applyFont="1" applyFill="1" applyAlignment="1"/>
    <xf numFmtId="0" fontId="3" fillId="14" borderId="25" xfId="0" applyFont="1" applyFill="1" applyBorder="1"/>
    <xf numFmtId="43" fontId="21" fillId="12" borderId="25" xfId="0" applyNumberFormat="1" applyFont="1" applyFill="1" applyBorder="1"/>
    <xf numFmtId="43" fontId="21" fillId="12" borderId="26" xfId="0" applyNumberFormat="1" applyFont="1" applyFill="1" applyBorder="1"/>
    <xf numFmtId="43" fontId="2" fillId="14" borderId="33" xfId="0" applyNumberFormat="1" applyFont="1" applyFill="1" applyBorder="1"/>
    <xf numFmtId="43" fontId="21" fillId="12" borderId="28" xfId="0" applyNumberFormat="1" applyFont="1" applyFill="1" applyBorder="1"/>
    <xf numFmtId="43" fontId="2" fillId="14" borderId="25" xfId="0" applyNumberFormat="1" applyFont="1" applyFill="1" applyBorder="1"/>
    <xf numFmtId="43" fontId="21" fillId="12" borderId="29" xfId="0" applyNumberFormat="1" applyFont="1" applyFill="1" applyBorder="1"/>
    <xf numFmtId="1" fontId="22" fillId="0" borderId="0" xfId="0" applyNumberFormat="1" applyFont="1" applyFill="1" applyAlignment="1"/>
    <xf numFmtId="0" fontId="23" fillId="0" borderId="0" xfId="0" applyFont="1"/>
    <xf numFmtId="0" fontId="1" fillId="0" borderId="0" xfId="0" applyFont="1"/>
    <xf numFmtId="1" fontId="0" fillId="0" borderId="0" xfId="0" applyNumberFormat="1"/>
    <xf numFmtId="0" fontId="0" fillId="15" borderId="0" xfId="0" applyFill="1"/>
    <xf numFmtId="43" fontId="18" fillId="15" borderId="25" xfId="0" applyNumberFormat="1" applyFont="1" applyFill="1" applyBorder="1"/>
    <xf numFmtId="0" fontId="6" fillId="0" borderId="0" xfId="1" applyFont="1" applyFill="1" applyBorder="1" applyAlignment="1">
      <alignment horizontal="center" textRotation="90" wrapText="1"/>
    </xf>
    <xf numFmtId="0" fontId="5" fillId="0" borderId="0" xfId="1" applyFont="1" applyFill="1" applyBorder="1" applyAlignment="1">
      <alignment horizontal="center" textRotation="90" wrapText="1"/>
    </xf>
    <xf numFmtId="0" fontId="1" fillId="10" borderId="27" xfId="0" applyFont="1" applyFill="1" applyBorder="1" applyAlignment="1">
      <alignment horizontal="center" vertical="center" wrapText="1"/>
    </xf>
    <xf numFmtId="0" fontId="0" fillId="0" borderId="32" xfId="0" applyBorder="1" applyAlignment="1">
      <alignment vertical="center"/>
    </xf>
    <xf numFmtId="0" fontId="1" fillId="11" borderId="27" xfId="0" applyFont="1" applyFill="1" applyBorder="1" applyAlignment="1">
      <alignment horizontal="center" vertical="center" wrapText="1"/>
    </xf>
    <xf numFmtId="0" fontId="0" fillId="11" borderId="32" xfId="0" applyFill="1" applyBorder="1" applyAlignment="1">
      <alignment vertical="center" wrapText="1"/>
    </xf>
    <xf numFmtId="0" fontId="0" fillId="0" borderId="32" xfId="0" applyBorder="1" applyAlignment="1">
      <alignment vertical="center" wrapText="1"/>
    </xf>
    <xf numFmtId="0" fontId="1" fillId="10" borderId="27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Style 2 bis" xfId="2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10</xdr:row>
      <xdr:rowOff>0</xdr:rowOff>
    </xdr:from>
    <xdr:to>
      <xdr:col>1</xdr:col>
      <xdr:colOff>1266826</xdr:colOff>
      <xdr:row>10</xdr:row>
      <xdr:rowOff>1028700</xdr:rowOff>
    </xdr:to>
    <xdr:sp macro="" textlink="">
      <xdr:nvSpPr>
        <xdr:cNvPr id="2" name="ZoneTexte 1"/>
        <xdr:cNvSpPr txBox="1"/>
      </xdr:nvSpPr>
      <xdr:spPr>
        <a:xfrm>
          <a:off x="0" y="1135380"/>
          <a:ext cx="1266826" cy="1028700"/>
        </a:xfrm>
        <a:prstGeom prst="rect">
          <a:avLst/>
        </a:prstGeom>
        <a:gradFill>
          <a:gsLst>
            <a:gs pos="0">
              <a:schemeClr val="accent5">
                <a:lumMod val="0"/>
                <a:lumOff val="100000"/>
              </a:schemeClr>
            </a:gs>
            <a:gs pos="35000">
              <a:schemeClr val="accent5">
                <a:lumMod val="0"/>
                <a:lumOff val="100000"/>
              </a:schemeClr>
            </a:gs>
            <a:gs pos="100000">
              <a:schemeClr val="accent5">
                <a:lumMod val="100000"/>
              </a:schemeClr>
            </a:gs>
          </a:gsLst>
          <a:path path="circle">
            <a:fillToRect l="50000" t="-80000" r="50000" b="180000"/>
          </a:path>
        </a:gradFill>
        <a:ln>
          <a:gradFill flip="none" rotWithShape="1">
            <a:gsLst>
              <a:gs pos="0">
                <a:schemeClr val="accent5">
                  <a:lumMod val="0"/>
                  <a:lumOff val="100000"/>
                </a:schemeClr>
              </a:gs>
              <a:gs pos="35000">
                <a:schemeClr val="accent5">
                  <a:lumMod val="0"/>
                  <a:lumOff val="100000"/>
                </a:schemeClr>
              </a:gs>
              <a:gs pos="100000">
                <a:schemeClr val="accent5">
                  <a:lumMod val="100000"/>
                </a:schemeClr>
              </a:gs>
            </a:gsLst>
            <a:path path="circle">
              <a:fillToRect l="50000" t="-80000" r="50000" b="180000"/>
            </a:path>
            <a:tileRect/>
          </a:gra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 b="1"/>
            <a:t>RETOUR</a:t>
          </a:r>
          <a:r>
            <a:rPr lang="fr-FR" sz="1200" b="1" baseline="0"/>
            <a:t> SOMMAIRE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5</xdr:col>
      <xdr:colOff>294743</xdr:colOff>
      <xdr:row>15</xdr:row>
      <xdr:rowOff>108274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365760"/>
          <a:ext cx="4257143" cy="2485714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20</xdr:row>
      <xdr:rowOff>34146</xdr:rowOff>
    </xdr:from>
    <xdr:to>
      <xdr:col>13</xdr:col>
      <xdr:colOff>175260</xdr:colOff>
      <xdr:row>33</xdr:row>
      <xdr:rowOff>75848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3691746"/>
          <a:ext cx="10477500" cy="241914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144780</xdr:rowOff>
    </xdr:from>
    <xdr:to>
      <xdr:col>0</xdr:col>
      <xdr:colOff>2286000</xdr:colOff>
      <xdr:row>1</xdr:row>
      <xdr:rowOff>441960</xdr:rowOff>
    </xdr:to>
    <xdr:sp macro="" textlink="">
      <xdr:nvSpPr>
        <xdr:cNvPr id="2" name="ZoneTexte 1"/>
        <xdr:cNvSpPr txBox="1"/>
      </xdr:nvSpPr>
      <xdr:spPr>
        <a:xfrm>
          <a:off x="0" y="480060"/>
          <a:ext cx="2286000" cy="297180"/>
        </a:xfrm>
        <a:prstGeom prst="rect">
          <a:avLst/>
        </a:prstGeom>
        <a:gradFill>
          <a:gsLst>
            <a:gs pos="0">
              <a:schemeClr val="accent5">
                <a:lumMod val="0"/>
                <a:lumOff val="100000"/>
              </a:schemeClr>
            </a:gs>
            <a:gs pos="35000">
              <a:schemeClr val="accent5">
                <a:lumMod val="0"/>
                <a:lumOff val="100000"/>
              </a:schemeClr>
            </a:gs>
            <a:gs pos="100000">
              <a:schemeClr val="accent5">
                <a:lumMod val="100000"/>
              </a:schemeClr>
            </a:gs>
          </a:gsLst>
          <a:path path="circle">
            <a:fillToRect l="50000" t="-80000" r="50000" b="180000"/>
          </a:path>
        </a:gradFill>
        <a:ln>
          <a:gradFill flip="none" rotWithShape="1">
            <a:gsLst>
              <a:gs pos="0">
                <a:schemeClr val="accent5">
                  <a:lumMod val="0"/>
                  <a:lumOff val="100000"/>
                </a:schemeClr>
              </a:gs>
              <a:gs pos="35000">
                <a:schemeClr val="accent5">
                  <a:lumMod val="0"/>
                  <a:lumOff val="100000"/>
                </a:schemeClr>
              </a:gs>
              <a:gs pos="100000">
                <a:schemeClr val="accent5">
                  <a:lumMod val="100000"/>
                </a:schemeClr>
              </a:gs>
            </a:gsLst>
            <a:path path="circle">
              <a:fillToRect l="50000" t="-80000" r="50000" b="180000"/>
            </a:path>
            <a:tileRect/>
          </a:gra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 b="1"/>
            <a:t>RETOUR</a:t>
          </a:r>
          <a:r>
            <a:rPr lang="fr-FR" sz="1200" b="1" baseline="0"/>
            <a:t> SOMMAIRE</a:t>
          </a:r>
          <a:endParaRPr lang="fr-FR" sz="12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251459</xdr:colOff>
      <xdr:row>7</xdr:row>
      <xdr:rowOff>91440</xdr:rowOff>
    </xdr:from>
    <xdr:to>
      <xdr:col>8</xdr:col>
      <xdr:colOff>769619</xdr:colOff>
      <xdr:row>11</xdr:row>
      <xdr:rowOff>83820</xdr:rowOff>
    </xdr:to>
    <xdr:sp macro="" textlink="">
      <xdr:nvSpPr>
        <xdr:cNvPr id="2" name="Line 167"/>
        <xdr:cNvSpPr>
          <a:spLocks noChangeShapeType="1"/>
        </xdr:cNvSpPr>
      </xdr:nvSpPr>
      <xdr:spPr bwMode="auto">
        <a:xfrm flipH="1" flipV="1">
          <a:off x="1836419" y="1371600"/>
          <a:ext cx="5273040" cy="7239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vincieurovia-my.sharepoint.com/personal/btrefleze_kherty_net/Documents/Documents/BUDGET/Nouvelle%20proc&#233;dure/Fraix%20g&#233;n&#233;raux/Macro%20Analyse%20frais%20G&#233;n&#233;rau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Notice Analyse Fx Gx"/>
      <sheetName val="FRAIS GENERAUX"/>
      <sheetName val="MATRICE MU"/>
      <sheetName val="Liste des salariés"/>
      <sheetName val="Notice Import salaires A-1"/>
      <sheetName val="FRAISGENE"/>
      <sheetName val="YCHR24FR"/>
      <sheetName val="DepensesFXGX"/>
      <sheetName val="FRAIS PERSONNEL"/>
      <sheetName val="Notice Import NDF"/>
      <sheetName val="Codes-NC"/>
      <sheetName val="NOTES DE FRAIS"/>
      <sheetName val="Détails par codes &amp; pers"/>
      <sheetName val="Détails par NC &amp; PERS"/>
      <sheetName val="Notice Import Voiture"/>
      <sheetName val="EQUIPMENT"/>
      <sheetName val="Conducteurs"/>
      <sheetName val="Dépenses VL par salariés"/>
      <sheetName val="Retour sommaire"/>
    </sheetNames>
    <sheetDataSet>
      <sheetData sheetId="0"/>
      <sheetData sheetId="1"/>
      <sheetData sheetId="2"/>
      <sheetData sheetId="3"/>
      <sheetData sheetId="4">
        <row r="5">
          <cell r="A5" t="str">
            <v>BEAUDOT</v>
          </cell>
          <cell r="B5" t="str">
            <v>Coline</v>
          </cell>
          <cell r="C5" t="str">
            <v>6134873</v>
          </cell>
          <cell r="D5" t="str">
            <v>BEAUDOT Coline</v>
          </cell>
          <cell r="E5" t="str">
            <v>ASSISTANT(E) EXPLOITATION</v>
          </cell>
          <cell r="G5" t="str">
            <v>ETAM</v>
          </cell>
          <cell r="H5">
            <v>23132</v>
          </cell>
          <cell r="I5">
            <v>33239</v>
          </cell>
          <cell r="J5">
            <v>55</v>
          </cell>
          <cell r="K5">
            <v>27</v>
          </cell>
          <cell r="L5" t="str">
            <v>55/27</v>
          </cell>
        </row>
        <row r="6">
          <cell r="A6" t="str">
            <v>BERNARD</v>
          </cell>
          <cell r="B6" t="str">
            <v>Sandra</v>
          </cell>
          <cell r="C6" t="str">
            <v>6059042</v>
          </cell>
          <cell r="D6" t="str">
            <v>BERNARD Sandra</v>
          </cell>
          <cell r="E6" t="str">
            <v>AGENT ADMINISTRATIF</v>
          </cell>
          <cell r="G6" t="str">
            <v xml:space="preserve">ETAM </v>
          </cell>
          <cell r="H6">
            <v>29201</v>
          </cell>
          <cell r="I6">
            <v>38201</v>
          </cell>
          <cell r="J6">
            <v>39</v>
          </cell>
          <cell r="K6">
            <v>14</v>
          </cell>
          <cell r="L6" t="str">
            <v>39/14</v>
          </cell>
        </row>
        <row r="7">
          <cell r="A7" t="str">
            <v>CHENAUD</v>
          </cell>
          <cell r="B7" t="str">
            <v>Alexis</v>
          </cell>
          <cell r="C7" t="str">
            <v>6151682</v>
          </cell>
          <cell r="D7" t="str">
            <v>CHENAUD Alexis</v>
          </cell>
          <cell r="E7" t="str">
            <v>TECHNICIEN GEOMETRE TOPOGRAPHE</v>
          </cell>
          <cell r="G7" t="str">
            <v>ETAM</v>
          </cell>
          <cell r="H7">
            <v>29832</v>
          </cell>
          <cell r="I7">
            <v>40248</v>
          </cell>
          <cell r="J7">
            <v>37</v>
          </cell>
          <cell r="K7">
            <v>8</v>
          </cell>
          <cell r="L7" t="str">
            <v>37/8</v>
          </cell>
        </row>
        <row r="8">
          <cell r="A8" t="str">
            <v>DAMIENS</v>
          </cell>
          <cell r="B8" t="str">
            <v>Marion</v>
          </cell>
          <cell r="C8" t="str">
            <v>6251710</v>
          </cell>
          <cell r="D8" t="str">
            <v>DAMIENS Marion</v>
          </cell>
          <cell r="E8" t="str">
            <v>ANIMATEUR(TRICE) QUALITE SEC.</v>
          </cell>
          <cell r="G8" t="str">
            <v>ETAM</v>
          </cell>
          <cell r="H8">
            <v>34591</v>
          </cell>
          <cell r="I8">
            <v>43101</v>
          </cell>
          <cell r="J8">
            <v>24</v>
          </cell>
          <cell r="K8">
            <v>0</v>
          </cell>
          <cell r="L8" t="str">
            <v>24/0</v>
          </cell>
        </row>
        <row r="9">
          <cell r="A9" t="str">
            <v>DESCHAUMES</v>
          </cell>
          <cell r="B9" t="str">
            <v>Charlotte</v>
          </cell>
          <cell r="C9" t="str">
            <v>6193511</v>
          </cell>
          <cell r="D9" t="str">
            <v>DESCHAUMES Charlotte</v>
          </cell>
          <cell r="E9" t="str">
            <v>EMPLOYE(E) ADMINISTRATIF(VE)</v>
          </cell>
          <cell r="H9">
            <v>33690</v>
          </cell>
          <cell r="I9">
            <v>41169</v>
          </cell>
          <cell r="J9">
            <v>26</v>
          </cell>
          <cell r="K9">
            <v>6</v>
          </cell>
          <cell r="L9" t="str">
            <v>26/6</v>
          </cell>
        </row>
        <row r="10">
          <cell r="A10" t="str">
            <v>DEVAUX</v>
          </cell>
          <cell r="B10" t="str">
            <v>Vincent</v>
          </cell>
          <cell r="C10">
            <v>6005672</v>
          </cell>
          <cell r="D10" t="str">
            <v>DEVAUX Vincent</v>
          </cell>
          <cell r="G10" t="str">
            <v>Cadre</v>
          </cell>
          <cell r="H10">
            <v>6005672</v>
          </cell>
          <cell r="I10">
            <v>6005672</v>
          </cell>
          <cell r="J10">
            <v>118</v>
          </cell>
          <cell r="K10">
            <v>118</v>
          </cell>
          <cell r="L10" t="str">
            <v>118/118</v>
          </cell>
        </row>
        <row r="11">
          <cell r="A11" t="str">
            <v>DUBOIS</v>
          </cell>
          <cell r="B11" t="str">
            <v xml:space="preserve">Laurent </v>
          </cell>
          <cell r="C11" t="str">
            <v>6006461</v>
          </cell>
          <cell r="D11" t="str">
            <v xml:space="preserve">DUBOIS Laurent </v>
          </cell>
          <cell r="E11" t="str">
            <v>Cadre Travaux</v>
          </cell>
          <cell r="G11" t="str">
            <v>Cadre</v>
          </cell>
          <cell r="H11">
            <v>27689</v>
          </cell>
          <cell r="I11">
            <v>39460</v>
          </cell>
          <cell r="J11">
            <v>43</v>
          </cell>
          <cell r="K11">
            <v>10</v>
          </cell>
          <cell r="L11" t="str">
            <v>43/10</v>
          </cell>
          <cell r="M11" t="str">
            <v>BTS TP - Dijon</v>
          </cell>
        </row>
        <row r="12">
          <cell r="A12" t="str">
            <v>GUIGNET</v>
          </cell>
          <cell r="B12" t="str">
            <v>Rémy</v>
          </cell>
          <cell r="C12" t="str">
            <v>6023535</v>
          </cell>
          <cell r="D12" t="str">
            <v>GUIGNET Rémy</v>
          </cell>
          <cell r="E12" t="str">
            <v>COMPTABLE ECH 2</v>
          </cell>
          <cell r="G12" t="str">
            <v xml:space="preserve">ETAM </v>
          </cell>
          <cell r="H12">
            <v>24258</v>
          </cell>
          <cell r="I12">
            <v>36251</v>
          </cell>
          <cell r="J12">
            <v>52</v>
          </cell>
          <cell r="K12">
            <v>19</v>
          </cell>
          <cell r="L12" t="str">
            <v>52/19</v>
          </cell>
        </row>
        <row r="13">
          <cell r="A13" t="str">
            <v>LETEURTRE</v>
          </cell>
          <cell r="B13" t="str">
            <v>Jean-Pierre</v>
          </cell>
          <cell r="C13" t="str">
            <v>6122171</v>
          </cell>
          <cell r="D13" t="str">
            <v>LETEURTRE Jean-Pierre</v>
          </cell>
          <cell r="E13" t="str">
            <v>Cadre Travaux</v>
          </cell>
          <cell r="G13" t="str">
            <v>Cadre</v>
          </cell>
          <cell r="H13">
            <v>22206</v>
          </cell>
          <cell r="I13">
            <v>39455</v>
          </cell>
          <cell r="J13">
            <v>58</v>
          </cell>
          <cell r="K13">
            <v>10</v>
          </cell>
          <cell r="L13" t="str">
            <v>58/10</v>
          </cell>
          <cell r="M13" t="str">
            <v>BTS TP - Rouen</v>
          </cell>
        </row>
        <row r="14">
          <cell r="A14" t="str">
            <v>LIZANDIER</v>
          </cell>
          <cell r="B14" t="str">
            <v xml:space="preserve">Armand </v>
          </cell>
          <cell r="C14" t="str">
            <v>6242424</v>
          </cell>
          <cell r="D14" t="str">
            <v xml:space="preserve">LIZANDIER Armand </v>
          </cell>
          <cell r="E14" t="str">
            <v>Ingénieur travaux débutant</v>
          </cell>
          <cell r="G14" t="str">
            <v>Cadre</v>
          </cell>
          <cell r="H14">
            <v>27685</v>
          </cell>
          <cell r="I14">
            <v>39456</v>
          </cell>
          <cell r="J14">
            <v>43</v>
          </cell>
          <cell r="K14">
            <v>10</v>
          </cell>
          <cell r="L14" t="str">
            <v>43/10</v>
          </cell>
          <cell r="M14" t="str">
            <v xml:space="preserve">EIGSI - La Rochelle </v>
          </cell>
        </row>
        <row r="15">
          <cell r="A15" t="str">
            <v>LUCARONI</v>
          </cell>
          <cell r="B15" t="str">
            <v xml:space="preserve">Natalie </v>
          </cell>
          <cell r="C15" t="str">
            <v>6151713</v>
          </cell>
          <cell r="D15" t="str">
            <v xml:space="preserve">LUCARONI Natalie </v>
          </cell>
          <cell r="E15" t="str">
            <v>RAC</v>
          </cell>
          <cell r="G15" t="str">
            <v>Cadre</v>
          </cell>
          <cell r="H15">
            <v>28413</v>
          </cell>
          <cell r="I15">
            <v>40184</v>
          </cell>
          <cell r="J15">
            <v>41</v>
          </cell>
          <cell r="K15">
            <v>8</v>
          </cell>
          <cell r="L15" t="str">
            <v>41/8</v>
          </cell>
          <cell r="M15" t="str">
            <v>DSCG - Dijon</v>
          </cell>
        </row>
        <row r="16">
          <cell r="A16" t="str">
            <v>MARTIN</v>
          </cell>
          <cell r="B16" t="str">
            <v xml:space="preserve">Romain </v>
          </cell>
          <cell r="C16" t="str">
            <v>6099639</v>
          </cell>
          <cell r="D16" t="str">
            <v xml:space="preserve">MARTIN Romain </v>
          </cell>
          <cell r="E16" t="str">
            <v>Ingénieur Etudes</v>
          </cell>
          <cell r="G16" t="str">
            <v>Cadre</v>
          </cell>
          <cell r="H16">
            <v>27687</v>
          </cell>
          <cell r="I16">
            <v>39458</v>
          </cell>
          <cell r="J16">
            <v>43</v>
          </cell>
          <cell r="K16">
            <v>10</v>
          </cell>
          <cell r="L16" t="str">
            <v>43/10</v>
          </cell>
          <cell r="M16" t="str">
            <v>Ingénieur - IUP StNazaire</v>
          </cell>
        </row>
        <row r="17">
          <cell r="A17" t="str">
            <v>MOULIS</v>
          </cell>
          <cell r="B17" t="str">
            <v xml:space="preserve">Jean-Marc </v>
          </cell>
          <cell r="C17" t="str">
            <v>6006342</v>
          </cell>
          <cell r="D17" t="str">
            <v xml:space="preserve">MOULIS Jean-Marc </v>
          </cell>
          <cell r="E17" t="str">
            <v>RBE</v>
          </cell>
          <cell r="G17" t="str">
            <v>Cadre</v>
          </cell>
          <cell r="H17">
            <v>20375</v>
          </cell>
          <cell r="I17">
            <v>31051</v>
          </cell>
          <cell r="J17">
            <v>63</v>
          </cell>
          <cell r="K17">
            <v>33</v>
          </cell>
          <cell r="L17" t="str">
            <v>63/33</v>
          </cell>
          <cell r="M17" t="str">
            <v>Ingénieur - ENSAIS Strasbourg</v>
          </cell>
        </row>
        <row r="18">
          <cell r="A18" t="str">
            <v>PONTAILLER</v>
          </cell>
          <cell r="B18" t="str">
            <v xml:space="preserve">Nicolas </v>
          </cell>
          <cell r="C18" t="str">
            <v>6062436</v>
          </cell>
          <cell r="D18" t="str">
            <v xml:space="preserve">PONTAILLER Nicolas </v>
          </cell>
          <cell r="E18" t="str">
            <v>Conducteur Travaux</v>
          </cell>
          <cell r="G18" t="str">
            <v>ETAM</v>
          </cell>
          <cell r="H18">
            <v>29510</v>
          </cell>
          <cell r="I18">
            <v>38359</v>
          </cell>
          <cell r="J18">
            <v>38</v>
          </cell>
          <cell r="K18">
            <v>13</v>
          </cell>
          <cell r="L18" t="str">
            <v>38/13</v>
          </cell>
          <cell r="M18" t="str">
            <v>BAC PRO TP - Dijon</v>
          </cell>
        </row>
        <row r="19">
          <cell r="A19" t="str">
            <v>RELJANOVIC</v>
          </cell>
          <cell r="B19" t="str">
            <v>Christine</v>
          </cell>
          <cell r="C19" t="str">
            <v>6256188</v>
          </cell>
          <cell r="D19" t="str">
            <v>RELJANOVIC Christine</v>
          </cell>
          <cell r="E19" t="str">
            <v>SECRETAIRE D'ETUDES</v>
          </cell>
          <cell r="G19" t="str">
            <v>ETAM</v>
          </cell>
          <cell r="H19">
            <v>23132</v>
          </cell>
          <cell r="I19">
            <v>33239</v>
          </cell>
          <cell r="J19">
            <v>55</v>
          </cell>
          <cell r="K19">
            <v>27</v>
          </cell>
          <cell r="L19" t="str">
            <v>55/27</v>
          </cell>
        </row>
        <row r="20">
          <cell r="A20" t="str">
            <v>REMBA</v>
          </cell>
          <cell r="B20" t="str">
            <v xml:space="preserve">Julien </v>
          </cell>
          <cell r="C20" t="str">
            <v>6145454</v>
          </cell>
          <cell r="D20" t="str">
            <v xml:space="preserve">REMBA Julien </v>
          </cell>
          <cell r="E20" t="str">
            <v>Directeur d'exploitation</v>
          </cell>
          <cell r="G20" t="str">
            <v>Cadre</v>
          </cell>
          <cell r="H20">
            <v>31696</v>
          </cell>
          <cell r="I20">
            <v>40180</v>
          </cell>
          <cell r="J20">
            <v>32</v>
          </cell>
          <cell r="K20">
            <v>8</v>
          </cell>
          <cell r="L20" t="str">
            <v>32/8</v>
          </cell>
          <cell r="M20" t="str">
            <v>Ingénieur - ESTP Paris</v>
          </cell>
        </row>
        <row r="21">
          <cell r="A21" t="str">
            <v>RENAULT</v>
          </cell>
          <cell r="B21" t="str">
            <v xml:space="preserve">Daniel </v>
          </cell>
          <cell r="C21" t="str">
            <v>6006315</v>
          </cell>
          <cell r="D21" t="str">
            <v xml:space="preserve">RENAULT Daniel </v>
          </cell>
          <cell r="E21" t="str">
            <v>RBE ( GEOM et TERRAS)</v>
          </cell>
          <cell r="G21" t="str">
            <v>Cadre</v>
          </cell>
          <cell r="H21">
            <v>21837</v>
          </cell>
          <cell r="I21">
            <v>32147</v>
          </cell>
          <cell r="J21">
            <v>59</v>
          </cell>
          <cell r="K21">
            <v>30</v>
          </cell>
          <cell r="L21" t="str">
            <v>59/30</v>
          </cell>
          <cell r="M21" t="str">
            <v>BT Industrie -Dijon</v>
          </cell>
        </row>
        <row r="22">
          <cell r="A22" t="str">
            <v>ROBERT</v>
          </cell>
          <cell r="B22" t="str">
            <v>Hervé</v>
          </cell>
          <cell r="C22" t="str">
            <v>6006337</v>
          </cell>
          <cell r="D22" t="str">
            <v>ROBERT Hervé</v>
          </cell>
          <cell r="E22" t="str">
            <v>Chef d'Agence</v>
          </cell>
          <cell r="F22">
            <v>1631</v>
          </cell>
          <cell r="G22" t="str">
            <v>Cadre</v>
          </cell>
          <cell r="H22">
            <v>27677</v>
          </cell>
          <cell r="I22">
            <v>35431</v>
          </cell>
          <cell r="J22">
            <v>43</v>
          </cell>
          <cell r="K22">
            <v>21</v>
          </cell>
          <cell r="L22" t="str">
            <v>43/21</v>
          </cell>
          <cell r="M22" t="str">
            <v>Ingénieur - ESTP Paris</v>
          </cell>
        </row>
        <row r="23">
          <cell r="A23" t="str">
            <v>SAUCE</v>
          </cell>
          <cell r="B23" t="str">
            <v>Frédéric</v>
          </cell>
          <cell r="C23" t="str">
            <v>6240941</v>
          </cell>
          <cell r="D23" t="str">
            <v>SAUCE Frédéric</v>
          </cell>
          <cell r="E23" t="str">
            <v>COMPTABLE</v>
          </cell>
          <cell r="G23" t="str">
            <v xml:space="preserve">ETAM </v>
          </cell>
          <cell r="H23">
            <v>28332</v>
          </cell>
          <cell r="I23">
            <v>42464</v>
          </cell>
          <cell r="J23">
            <v>41</v>
          </cell>
          <cell r="K23">
            <v>2</v>
          </cell>
          <cell r="L23" t="str">
            <v>41/2</v>
          </cell>
        </row>
        <row r="24">
          <cell r="A24" t="str">
            <v>SCHWARTZ</v>
          </cell>
          <cell r="B24" t="str">
            <v>Eric</v>
          </cell>
          <cell r="C24" t="str">
            <v>6006323</v>
          </cell>
          <cell r="D24" t="str">
            <v>SCHWARTZ Eric</v>
          </cell>
          <cell r="E24" t="str">
            <v>Technicien Géomètre Topographe</v>
          </cell>
          <cell r="G24" t="str">
            <v>ETAM</v>
          </cell>
          <cell r="H24">
            <v>23132</v>
          </cell>
          <cell r="I24">
            <v>33239</v>
          </cell>
          <cell r="J24">
            <v>55</v>
          </cell>
          <cell r="K24">
            <v>27</v>
          </cell>
          <cell r="L24" t="str">
            <v>55/27</v>
          </cell>
        </row>
        <row r="25">
          <cell r="A25" t="str">
            <v>SERRIER</v>
          </cell>
          <cell r="B25" t="str">
            <v xml:space="preserve">Charles </v>
          </cell>
          <cell r="C25" t="str">
            <v>6056940</v>
          </cell>
          <cell r="D25" t="str">
            <v xml:space="preserve">SERRIER Charles </v>
          </cell>
          <cell r="E25" t="str">
            <v>Adjoint d'Exploitation</v>
          </cell>
          <cell r="G25" t="str">
            <v>Cadre</v>
          </cell>
          <cell r="H25">
            <v>28410</v>
          </cell>
          <cell r="I25">
            <v>40911</v>
          </cell>
          <cell r="J25">
            <v>41</v>
          </cell>
          <cell r="K25">
            <v>6</v>
          </cell>
          <cell r="L25" t="str">
            <v>41/6</v>
          </cell>
          <cell r="M25" t="str">
            <v>Ingénieur - ESITC Metz</v>
          </cell>
        </row>
        <row r="26">
          <cell r="A26" t="str">
            <v>TESSIER</v>
          </cell>
          <cell r="B26" t="str">
            <v xml:space="preserve">Yohan </v>
          </cell>
          <cell r="C26" t="str">
            <v>6189557</v>
          </cell>
          <cell r="D26" t="str">
            <v xml:space="preserve">TESSIER Yohan </v>
          </cell>
          <cell r="E26" t="str">
            <v>Ingénieur travaux</v>
          </cell>
          <cell r="G26" t="str">
            <v>Cadre</v>
          </cell>
          <cell r="H26">
            <v>27686</v>
          </cell>
          <cell r="I26">
            <v>39457</v>
          </cell>
          <cell r="J26">
            <v>43</v>
          </cell>
          <cell r="K26">
            <v>10</v>
          </cell>
          <cell r="L26" t="str">
            <v>43/10</v>
          </cell>
          <cell r="M26" t="str">
            <v>Ingénieur - ESITC Cachan</v>
          </cell>
        </row>
        <row r="27">
          <cell r="A27" t="str">
            <v>TIXIER</v>
          </cell>
          <cell r="B27" t="str">
            <v>Mireille</v>
          </cell>
          <cell r="C27" t="str">
            <v>6005630</v>
          </cell>
          <cell r="D27" t="str">
            <v>TIXIER Mireille</v>
          </cell>
          <cell r="E27" t="str">
            <v>AGENT ADMINISTRATIF</v>
          </cell>
          <cell r="H27">
            <v>23322</v>
          </cell>
          <cell r="I27">
            <v>30356</v>
          </cell>
          <cell r="J27">
            <v>55</v>
          </cell>
          <cell r="K27">
            <v>35</v>
          </cell>
          <cell r="L27" t="str">
            <v>55/35</v>
          </cell>
        </row>
        <row r="28">
          <cell r="A28" t="str">
            <v>WALTER</v>
          </cell>
          <cell r="B28" t="str">
            <v xml:space="preserve">Arnaud </v>
          </cell>
          <cell r="C28" t="str">
            <v>6006459</v>
          </cell>
          <cell r="D28" t="str">
            <v xml:space="preserve">WALTER Arnaud </v>
          </cell>
          <cell r="E28" t="str">
            <v>Conducteur Travaux</v>
          </cell>
          <cell r="G28" t="str">
            <v>Cadre</v>
          </cell>
          <cell r="H28">
            <v>27688</v>
          </cell>
          <cell r="I28">
            <v>39459</v>
          </cell>
          <cell r="J28">
            <v>43</v>
          </cell>
          <cell r="K28">
            <v>10</v>
          </cell>
          <cell r="L28" t="str">
            <v>43/10</v>
          </cell>
          <cell r="M28" t="str">
            <v>BTS TP - Dijon</v>
          </cell>
        </row>
        <row r="29">
          <cell r="A29" t="str">
            <v>RESTITUÉ-DIJON</v>
          </cell>
          <cell r="D29" t="str">
            <v xml:space="preserve">RESTITUÉ-DIJON </v>
          </cell>
          <cell r="H29">
            <v>10</v>
          </cell>
          <cell r="I29">
            <v>10</v>
          </cell>
          <cell r="J29">
            <v>118</v>
          </cell>
          <cell r="K29">
            <v>118</v>
          </cell>
          <cell r="L29" t="str">
            <v>118/118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3">
          <cell r="A3" t="str">
            <v>Centre de coûts</v>
          </cell>
          <cell r="B3" t="str">
            <v>Code société</v>
          </cell>
          <cell r="C3" t="str">
            <v>Div. planif.</v>
          </cell>
          <cell r="D3" t="str">
            <v>Division local.</v>
          </cell>
          <cell r="E3" t="str">
            <v>D Catégorie de véhic</v>
          </cell>
          <cell r="F3" t="str">
            <v>Equipement</v>
          </cell>
          <cell r="G3" t="str">
            <v>Désignation</v>
          </cell>
          <cell r="H3" t="str">
            <v>Conducteur - Utilisa</v>
          </cell>
          <cell r="I3" t="str">
            <v>Don. fiscales</v>
          </cell>
          <cell r="J3" t="str">
            <v>Vign / ID Tech</v>
          </cell>
          <cell r="K3" t="str">
            <v>N° d'immatric.</v>
          </cell>
          <cell r="L3" t="str">
            <v>N° série fabr.</v>
          </cell>
          <cell r="M3" t="str">
            <v>Année constr.</v>
          </cell>
          <cell r="N3" t="str">
            <v>Date mise serv.</v>
          </cell>
          <cell r="O3" t="str">
            <v>Poids brut</v>
          </cell>
          <cell r="P3" t="str">
            <v>P.T.C.</v>
          </cell>
          <cell r="Q3" t="str">
            <v>P.T.R.A.</v>
          </cell>
          <cell r="R3" t="str">
            <v>Carb. primaire</v>
          </cell>
          <cell r="S3" t="str">
            <v>Statut système</v>
          </cell>
        </row>
        <row r="4">
          <cell r="A4" t="str">
            <v>E1026554B</v>
          </cell>
          <cell r="B4" t="str">
            <v>2121</v>
          </cell>
          <cell r="C4" t="str">
            <v>3272</v>
          </cell>
          <cell r="D4" t="str">
            <v>3173</v>
          </cell>
          <cell r="E4" t="str">
            <v>10</v>
          </cell>
          <cell r="F4" t="str">
            <v>1026554</v>
          </cell>
          <cell r="G4" t="str">
            <v>BERL CITROEN C3 CONFORT HDI 75</v>
          </cell>
          <cell r="H4" t="str">
            <v>MARY</v>
          </cell>
          <cell r="I4">
            <v>90</v>
          </cell>
          <cell r="J4" t="str">
            <v/>
          </cell>
          <cell r="K4" t="str">
            <v>EF129LR</v>
          </cell>
          <cell r="L4" t="str">
            <v>VF7SCBHW6GW639030</v>
          </cell>
          <cell r="M4" t="str">
            <v>2016</v>
          </cell>
          <cell r="N4">
            <v>42636</v>
          </cell>
          <cell r="O4">
            <v>1080</v>
          </cell>
          <cell r="P4">
            <v>1645</v>
          </cell>
          <cell r="Q4">
            <v>2545</v>
          </cell>
          <cell r="R4" t="str">
            <v>F1</v>
          </cell>
          <cell r="S4" t="str">
            <v>DISP</v>
          </cell>
        </row>
        <row r="5">
          <cell r="A5" t="str">
            <v>E1027757B</v>
          </cell>
          <cell r="B5" t="str">
            <v>2121</v>
          </cell>
          <cell r="C5" t="str">
            <v>3272</v>
          </cell>
          <cell r="D5" t="str">
            <v>3173</v>
          </cell>
          <cell r="E5" t="str">
            <v>10</v>
          </cell>
          <cell r="F5" t="str">
            <v>1027757</v>
          </cell>
          <cell r="G5" t="str">
            <v>BERL PEUGEOT 208 ACTIVE  1.6L BlueHDi 75</v>
          </cell>
          <cell r="H5" t="str">
            <v>JOLIVOT</v>
          </cell>
          <cell r="I5">
            <v>90</v>
          </cell>
          <cell r="J5" t="str">
            <v/>
          </cell>
          <cell r="K5" t="str">
            <v>EN276RT</v>
          </cell>
          <cell r="L5" t="str">
            <v>VF3CCBHW6HW099284</v>
          </cell>
          <cell r="M5" t="str">
            <v>2017</v>
          </cell>
          <cell r="N5">
            <v>42913</v>
          </cell>
          <cell r="O5">
            <v>1075</v>
          </cell>
          <cell r="P5">
            <v>1635</v>
          </cell>
          <cell r="Q5">
            <v>2295</v>
          </cell>
          <cell r="R5" t="str">
            <v>F1</v>
          </cell>
          <cell r="S5" t="str">
            <v>DISP</v>
          </cell>
        </row>
        <row r="6">
          <cell r="A6" t="str">
            <v>E1028190B</v>
          </cell>
          <cell r="B6" t="str">
            <v>2121</v>
          </cell>
          <cell r="C6" t="str">
            <v>3272</v>
          </cell>
          <cell r="D6" t="str">
            <v>3173</v>
          </cell>
          <cell r="E6" t="str">
            <v>10</v>
          </cell>
          <cell r="F6" t="str">
            <v>1028190</v>
          </cell>
          <cell r="G6" t="str">
            <v>BERL PEUGEOT 208 ACTIVE 5P 1.6L BlueHDi</v>
          </cell>
          <cell r="H6" t="str">
            <v>MINGOTAUD</v>
          </cell>
          <cell r="I6">
            <v>90</v>
          </cell>
          <cell r="J6" t="str">
            <v/>
          </cell>
          <cell r="K6" t="str">
            <v>ER974DK</v>
          </cell>
          <cell r="L6" t="str">
            <v>VF3CCBHW6HT056758</v>
          </cell>
          <cell r="M6" t="str">
            <v>2017</v>
          </cell>
          <cell r="N6">
            <v>43018</v>
          </cell>
          <cell r="O6">
            <v>1075</v>
          </cell>
          <cell r="P6">
            <v>1635</v>
          </cell>
          <cell r="Q6">
            <v>2295</v>
          </cell>
          <cell r="R6" t="str">
            <v>F1</v>
          </cell>
          <cell r="S6" t="str">
            <v>DISP</v>
          </cell>
        </row>
        <row r="7">
          <cell r="A7" t="str">
            <v>E1029102A</v>
          </cell>
          <cell r="B7" t="str">
            <v>2121</v>
          </cell>
          <cell r="C7" t="str">
            <v>3272</v>
          </cell>
          <cell r="D7" t="str">
            <v>3173</v>
          </cell>
          <cell r="E7" t="str">
            <v>10</v>
          </cell>
          <cell r="F7" t="str">
            <v>1029102</v>
          </cell>
          <cell r="G7" t="str">
            <v>BERL PEUGEOT 208 ACTIVE 5 P 1.6 BlueHDi</v>
          </cell>
          <cell r="H7" t="str">
            <v>REBILLARD</v>
          </cell>
          <cell r="I7">
            <v>90</v>
          </cell>
          <cell r="J7" t="str">
            <v/>
          </cell>
          <cell r="K7" t="str">
            <v>EV867JL</v>
          </cell>
          <cell r="L7" t="str">
            <v>VF3CCBHW6JT019733</v>
          </cell>
          <cell r="M7" t="str">
            <v>2018</v>
          </cell>
          <cell r="N7">
            <v>43159</v>
          </cell>
          <cell r="O7">
            <v>1.08</v>
          </cell>
          <cell r="P7">
            <v>1635</v>
          </cell>
          <cell r="Q7">
            <v>2295</v>
          </cell>
          <cell r="R7" t="str">
            <v>F1</v>
          </cell>
          <cell r="S7" t="str">
            <v>DISP</v>
          </cell>
        </row>
        <row r="8">
          <cell r="A8" t="str">
            <v>E1029799A</v>
          </cell>
          <cell r="B8" t="str">
            <v>2121</v>
          </cell>
          <cell r="C8" t="str">
            <v>3272</v>
          </cell>
          <cell r="D8" t="str">
            <v>3173</v>
          </cell>
          <cell r="E8" t="str">
            <v>10</v>
          </cell>
          <cell r="F8" t="str">
            <v>1029799</v>
          </cell>
          <cell r="G8" t="str">
            <v>BERL CITROEN C3 Feel BlueHDi</v>
          </cell>
          <cell r="H8" t="str">
            <v>DROUILOT</v>
          </cell>
          <cell r="I8">
            <v>95</v>
          </cell>
          <cell r="J8" t="str">
            <v/>
          </cell>
          <cell r="K8" t="str">
            <v>EZ314VC</v>
          </cell>
          <cell r="L8" t="str">
            <v>VF7SXBHW6JT639482</v>
          </cell>
          <cell r="M8" t="str">
            <v>2018</v>
          </cell>
          <cell r="N8">
            <v>43332</v>
          </cell>
          <cell r="O8">
            <v>1090</v>
          </cell>
          <cell r="P8">
            <v>1640</v>
          </cell>
          <cell r="Q8">
            <v>2240</v>
          </cell>
          <cell r="R8" t="str">
            <v>F1</v>
          </cell>
          <cell r="S8" t="str">
            <v>DISP</v>
          </cell>
        </row>
        <row r="9">
          <cell r="A9" t="str">
            <v>E1026568B</v>
          </cell>
          <cell r="B9" t="str">
            <v>2121</v>
          </cell>
          <cell r="C9" t="str">
            <v>3272</v>
          </cell>
          <cell r="D9" t="str">
            <v>3173</v>
          </cell>
          <cell r="E9" t="str">
            <v>10</v>
          </cell>
          <cell r="F9" t="str">
            <v>1026568</v>
          </cell>
          <cell r="G9" t="str">
            <v>BERL PEUGEOT 308 SW ACCESS BUSINESS 1.6</v>
          </cell>
          <cell r="H9" t="str">
            <v>SCHAAP</v>
          </cell>
          <cell r="I9">
            <v>94</v>
          </cell>
          <cell r="J9" t="str">
            <v/>
          </cell>
          <cell r="K9" t="str">
            <v>EF566KV</v>
          </cell>
          <cell r="L9" t="str">
            <v>VF3LCBHYBGS242574</v>
          </cell>
          <cell r="M9" t="str">
            <v>2016</v>
          </cell>
          <cell r="N9">
            <v>42635</v>
          </cell>
          <cell r="O9">
            <v>1200</v>
          </cell>
          <cell r="P9">
            <v>1880</v>
          </cell>
          <cell r="Q9">
            <v>3080</v>
          </cell>
          <cell r="R9" t="str">
            <v>F1</v>
          </cell>
          <cell r="S9" t="str">
            <v>DISP</v>
          </cell>
        </row>
        <row r="10">
          <cell r="A10" t="str">
            <v>E1028092B</v>
          </cell>
          <cell r="B10" t="str">
            <v>2121</v>
          </cell>
          <cell r="C10" t="str">
            <v>3272</v>
          </cell>
          <cell r="D10" t="str">
            <v>3173</v>
          </cell>
          <cell r="E10" t="str">
            <v>10</v>
          </cell>
          <cell r="F10" t="str">
            <v>1028092</v>
          </cell>
          <cell r="G10" t="str">
            <v>BERL PEUGEOT SW ACCESS 1.6 BlueHDi 100</v>
          </cell>
          <cell r="H10" t="str">
            <v>CHARTAGNAT</v>
          </cell>
          <cell r="I10">
            <v>95</v>
          </cell>
          <cell r="J10" t="str">
            <v/>
          </cell>
          <cell r="K10" t="str">
            <v>EQ387LA</v>
          </cell>
          <cell r="L10" t="str">
            <v>VF3LCBHYBHS247597</v>
          </cell>
          <cell r="M10" t="str">
            <v>2017</v>
          </cell>
          <cell r="N10">
            <v>42991</v>
          </cell>
          <cell r="O10">
            <v>1200</v>
          </cell>
          <cell r="P10">
            <v>1880</v>
          </cell>
          <cell r="Q10">
            <v>3080</v>
          </cell>
          <cell r="R10" t="str">
            <v>F1</v>
          </cell>
          <cell r="S10" t="str">
            <v>DISP</v>
          </cell>
        </row>
        <row r="11">
          <cell r="A11" t="str">
            <v>E1029351A</v>
          </cell>
          <cell r="B11" t="str">
            <v>2121</v>
          </cell>
          <cell r="C11" t="str">
            <v>3272</v>
          </cell>
          <cell r="D11" t="str">
            <v>3173</v>
          </cell>
          <cell r="E11" t="str">
            <v>10</v>
          </cell>
          <cell r="F11" t="str">
            <v>1029351</v>
          </cell>
          <cell r="G11" t="str">
            <v>BERL RENAULT MEGANE ESTATE LIFE ENERGY</v>
          </cell>
          <cell r="H11" t="str">
            <v>CHEVRY</v>
          </cell>
          <cell r="I11">
            <v>105</v>
          </cell>
          <cell r="J11" t="str">
            <v/>
          </cell>
          <cell r="K11" t="str">
            <v>EW813WN</v>
          </cell>
          <cell r="L11" t="str">
            <v>VF1RFB00060715921</v>
          </cell>
          <cell r="M11" t="str">
            <v>2018</v>
          </cell>
          <cell r="N11">
            <v>43214</v>
          </cell>
          <cell r="O11">
            <v>1312</v>
          </cell>
          <cell r="P11">
            <v>1911</v>
          </cell>
          <cell r="Q11">
            <v>3311</v>
          </cell>
          <cell r="R11" t="str">
            <v>F1</v>
          </cell>
          <cell r="S11" t="str">
            <v>DISP</v>
          </cell>
        </row>
        <row r="12">
          <cell r="A12" t="str">
            <v>E1029806A</v>
          </cell>
          <cell r="B12" t="str">
            <v>2121</v>
          </cell>
          <cell r="C12" t="str">
            <v>3272</v>
          </cell>
          <cell r="D12" t="str">
            <v>3173</v>
          </cell>
          <cell r="E12" t="str">
            <v>10</v>
          </cell>
          <cell r="F12" t="str">
            <v>1029806</v>
          </cell>
          <cell r="G12" t="str">
            <v>BERL PEUGEOT 308 ACCESS 1.6 BlueHdi</v>
          </cell>
          <cell r="H12" t="str">
            <v>BARON</v>
          </cell>
          <cell r="I12">
            <v>97</v>
          </cell>
          <cell r="J12" t="str">
            <v/>
          </cell>
          <cell r="K12" t="str">
            <v>EZ411LD</v>
          </cell>
          <cell r="L12" t="str">
            <v>VF3LBYHYPJS305504</v>
          </cell>
          <cell r="M12" t="str">
            <v>2018</v>
          </cell>
          <cell r="N12">
            <v>43311</v>
          </cell>
          <cell r="O12">
            <v>1205</v>
          </cell>
          <cell r="P12">
            <v>1785</v>
          </cell>
          <cell r="Q12">
            <v>3080</v>
          </cell>
          <cell r="R12" t="str">
            <v>F1</v>
          </cell>
          <cell r="S12" t="str">
            <v>DISP</v>
          </cell>
        </row>
        <row r="13">
          <cell r="A13" t="str">
            <v>E1029524A</v>
          </cell>
          <cell r="B13" t="str">
            <v>2121</v>
          </cell>
          <cell r="C13" t="str">
            <v>3272</v>
          </cell>
          <cell r="D13" t="str">
            <v>3173</v>
          </cell>
          <cell r="E13" t="str">
            <v>10</v>
          </cell>
          <cell r="F13" t="str">
            <v>1029524</v>
          </cell>
          <cell r="G13" t="str">
            <v>BERL RENAULT MEGANE ESTATE BUSINESS ENER</v>
          </cell>
          <cell r="H13" t="str">
            <v>GEOFFROY</v>
          </cell>
          <cell r="I13">
            <v>95</v>
          </cell>
          <cell r="J13" t="str">
            <v/>
          </cell>
          <cell r="K13" t="str">
            <v>EX840GH</v>
          </cell>
          <cell r="L13" t="str">
            <v>VF1RFB00560891766</v>
          </cell>
          <cell r="M13" t="str">
            <v>2018</v>
          </cell>
          <cell r="N13">
            <v>43234</v>
          </cell>
          <cell r="O13">
            <v>1312</v>
          </cell>
          <cell r="P13">
            <v>1911</v>
          </cell>
          <cell r="Q13">
            <v>3311</v>
          </cell>
          <cell r="R13" t="str">
            <v>F1</v>
          </cell>
          <cell r="S13" t="str">
            <v>DISP</v>
          </cell>
        </row>
        <row r="14">
          <cell r="A14" t="str">
            <v>E1027074B</v>
          </cell>
          <cell r="B14" t="str">
            <v>2121</v>
          </cell>
          <cell r="C14" t="str">
            <v>3272</v>
          </cell>
          <cell r="D14" t="str">
            <v>3173</v>
          </cell>
          <cell r="E14" t="str">
            <v>10</v>
          </cell>
          <cell r="F14" t="str">
            <v>1027074</v>
          </cell>
          <cell r="G14" t="str">
            <v>BERL CITROEN C4 GRAND PICASSO BUSINESS</v>
          </cell>
          <cell r="H14" t="str">
            <v>BOULAND</v>
          </cell>
          <cell r="I14">
            <v>98</v>
          </cell>
          <cell r="J14" t="str">
            <v/>
          </cell>
          <cell r="K14" t="str">
            <v>EJ963PH</v>
          </cell>
          <cell r="L14" t="str">
            <v>VF73ABHZMHJ533234</v>
          </cell>
          <cell r="M14" t="str">
            <v>2017</v>
          </cell>
          <cell r="N14">
            <v>42761</v>
          </cell>
          <cell r="O14">
            <v>1365</v>
          </cell>
          <cell r="P14">
            <v>2150</v>
          </cell>
          <cell r="Q14">
            <v>3350</v>
          </cell>
          <cell r="R14" t="str">
            <v>F1</v>
          </cell>
          <cell r="S14" t="str">
            <v>DISP</v>
          </cell>
        </row>
        <row r="15">
          <cell r="A15" t="str">
            <v>E1204938B</v>
          </cell>
          <cell r="B15" t="str">
            <v>2121</v>
          </cell>
          <cell r="C15" t="str">
            <v>3272</v>
          </cell>
          <cell r="D15" t="str">
            <v>3173</v>
          </cell>
          <cell r="E15" t="str">
            <v>12</v>
          </cell>
          <cell r="F15" t="str">
            <v>1204938</v>
          </cell>
          <cell r="G15" t="str">
            <v>VU-STE RENAULT CLIO STE PACK</v>
          </cell>
          <cell r="H15" t="str">
            <v>TRANSFERT</v>
          </cell>
          <cell r="I15">
            <v>6</v>
          </cell>
          <cell r="J15" t="str">
            <v/>
          </cell>
          <cell r="K15" t="str">
            <v>AZ559PZ</v>
          </cell>
          <cell r="L15" t="str">
            <v>VF1SBR7EF34688043</v>
          </cell>
          <cell r="M15" t="str">
            <v>2005</v>
          </cell>
          <cell r="N15">
            <v>38670</v>
          </cell>
          <cell r="O15">
            <v>970</v>
          </cell>
          <cell r="P15">
            <v>1525</v>
          </cell>
          <cell r="Q15">
            <v>2400</v>
          </cell>
          <cell r="R15" t="str">
            <v>F1</v>
          </cell>
          <cell r="S15" t="str">
            <v>DISP</v>
          </cell>
        </row>
        <row r="16">
          <cell r="A16" t="str">
            <v>E1215228C</v>
          </cell>
          <cell r="B16" t="str">
            <v>2121</v>
          </cell>
          <cell r="C16" t="str">
            <v>3272</v>
          </cell>
          <cell r="D16" t="str">
            <v>3173</v>
          </cell>
          <cell r="E16" t="str">
            <v>12</v>
          </cell>
          <cell r="F16" t="str">
            <v>1215228</v>
          </cell>
          <cell r="G16" t="str">
            <v>VU-STE RENAULT CLIO IV STE</v>
          </cell>
          <cell r="H16" t="str">
            <v>GORGERON</v>
          </cell>
          <cell r="I16">
            <v>66</v>
          </cell>
          <cell r="J16" t="str">
            <v/>
          </cell>
          <cell r="K16" t="str">
            <v>DN102QM</v>
          </cell>
          <cell r="L16" t="str">
            <v>VF15RJLOH52190459</v>
          </cell>
          <cell r="M16" t="str">
            <v>2015</v>
          </cell>
          <cell r="N16">
            <v>42033</v>
          </cell>
          <cell r="O16">
            <v>1162</v>
          </cell>
          <cell r="P16">
            <v>1658</v>
          </cell>
          <cell r="Q16">
            <v>2558</v>
          </cell>
          <cell r="R16" t="str">
            <v>F1</v>
          </cell>
          <cell r="S16" t="str">
            <v>DISP</v>
          </cell>
        </row>
        <row r="17">
          <cell r="A17" t="str">
            <v>E1217341B</v>
          </cell>
          <cell r="B17" t="str">
            <v>2121</v>
          </cell>
          <cell r="C17" t="str">
            <v>3272</v>
          </cell>
          <cell r="D17" t="str">
            <v>3173</v>
          </cell>
          <cell r="E17" t="str">
            <v>12</v>
          </cell>
          <cell r="F17" t="str">
            <v>1217341</v>
          </cell>
          <cell r="G17" t="str">
            <v>VU STE PEUGEOT 208 AFFAIRE PREMIUM</v>
          </cell>
          <cell r="H17" t="str">
            <v>SANVOISIN</v>
          </cell>
          <cell r="I17">
            <v>0</v>
          </cell>
          <cell r="J17" t="str">
            <v/>
          </cell>
          <cell r="K17" t="str">
            <v>EJ205RC</v>
          </cell>
          <cell r="L17" t="str">
            <v>VF3CCBHW6HT005294</v>
          </cell>
          <cell r="M17" t="str">
            <v>2017</v>
          </cell>
          <cell r="N17">
            <v>42765</v>
          </cell>
          <cell r="O17">
            <v>1075</v>
          </cell>
          <cell r="P17">
            <v>1635</v>
          </cell>
          <cell r="Q17">
            <v>2295</v>
          </cell>
          <cell r="R17" t="str">
            <v>F1</v>
          </cell>
          <cell r="S17" t="str">
            <v>DISP</v>
          </cell>
        </row>
        <row r="18">
          <cell r="A18" t="str">
            <v>E1215619B</v>
          </cell>
          <cell r="B18" t="str">
            <v>2121</v>
          </cell>
          <cell r="C18" t="str">
            <v>3272</v>
          </cell>
          <cell r="D18" t="str">
            <v>3173</v>
          </cell>
          <cell r="E18" t="str">
            <v>12</v>
          </cell>
          <cell r="F18" t="str">
            <v>1215619</v>
          </cell>
          <cell r="G18" t="str">
            <v>FGTTE RENAULT KANGOO GRD CF L1 ENEGY SD</v>
          </cell>
          <cell r="H18" t="str">
            <v>RENARD</v>
          </cell>
          <cell r="I18">
            <v>5</v>
          </cell>
          <cell r="J18" t="str">
            <v/>
          </cell>
          <cell r="K18" t="str">
            <v>DR425SL</v>
          </cell>
          <cell r="L18" t="str">
            <v>VF1FW58B553109029</v>
          </cell>
          <cell r="M18" t="str">
            <v>2015</v>
          </cell>
          <cell r="N18">
            <v>42146</v>
          </cell>
          <cell r="O18">
            <v>1360</v>
          </cell>
          <cell r="P18">
            <v>1950</v>
          </cell>
          <cell r="Q18">
            <v>3000</v>
          </cell>
          <cell r="R18" t="str">
            <v>F1</v>
          </cell>
          <cell r="S18" t="str">
            <v>DISP</v>
          </cell>
        </row>
        <row r="19">
          <cell r="A19" t="str">
            <v>E1218690A</v>
          </cell>
          <cell r="B19" t="str">
            <v>2121</v>
          </cell>
          <cell r="C19" t="str">
            <v>3272</v>
          </cell>
          <cell r="D19" t="str">
            <v>3173</v>
          </cell>
          <cell r="E19" t="str">
            <v>12</v>
          </cell>
          <cell r="F19" t="str">
            <v>1218690</v>
          </cell>
          <cell r="G19" t="str">
            <v>FGTTE RENAULT KANGOO GCF L1 ENERGY DCI</v>
          </cell>
          <cell r="H19" t="str">
            <v>TRUCHOT</v>
          </cell>
          <cell r="I19">
            <v>5</v>
          </cell>
          <cell r="J19" t="str">
            <v/>
          </cell>
          <cell r="K19" t="str">
            <v>EX611JT</v>
          </cell>
          <cell r="L19" t="str">
            <v>VF1FW51K160593337</v>
          </cell>
          <cell r="M19" t="str">
            <v>2018</v>
          </cell>
          <cell r="N19">
            <v>43237</v>
          </cell>
          <cell r="O19">
            <v>1372</v>
          </cell>
          <cell r="P19">
            <v>1950</v>
          </cell>
          <cell r="Q19">
            <v>3000</v>
          </cell>
          <cell r="R19" t="str">
            <v>F1</v>
          </cell>
          <cell r="S19" t="str">
            <v>DISP</v>
          </cell>
        </row>
        <row r="20">
          <cell r="A20" t="str">
            <v>E1219132A</v>
          </cell>
          <cell r="B20" t="str">
            <v>2121</v>
          </cell>
          <cell r="C20" t="str">
            <v>3272</v>
          </cell>
          <cell r="D20" t="str">
            <v>3173</v>
          </cell>
          <cell r="E20" t="str">
            <v>12</v>
          </cell>
          <cell r="F20" t="str">
            <v>1219132</v>
          </cell>
          <cell r="G20" t="str">
            <v>FGTTE RENAULT KANGOO GCF L1 ENERGY DCI</v>
          </cell>
          <cell r="H20" t="str">
            <v>MORIN</v>
          </cell>
          <cell r="I20">
            <v>5</v>
          </cell>
          <cell r="J20" t="str">
            <v/>
          </cell>
          <cell r="K20" t="str">
            <v>FA313AJ</v>
          </cell>
          <cell r="L20" t="str">
            <v>VF1FWS1K161362123</v>
          </cell>
          <cell r="M20" t="str">
            <v>2018</v>
          </cell>
          <cell r="N20">
            <v>43341</v>
          </cell>
          <cell r="O20">
            <v>1.37</v>
          </cell>
          <cell r="P20">
            <v>1.95</v>
          </cell>
          <cell r="Q20">
            <v>3000</v>
          </cell>
          <cell r="R20" t="str">
            <v>F1</v>
          </cell>
          <cell r="S20" t="str">
            <v>DISP</v>
          </cell>
        </row>
        <row r="21">
          <cell r="A21" t="str">
            <v>E1219496A</v>
          </cell>
          <cell r="B21" t="str">
            <v>2121</v>
          </cell>
          <cell r="C21" t="str">
            <v>3272</v>
          </cell>
          <cell r="D21" t="str">
            <v>3173</v>
          </cell>
          <cell r="E21" t="str">
            <v>12</v>
          </cell>
          <cell r="F21" t="str">
            <v>1219496</v>
          </cell>
          <cell r="G21" t="str">
            <v>FGTTE RENAULT KANGOO EXPRESS DCI 90</v>
          </cell>
          <cell r="H21" t="str">
            <v>LEGER</v>
          </cell>
          <cell r="I21">
            <v>0</v>
          </cell>
          <cell r="J21" t="str">
            <v/>
          </cell>
          <cell r="K21" t="str">
            <v/>
          </cell>
          <cell r="L21" t="str">
            <v/>
          </cell>
          <cell r="M21" t="str">
            <v/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 t="str">
            <v/>
          </cell>
          <cell r="S21" t="str">
            <v>DISP</v>
          </cell>
        </row>
        <row r="22">
          <cell r="A22" t="str">
            <v>E1218489A</v>
          </cell>
          <cell r="B22" t="str">
            <v>2121</v>
          </cell>
          <cell r="C22" t="str">
            <v>3272</v>
          </cell>
          <cell r="D22" t="str">
            <v>3272</v>
          </cell>
          <cell r="E22" t="str">
            <v>12</v>
          </cell>
          <cell r="F22" t="str">
            <v>1218489</v>
          </cell>
          <cell r="G22" t="str">
            <v>FGTTE RENAULT KANGOO EXPRESS ENERGY GCF</v>
          </cell>
          <cell r="H22" t="str">
            <v>DESCAMPS</v>
          </cell>
          <cell r="I22">
            <v>5</v>
          </cell>
          <cell r="J22" t="str">
            <v/>
          </cell>
          <cell r="K22" t="str">
            <v>EV858CC</v>
          </cell>
          <cell r="L22" t="str">
            <v>VF1FW51J160137219</v>
          </cell>
          <cell r="M22" t="str">
            <v>2018</v>
          </cell>
          <cell r="N22">
            <v>43147</v>
          </cell>
          <cell r="O22">
            <v>1366</v>
          </cell>
          <cell r="P22">
            <v>1950</v>
          </cell>
          <cell r="Q22">
            <v>3000</v>
          </cell>
          <cell r="R22" t="str">
            <v>F1</v>
          </cell>
          <cell r="S22" t="str">
            <v>DISP</v>
          </cell>
        </row>
        <row r="23">
          <cell r="A23" t="str">
            <v>E1024520B</v>
          </cell>
          <cell r="B23" t="str">
            <v>2122</v>
          </cell>
          <cell r="C23" t="str">
            <v>3999</v>
          </cell>
          <cell r="D23" t="str">
            <v>3174</v>
          </cell>
          <cell r="E23" t="str">
            <v>10</v>
          </cell>
          <cell r="F23" t="str">
            <v>1024520</v>
          </cell>
          <cell r="G23" t="str">
            <v>BERL RENAULT CLIO ZEN DCI 75 ECO 2</v>
          </cell>
          <cell r="H23" t="str">
            <v xml:space="preserve">GAUCHON </v>
          </cell>
          <cell r="I23">
            <v>90</v>
          </cell>
          <cell r="J23" t="str">
            <v/>
          </cell>
          <cell r="K23" t="str">
            <v>DS464EL</v>
          </cell>
          <cell r="L23" t="str">
            <v>VF15RU40H53231042</v>
          </cell>
          <cell r="M23" t="str">
            <v>2015</v>
          </cell>
          <cell r="N23">
            <v>42164</v>
          </cell>
          <cell r="O23">
            <v>1071</v>
          </cell>
          <cell r="P23">
            <v>1651</v>
          </cell>
          <cell r="Q23">
            <v>2551</v>
          </cell>
          <cell r="R23" t="str">
            <v>F1</v>
          </cell>
          <cell r="S23" t="str">
            <v>DISP</v>
          </cell>
        </row>
        <row r="24">
          <cell r="A24" t="str">
            <v>E1027474C</v>
          </cell>
          <cell r="B24" t="str">
            <v>2122</v>
          </cell>
          <cell r="C24" t="str">
            <v>3999</v>
          </cell>
          <cell r="D24" t="str">
            <v>3174</v>
          </cell>
          <cell r="E24" t="str">
            <v>10</v>
          </cell>
          <cell r="F24" t="str">
            <v>1027474</v>
          </cell>
          <cell r="G24" t="str">
            <v>BERL PEUGEOT 308 SW ACCESS BUSINESS 1.6L</v>
          </cell>
          <cell r="H24" t="str">
            <v>DE ALMEIDA</v>
          </cell>
          <cell r="I24">
            <v>94</v>
          </cell>
          <cell r="J24" t="str">
            <v/>
          </cell>
          <cell r="K24" t="str">
            <v>EM250AY</v>
          </cell>
          <cell r="L24" t="str">
            <v>VF3LCBHYBHS110181</v>
          </cell>
          <cell r="M24" t="str">
            <v>2017</v>
          </cell>
          <cell r="N24">
            <v>42852</v>
          </cell>
          <cell r="O24">
            <v>1200</v>
          </cell>
          <cell r="P24">
            <v>1880</v>
          </cell>
          <cell r="Q24">
            <v>3.08</v>
          </cell>
          <cell r="R24" t="str">
            <v>F1</v>
          </cell>
          <cell r="S24" t="str">
            <v>DISP</v>
          </cell>
        </row>
        <row r="25">
          <cell r="A25" t="str">
            <v>E1028757B</v>
          </cell>
          <cell r="B25" t="str">
            <v>2122</v>
          </cell>
          <cell r="C25" t="str">
            <v>3999</v>
          </cell>
          <cell r="D25" t="str">
            <v>3174</v>
          </cell>
          <cell r="E25" t="str">
            <v>10</v>
          </cell>
          <cell r="F25" t="str">
            <v>1028757</v>
          </cell>
          <cell r="G25" t="str">
            <v>BERL PEUGEOT 308 ACCESS 1.6L BlueHDi 100</v>
          </cell>
          <cell r="H25" t="str">
            <v>BERTHELEAU</v>
          </cell>
          <cell r="I25">
            <v>95</v>
          </cell>
          <cell r="J25" t="str">
            <v/>
          </cell>
          <cell r="K25" t="str">
            <v>ET156SX</v>
          </cell>
          <cell r="L25" t="str">
            <v>VF3LBBHYBJS042386</v>
          </cell>
          <cell r="M25" t="str">
            <v>2018</v>
          </cell>
          <cell r="N25">
            <v>43131</v>
          </cell>
          <cell r="O25">
            <v>1160</v>
          </cell>
          <cell r="P25">
            <v>1780</v>
          </cell>
          <cell r="Q25">
            <v>3.74</v>
          </cell>
          <cell r="R25" t="str">
            <v>F1</v>
          </cell>
          <cell r="S25" t="str">
            <v>DISP</v>
          </cell>
        </row>
        <row r="26">
          <cell r="A26" t="str">
            <v>E1028926A</v>
          </cell>
          <cell r="B26" t="str">
            <v>2122</v>
          </cell>
          <cell r="C26" t="str">
            <v>3999</v>
          </cell>
          <cell r="D26" t="str">
            <v>3174</v>
          </cell>
          <cell r="E26" t="str">
            <v>10</v>
          </cell>
          <cell r="F26" t="str">
            <v>1028926</v>
          </cell>
          <cell r="G26" t="str">
            <v>BERL CITROEN C4 FEEL BlueHDi 100 BVM 5</v>
          </cell>
          <cell r="H26" t="str">
            <v>BUATHIER</v>
          </cell>
          <cell r="I26">
            <v>95</v>
          </cell>
          <cell r="J26" t="str">
            <v/>
          </cell>
          <cell r="K26" t="str">
            <v>ES444TM</v>
          </cell>
          <cell r="L26" t="str">
            <v>VF7NCBHY6HY526785</v>
          </cell>
          <cell r="M26" t="str">
            <v>2017</v>
          </cell>
          <cell r="N26">
            <v>43084</v>
          </cell>
          <cell r="O26">
            <v>1200</v>
          </cell>
          <cell r="P26">
            <v>1830</v>
          </cell>
          <cell r="Q26">
            <v>3.13</v>
          </cell>
          <cell r="R26" t="str">
            <v>F1</v>
          </cell>
          <cell r="S26" t="str">
            <v>DISP</v>
          </cell>
        </row>
        <row r="27">
          <cell r="A27" t="str">
            <v>E1029427A</v>
          </cell>
          <cell r="B27" t="str">
            <v>2122</v>
          </cell>
          <cell r="C27" t="str">
            <v>3999</v>
          </cell>
          <cell r="D27" t="str">
            <v>3174</v>
          </cell>
          <cell r="E27" t="str">
            <v>10</v>
          </cell>
          <cell r="F27" t="str">
            <v>1029427</v>
          </cell>
          <cell r="G27" t="str">
            <v>BERL RENAULT MEGANE ESTATE LIFE ENERGY</v>
          </cell>
          <cell r="H27" t="str">
            <v>BERTRAND</v>
          </cell>
          <cell r="I27">
            <v>95</v>
          </cell>
          <cell r="J27" t="str">
            <v/>
          </cell>
          <cell r="K27" t="str">
            <v>EX333VM</v>
          </cell>
          <cell r="L27" t="str">
            <v>VF1RFB00260764523</v>
          </cell>
          <cell r="M27" t="str">
            <v>2018</v>
          </cell>
          <cell r="N27">
            <v>43251</v>
          </cell>
          <cell r="O27">
            <v>1312</v>
          </cell>
          <cell r="P27">
            <v>1911</v>
          </cell>
          <cell r="Q27">
            <v>3311</v>
          </cell>
          <cell r="R27" t="str">
            <v>F1</v>
          </cell>
          <cell r="S27" t="str">
            <v>DISP</v>
          </cell>
        </row>
        <row r="28">
          <cell r="A28" t="str">
            <v>E1024102B</v>
          </cell>
          <cell r="B28" t="str">
            <v>2122</v>
          </cell>
          <cell r="C28" t="str">
            <v>3999</v>
          </cell>
          <cell r="D28" t="str">
            <v>3174</v>
          </cell>
          <cell r="E28" t="str">
            <v>10</v>
          </cell>
          <cell r="F28" t="str">
            <v>1024102</v>
          </cell>
          <cell r="G28" t="str">
            <v>BREAK PEUGEOT 508 SW BUSSINES PK 115 CH</v>
          </cell>
          <cell r="H28" t="str">
            <v xml:space="preserve">MICHAUT </v>
          </cell>
          <cell r="I28">
            <v>105</v>
          </cell>
          <cell r="J28" t="str">
            <v/>
          </cell>
          <cell r="K28" t="str">
            <v>DR432FC</v>
          </cell>
          <cell r="L28" t="str">
            <v>VF38E9HD8FL021185</v>
          </cell>
          <cell r="M28" t="str">
            <v>2015</v>
          </cell>
          <cell r="N28">
            <v>42124</v>
          </cell>
          <cell r="O28">
            <v>1430</v>
          </cell>
          <cell r="P28">
            <v>2100</v>
          </cell>
          <cell r="Q28">
            <v>3200</v>
          </cell>
          <cell r="R28" t="str">
            <v>F1</v>
          </cell>
          <cell r="S28" t="str">
            <v>DISP</v>
          </cell>
        </row>
        <row r="29">
          <cell r="A29" t="str">
            <v>E1216302D</v>
          </cell>
          <cell r="B29" t="str">
            <v>2122</v>
          </cell>
          <cell r="C29" t="str">
            <v>3999</v>
          </cell>
          <cell r="D29" t="str">
            <v>3174</v>
          </cell>
          <cell r="E29" t="str">
            <v>12</v>
          </cell>
          <cell r="F29" t="str">
            <v>1216302</v>
          </cell>
          <cell r="G29" t="str">
            <v>VU-STE RENAULT CLIO IV STE AIR NRG DCI90</v>
          </cell>
          <cell r="H29" t="str">
            <v>CLAIR</v>
          </cell>
          <cell r="I29">
            <v>4</v>
          </cell>
          <cell r="J29" t="str">
            <v/>
          </cell>
          <cell r="K29" t="str">
            <v>DZ230NF</v>
          </cell>
          <cell r="L29" t="str">
            <v>VF15R0J0A53972205</v>
          </cell>
          <cell r="M29" t="str">
            <v>2016</v>
          </cell>
          <cell r="N29">
            <v>42409</v>
          </cell>
          <cell r="O29">
            <v>1087</v>
          </cell>
          <cell r="P29">
            <v>1670</v>
          </cell>
          <cell r="Q29">
            <v>2570</v>
          </cell>
          <cell r="R29" t="str">
            <v>F1</v>
          </cell>
          <cell r="S29" t="str">
            <v>DISP</v>
          </cell>
        </row>
        <row r="30">
          <cell r="A30" t="str">
            <v>E1215621B</v>
          </cell>
          <cell r="B30" t="str">
            <v>2122</v>
          </cell>
          <cell r="C30" t="str">
            <v>3999</v>
          </cell>
          <cell r="D30" t="str">
            <v>3174</v>
          </cell>
          <cell r="E30" t="str">
            <v>12</v>
          </cell>
          <cell r="F30" t="str">
            <v>1215621</v>
          </cell>
          <cell r="G30" t="str">
            <v>FGTTE RENAULT KANGOO EXPR L1 GRD CF</v>
          </cell>
          <cell r="H30" t="str">
            <v>RINGUEDE R</v>
          </cell>
          <cell r="I30">
            <v>5</v>
          </cell>
          <cell r="J30" t="str">
            <v/>
          </cell>
          <cell r="K30" t="str">
            <v>DS362WX</v>
          </cell>
          <cell r="L30" t="str">
            <v>VF1FW58D553262949</v>
          </cell>
          <cell r="M30" t="str">
            <v>2015</v>
          </cell>
          <cell r="N30">
            <v>42184</v>
          </cell>
          <cell r="O30">
            <v>1363</v>
          </cell>
          <cell r="P30">
            <v>1950</v>
          </cell>
          <cell r="Q30">
            <v>3000</v>
          </cell>
          <cell r="R30" t="str">
            <v>F1</v>
          </cell>
          <cell r="S30" t="str">
            <v>DISP</v>
          </cell>
        </row>
        <row r="31">
          <cell r="A31" t="str">
            <v>E1215899B</v>
          </cell>
          <cell r="B31" t="str">
            <v>2122</v>
          </cell>
          <cell r="C31" t="str">
            <v>3999</v>
          </cell>
          <cell r="D31" t="str">
            <v>3174</v>
          </cell>
          <cell r="E31" t="str">
            <v>12</v>
          </cell>
          <cell r="F31" t="str">
            <v>1215899</v>
          </cell>
          <cell r="G31" t="str">
            <v>FGTTE RENAULT KANGOO GD CF ENERGY DCI 90</v>
          </cell>
          <cell r="H31" t="str">
            <v>JUILLARD A</v>
          </cell>
          <cell r="I31">
            <v>5</v>
          </cell>
          <cell r="J31" t="str">
            <v/>
          </cell>
          <cell r="K31" t="str">
            <v>DW245DM</v>
          </cell>
          <cell r="L31" t="str">
            <v>VF1FW58B553337184</v>
          </cell>
          <cell r="M31" t="str">
            <v>2015</v>
          </cell>
          <cell r="N31">
            <v>42276</v>
          </cell>
          <cell r="O31">
            <v>1363</v>
          </cell>
          <cell r="P31">
            <v>1950</v>
          </cell>
          <cell r="Q31">
            <v>3000</v>
          </cell>
          <cell r="R31" t="str">
            <v>F1</v>
          </cell>
          <cell r="S31" t="str">
            <v>DISP</v>
          </cell>
        </row>
        <row r="32">
          <cell r="A32" t="str">
            <v>E1216768B</v>
          </cell>
          <cell r="B32" t="str">
            <v>2122</v>
          </cell>
          <cell r="C32" t="str">
            <v>3999</v>
          </cell>
          <cell r="D32" t="str">
            <v>3174</v>
          </cell>
          <cell r="E32" t="str">
            <v>12</v>
          </cell>
          <cell r="F32" t="str">
            <v>1216768</v>
          </cell>
          <cell r="G32" t="str">
            <v>FGTTE RENAULT KANGOO GCF L1 ENERGY DCI</v>
          </cell>
          <cell r="H32" t="str">
            <v>VILLARD E</v>
          </cell>
          <cell r="I32">
            <v>5</v>
          </cell>
          <cell r="J32" t="str">
            <v/>
          </cell>
          <cell r="K32" t="str">
            <v>ED119JK</v>
          </cell>
          <cell r="L32" t="str">
            <v>VF1FW58B555740672</v>
          </cell>
          <cell r="M32" t="str">
            <v>2016</v>
          </cell>
          <cell r="N32">
            <v>42545</v>
          </cell>
          <cell r="O32">
            <v>1362</v>
          </cell>
          <cell r="P32">
            <v>1950</v>
          </cell>
          <cell r="Q32">
            <v>3</v>
          </cell>
          <cell r="R32" t="str">
            <v>F1</v>
          </cell>
          <cell r="S32" t="str">
            <v>DISP</v>
          </cell>
        </row>
        <row r="33">
          <cell r="A33" t="str">
            <v>E1216769B</v>
          </cell>
          <cell r="B33" t="str">
            <v>2122</v>
          </cell>
          <cell r="C33" t="str">
            <v>3999</v>
          </cell>
          <cell r="D33" t="str">
            <v>3174</v>
          </cell>
          <cell r="E33" t="str">
            <v>12</v>
          </cell>
          <cell r="F33" t="str">
            <v>1216769</v>
          </cell>
          <cell r="G33" t="str">
            <v>FGTTE RENAULT KANGOO GCF L1 ENERGY DCI</v>
          </cell>
          <cell r="H33" t="str">
            <v>THERY S</v>
          </cell>
          <cell r="I33">
            <v>5</v>
          </cell>
          <cell r="J33" t="str">
            <v/>
          </cell>
          <cell r="K33" t="str">
            <v>ED249JK</v>
          </cell>
          <cell r="L33" t="str">
            <v>VF1FW58B555740669</v>
          </cell>
          <cell r="M33" t="str">
            <v>2016</v>
          </cell>
          <cell r="N33">
            <v>42545</v>
          </cell>
          <cell r="O33">
            <v>1362</v>
          </cell>
          <cell r="P33">
            <v>1650</v>
          </cell>
          <cell r="Q33">
            <v>3</v>
          </cell>
          <cell r="R33" t="str">
            <v>F1</v>
          </cell>
          <cell r="S33" t="str">
            <v>DISP</v>
          </cell>
        </row>
        <row r="34">
          <cell r="A34" t="str">
            <v>E1216770B</v>
          </cell>
          <cell r="B34" t="str">
            <v>2122</v>
          </cell>
          <cell r="C34" t="str">
            <v>3999</v>
          </cell>
          <cell r="D34" t="str">
            <v>3174</v>
          </cell>
          <cell r="E34" t="str">
            <v>12</v>
          </cell>
          <cell r="F34" t="str">
            <v>1216770</v>
          </cell>
          <cell r="G34" t="str">
            <v>FGTTE RENAULT KANGOO GCF L1 ENERGY DCI</v>
          </cell>
          <cell r="H34" t="str">
            <v>ROBERGEOT</v>
          </cell>
          <cell r="I34">
            <v>5</v>
          </cell>
          <cell r="J34" t="str">
            <v/>
          </cell>
          <cell r="K34" t="str">
            <v>ED982QK</v>
          </cell>
          <cell r="L34" t="str">
            <v>VF1FW58B555740700</v>
          </cell>
          <cell r="M34" t="str">
            <v>2016</v>
          </cell>
          <cell r="N34">
            <v>42551</v>
          </cell>
          <cell r="O34">
            <v>1362</v>
          </cell>
          <cell r="P34">
            <v>1950</v>
          </cell>
          <cell r="Q34">
            <v>3</v>
          </cell>
          <cell r="R34" t="str">
            <v>F1</v>
          </cell>
          <cell r="S34" t="str">
            <v>DISP</v>
          </cell>
        </row>
        <row r="35">
          <cell r="A35" t="str">
            <v>E1217134B</v>
          </cell>
          <cell r="B35" t="str">
            <v>2122</v>
          </cell>
          <cell r="C35" t="str">
            <v>3999</v>
          </cell>
          <cell r="D35" t="str">
            <v>3174</v>
          </cell>
          <cell r="E35" t="str">
            <v>12</v>
          </cell>
          <cell r="F35" t="str">
            <v>1217134</v>
          </cell>
          <cell r="G35" t="str">
            <v>FGTTE RENAULT KANGOO GCF L1 ENERGY DCI</v>
          </cell>
          <cell r="H35" t="str">
            <v>PELUS L</v>
          </cell>
          <cell r="I35">
            <v>5</v>
          </cell>
          <cell r="J35" t="str">
            <v/>
          </cell>
          <cell r="K35" t="str">
            <v>EH165XM</v>
          </cell>
          <cell r="L35" t="str">
            <v>VF1FW51J156785460</v>
          </cell>
          <cell r="M35" t="str">
            <v>2016</v>
          </cell>
          <cell r="N35">
            <v>42732</v>
          </cell>
          <cell r="O35">
            <v>1442</v>
          </cell>
          <cell r="P35">
            <v>1950</v>
          </cell>
          <cell r="Q35">
            <v>3</v>
          </cell>
          <cell r="R35" t="str">
            <v>F1</v>
          </cell>
          <cell r="S35" t="str">
            <v>DISP</v>
          </cell>
        </row>
        <row r="36">
          <cell r="A36" t="str">
            <v>E1217212B</v>
          </cell>
          <cell r="B36" t="str">
            <v>2122</v>
          </cell>
          <cell r="C36" t="str">
            <v>3999</v>
          </cell>
          <cell r="D36" t="str">
            <v>3174</v>
          </cell>
          <cell r="E36" t="str">
            <v>12</v>
          </cell>
          <cell r="F36" t="str">
            <v>1217212</v>
          </cell>
          <cell r="G36" t="str">
            <v>FGTTE RENAULT KANGOO EXPRESS GCONF ENERG</v>
          </cell>
          <cell r="H36" t="str">
            <v>SAVIN C</v>
          </cell>
          <cell r="I36">
            <v>5</v>
          </cell>
          <cell r="J36" t="str">
            <v/>
          </cell>
          <cell r="K36" t="str">
            <v>EH102XM</v>
          </cell>
          <cell r="L36" t="str">
            <v>VF1FW51J156976689</v>
          </cell>
          <cell r="M36" t="str">
            <v>2016</v>
          </cell>
          <cell r="N36">
            <v>42732</v>
          </cell>
          <cell r="O36">
            <v>1368</v>
          </cell>
          <cell r="P36">
            <v>1950</v>
          </cell>
          <cell r="Q36">
            <v>3</v>
          </cell>
          <cell r="R36" t="str">
            <v>F1</v>
          </cell>
          <cell r="S36" t="str">
            <v>DISP</v>
          </cell>
        </row>
        <row r="37">
          <cell r="A37" t="str">
            <v>E1218233A</v>
          </cell>
          <cell r="B37" t="str">
            <v>2122</v>
          </cell>
          <cell r="C37" t="str">
            <v>3999</v>
          </cell>
          <cell r="D37" t="str">
            <v>3174</v>
          </cell>
          <cell r="E37" t="str">
            <v>12</v>
          </cell>
          <cell r="F37" t="str">
            <v>1218233</v>
          </cell>
          <cell r="G37" t="str">
            <v>FGTTE RENAULT KANGOO GCF L1 ENERGY DCI</v>
          </cell>
          <cell r="H37" t="str">
            <v>SARCIRON A</v>
          </cell>
          <cell r="I37">
            <v>5</v>
          </cell>
          <cell r="J37" t="str">
            <v/>
          </cell>
          <cell r="K37" t="str">
            <v>ET761CC</v>
          </cell>
          <cell r="L37" t="str">
            <v>VF1FW51J159491086</v>
          </cell>
          <cell r="M37" t="str">
            <v>2017</v>
          </cell>
          <cell r="N37">
            <v>43097</v>
          </cell>
          <cell r="O37">
            <v>1370</v>
          </cell>
          <cell r="P37">
            <v>1950</v>
          </cell>
          <cell r="Q37">
            <v>3</v>
          </cell>
          <cell r="R37" t="str">
            <v>F1</v>
          </cell>
          <cell r="S37" t="str">
            <v>DISP</v>
          </cell>
        </row>
        <row r="38">
          <cell r="A38" t="str">
            <v>E1218411A</v>
          </cell>
          <cell r="B38" t="str">
            <v>2122</v>
          </cell>
          <cell r="C38" t="str">
            <v>3999</v>
          </cell>
          <cell r="D38" t="str">
            <v>3174</v>
          </cell>
          <cell r="E38" t="str">
            <v>12</v>
          </cell>
          <cell r="F38" t="str">
            <v>1218411</v>
          </cell>
          <cell r="G38" t="str">
            <v>FGTTE RENAULT KANGOO GCF L1 ENERGY DCI</v>
          </cell>
          <cell r="H38" t="str">
            <v>COLAS</v>
          </cell>
          <cell r="I38">
            <v>5</v>
          </cell>
          <cell r="J38" t="str">
            <v/>
          </cell>
          <cell r="K38" t="str">
            <v>EV422TD</v>
          </cell>
          <cell r="L38" t="str">
            <v>VF1DFW51J159778752</v>
          </cell>
          <cell r="M38" t="str">
            <v>2018</v>
          </cell>
          <cell r="N38">
            <v>43174</v>
          </cell>
          <cell r="O38">
            <v>1365</v>
          </cell>
          <cell r="P38">
            <v>1950</v>
          </cell>
          <cell r="Q38">
            <v>3</v>
          </cell>
          <cell r="R38" t="str">
            <v>F1</v>
          </cell>
          <cell r="S38" t="str">
            <v>DISP</v>
          </cell>
        </row>
        <row r="39">
          <cell r="A39" t="str">
            <v>E1030146A</v>
          </cell>
          <cell r="B39" t="str">
            <v>2122</v>
          </cell>
          <cell r="C39" t="str">
            <v>3999</v>
          </cell>
          <cell r="D39" t="str">
            <v>3997</v>
          </cell>
          <cell r="E39" t="str">
            <v>10</v>
          </cell>
          <cell r="F39" t="str">
            <v>1030146</v>
          </cell>
          <cell r="G39" t="str">
            <v>BERL PEUGEOT 208 ACTIVE Blue HDI 100</v>
          </cell>
          <cell r="H39" t="str">
            <v>RESSY</v>
          </cell>
          <cell r="I39">
            <v>95</v>
          </cell>
          <cell r="J39" t="str">
            <v/>
          </cell>
          <cell r="K39" t="str">
            <v>FC729EH</v>
          </cell>
          <cell r="L39" t="str">
            <v>VF3CCYHYSJT098734</v>
          </cell>
          <cell r="M39" t="str">
            <v>2018</v>
          </cell>
          <cell r="N39">
            <v>43434</v>
          </cell>
          <cell r="O39">
            <v>1080</v>
          </cell>
          <cell r="P39">
            <v>1655</v>
          </cell>
          <cell r="Q39">
            <v>2.63</v>
          </cell>
          <cell r="R39" t="str">
            <v>F1</v>
          </cell>
          <cell r="S39" t="str">
            <v>DISP</v>
          </cell>
        </row>
        <row r="40">
          <cell r="A40" t="str">
            <v>E1027125B</v>
          </cell>
          <cell r="B40" t="str">
            <v>2122</v>
          </cell>
          <cell r="C40" t="str">
            <v>3999</v>
          </cell>
          <cell r="D40" t="str">
            <v>3997</v>
          </cell>
          <cell r="E40" t="str">
            <v>10</v>
          </cell>
          <cell r="F40" t="str">
            <v>1027125</v>
          </cell>
          <cell r="G40" t="str">
            <v>BERL PEUGEOT 308 SW ACCESS BUSINESS</v>
          </cell>
          <cell r="H40" t="str">
            <v>BLUM</v>
          </cell>
          <cell r="I40">
            <v>94</v>
          </cell>
          <cell r="J40" t="str">
            <v/>
          </cell>
          <cell r="K40" t="str">
            <v>EJ935LE</v>
          </cell>
          <cell r="L40" t="str">
            <v>VF3LCBHYBHS010002</v>
          </cell>
          <cell r="M40" t="str">
            <v>2017</v>
          </cell>
          <cell r="N40">
            <v>42755</v>
          </cell>
          <cell r="O40">
            <v>1200</v>
          </cell>
          <cell r="P40">
            <v>1880</v>
          </cell>
          <cell r="Q40">
            <v>3.08</v>
          </cell>
          <cell r="R40" t="str">
            <v>F1</v>
          </cell>
          <cell r="S40" t="str">
            <v>DISP</v>
          </cell>
        </row>
        <row r="41">
          <cell r="A41" t="str">
            <v>E1028405A</v>
          </cell>
          <cell r="B41" t="str">
            <v>2122</v>
          </cell>
          <cell r="C41" t="str">
            <v>3999</v>
          </cell>
          <cell r="D41" t="str">
            <v>3997</v>
          </cell>
          <cell r="E41" t="str">
            <v>10</v>
          </cell>
          <cell r="F41" t="str">
            <v>1028405</v>
          </cell>
          <cell r="G41" t="str">
            <v>BERL PEUGEOT 3008 ACTIVE BUSINESS 1.6</v>
          </cell>
          <cell r="H41" t="str">
            <v>GIERCZYNSKI</v>
          </cell>
          <cell r="I41">
            <v>106</v>
          </cell>
          <cell r="J41" t="str">
            <v/>
          </cell>
          <cell r="K41" t="str">
            <v>ET369SX</v>
          </cell>
          <cell r="L41" t="str">
            <v>VF3MCYHZJHS373008</v>
          </cell>
          <cell r="M41" t="str">
            <v>2008</v>
          </cell>
          <cell r="N41">
            <v>43131</v>
          </cell>
          <cell r="O41">
            <v>1417</v>
          </cell>
          <cell r="P41">
            <v>1980</v>
          </cell>
          <cell r="Q41">
            <v>3.48</v>
          </cell>
          <cell r="R41" t="str">
            <v>F1</v>
          </cell>
          <cell r="S41" t="str">
            <v>DISP</v>
          </cell>
        </row>
        <row r="42">
          <cell r="A42" t="str">
            <v>E1216901B</v>
          </cell>
          <cell r="B42" t="str">
            <v>2122</v>
          </cell>
          <cell r="C42" t="str">
            <v>3999</v>
          </cell>
          <cell r="D42" t="str">
            <v>3997</v>
          </cell>
          <cell r="E42" t="str">
            <v>12</v>
          </cell>
          <cell r="F42" t="str">
            <v>1216901</v>
          </cell>
          <cell r="G42" t="str">
            <v>VU-STE PEUGEOT 308 AFFAIRE PACK CLIM 1.6</v>
          </cell>
          <cell r="H42" t="str">
            <v>LAGNEAU</v>
          </cell>
          <cell r="I42">
            <v>5</v>
          </cell>
          <cell r="J42" t="str">
            <v/>
          </cell>
          <cell r="K42" t="str">
            <v>EF261NL</v>
          </cell>
          <cell r="L42" t="str">
            <v>VF3LBBHYBGS237228</v>
          </cell>
          <cell r="M42" t="str">
            <v>2016</v>
          </cell>
          <cell r="N42">
            <v>42640</v>
          </cell>
          <cell r="O42">
            <v>1160</v>
          </cell>
          <cell r="P42">
            <v>1780</v>
          </cell>
          <cell r="Q42">
            <v>3074</v>
          </cell>
          <cell r="R42" t="str">
            <v>F1</v>
          </cell>
          <cell r="S42" t="str">
            <v>DISP</v>
          </cell>
        </row>
        <row r="43">
          <cell r="A43" t="str">
            <v>E1219161A</v>
          </cell>
          <cell r="B43" t="str">
            <v>2122</v>
          </cell>
          <cell r="C43" t="str">
            <v>3999</v>
          </cell>
          <cell r="D43" t="str">
            <v>3997</v>
          </cell>
          <cell r="E43" t="str">
            <v>12</v>
          </cell>
          <cell r="F43" t="str">
            <v>1219161</v>
          </cell>
          <cell r="G43" t="str">
            <v>BERL CITROEN C3 STE Feel BlueHDi 75</v>
          </cell>
          <cell r="H43" t="str">
            <v>CASTELANNO</v>
          </cell>
          <cell r="I43">
            <v>4</v>
          </cell>
          <cell r="J43" t="str">
            <v/>
          </cell>
          <cell r="K43" t="str">
            <v>EZ809VZ</v>
          </cell>
          <cell r="L43" t="str">
            <v>VF7SWBHW6HT742689</v>
          </cell>
          <cell r="M43" t="str">
            <v>2018</v>
          </cell>
          <cell r="N43">
            <v>43333</v>
          </cell>
          <cell r="O43">
            <v>1103</v>
          </cell>
          <cell r="P43">
            <v>1585</v>
          </cell>
          <cell r="Q43">
            <v>2.19</v>
          </cell>
          <cell r="R43" t="str">
            <v>F1</v>
          </cell>
          <cell r="S43" t="str">
            <v>DISP</v>
          </cell>
        </row>
        <row r="44">
          <cell r="A44" t="str">
            <v>E1215897B</v>
          </cell>
          <cell r="B44" t="str">
            <v>2122</v>
          </cell>
          <cell r="C44" t="str">
            <v>3999</v>
          </cell>
          <cell r="D44" t="str">
            <v>3997</v>
          </cell>
          <cell r="E44" t="str">
            <v>12</v>
          </cell>
          <cell r="F44" t="str">
            <v>1215897</v>
          </cell>
          <cell r="G44" t="str">
            <v>FGTTE RENAULT KANGOO GRD CF L1 ENERGY</v>
          </cell>
          <cell r="H44" t="str">
            <v>GAUTHIER S</v>
          </cell>
          <cell r="I44">
            <v>5</v>
          </cell>
          <cell r="J44" t="str">
            <v/>
          </cell>
          <cell r="K44" t="str">
            <v>DW074ZK</v>
          </cell>
          <cell r="L44" t="str">
            <v>VF1FW58B553888678</v>
          </cell>
          <cell r="M44" t="str">
            <v>2015</v>
          </cell>
          <cell r="N44">
            <v>42306</v>
          </cell>
          <cell r="O44">
            <v>1363</v>
          </cell>
          <cell r="P44">
            <v>1950</v>
          </cell>
          <cell r="Q44">
            <v>3000</v>
          </cell>
          <cell r="R44" t="str">
            <v>F1</v>
          </cell>
          <cell r="S44" t="str">
            <v>DISP</v>
          </cell>
        </row>
        <row r="45">
          <cell r="A45" t="str">
            <v>E1216745B</v>
          </cell>
          <cell r="B45" t="str">
            <v>2122</v>
          </cell>
          <cell r="C45" t="str">
            <v>3999</v>
          </cell>
          <cell r="D45" t="str">
            <v>3997</v>
          </cell>
          <cell r="E45" t="str">
            <v>12</v>
          </cell>
          <cell r="F45" t="str">
            <v>1216745</v>
          </cell>
          <cell r="G45" t="str">
            <v>FGTTE RENAULT KANGOO GCF L1 ENERGY DCI</v>
          </cell>
          <cell r="H45" t="str">
            <v>CARBOULET</v>
          </cell>
          <cell r="I45">
            <v>5</v>
          </cell>
          <cell r="J45" t="str">
            <v/>
          </cell>
          <cell r="K45" t="str">
            <v>ED805LM</v>
          </cell>
          <cell r="L45" t="str">
            <v>VF1FW58B555740673</v>
          </cell>
          <cell r="M45" t="str">
            <v>2016</v>
          </cell>
          <cell r="N45">
            <v>42549</v>
          </cell>
          <cell r="O45">
            <v>1362</v>
          </cell>
          <cell r="P45">
            <v>1950</v>
          </cell>
          <cell r="Q45">
            <v>0</v>
          </cell>
          <cell r="R45" t="str">
            <v>F1</v>
          </cell>
          <cell r="S45" t="str">
            <v>DISP</v>
          </cell>
        </row>
        <row r="46">
          <cell r="A46" t="str">
            <v>E1216771B</v>
          </cell>
          <cell r="B46" t="str">
            <v>2122</v>
          </cell>
          <cell r="C46" t="str">
            <v>3999</v>
          </cell>
          <cell r="D46" t="str">
            <v>3997</v>
          </cell>
          <cell r="E46" t="str">
            <v>12</v>
          </cell>
          <cell r="F46" t="str">
            <v>1216771</v>
          </cell>
          <cell r="G46" t="str">
            <v>FGTTE RENAULT KANGOO GCF L1 ENERGY DCI</v>
          </cell>
          <cell r="H46" t="str">
            <v>THOMAS</v>
          </cell>
          <cell r="I46">
            <v>5</v>
          </cell>
          <cell r="J46" t="str">
            <v/>
          </cell>
          <cell r="K46" t="str">
            <v>ED402LN</v>
          </cell>
          <cell r="L46" t="str">
            <v>VF1FW58B555740671</v>
          </cell>
          <cell r="M46" t="str">
            <v>2016</v>
          </cell>
          <cell r="N46">
            <v>42549</v>
          </cell>
          <cell r="O46">
            <v>1362</v>
          </cell>
          <cell r="P46">
            <v>1950</v>
          </cell>
          <cell r="Q46">
            <v>3</v>
          </cell>
          <cell r="R46" t="str">
            <v>F1</v>
          </cell>
          <cell r="S46" t="str">
            <v>DISP</v>
          </cell>
        </row>
        <row r="47">
          <cell r="A47" t="str">
            <v>E1217136B</v>
          </cell>
          <cell r="B47" t="str">
            <v>2122</v>
          </cell>
          <cell r="C47" t="str">
            <v>3999</v>
          </cell>
          <cell r="D47" t="str">
            <v>3997</v>
          </cell>
          <cell r="E47" t="str">
            <v>12</v>
          </cell>
          <cell r="F47" t="str">
            <v>1217136</v>
          </cell>
          <cell r="G47" t="str">
            <v>FGTTE RENAULT KANGOO GCF L1 ENERGY DCI</v>
          </cell>
          <cell r="H47" t="str">
            <v>MANGEMATIN</v>
          </cell>
          <cell r="I47">
            <v>5</v>
          </cell>
          <cell r="J47" t="str">
            <v/>
          </cell>
          <cell r="K47" t="str">
            <v>EH489TW</v>
          </cell>
          <cell r="L47" t="str">
            <v>VF1FW51J157185658</v>
          </cell>
          <cell r="M47" t="str">
            <v>2016</v>
          </cell>
          <cell r="N47">
            <v>42726</v>
          </cell>
          <cell r="O47">
            <v>1368</v>
          </cell>
          <cell r="P47">
            <v>1950</v>
          </cell>
          <cell r="Q47">
            <v>3000</v>
          </cell>
          <cell r="R47" t="str">
            <v>F1</v>
          </cell>
          <cell r="S47" t="str">
            <v>DISP</v>
          </cell>
        </row>
        <row r="48">
          <cell r="A48" t="str">
            <v>E1218260A</v>
          </cell>
          <cell r="B48" t="str">
            <v>2122</v>
          </cell>
          <cell r="C48" t="str">
            <v>3999</v>
          </cell>
          <cell r="D48" t="str">
            <v>3997</v>
          </cell>
          <cell r="E48" t="str">
            <v>12</v>
          </cell>
          <cell r="F48" t="str">
            <v>1218260</v>
          </cell>
          <cell r="G48" t="str">
            <v>FGTTE RENAULT KANGOO GCF L1 ENERGY DCI</v>
          </cell>
          <cell r="H48" t="str">
            <v>LANDRAIN</v>
          </cell>
          <cell r="I48">
            <v>5</v>
          </cell>
          <cell r="J48" t="str">
            <v/>
          </cell>
          <cell r="K48" t="str">
            <v>ET467CC</v>
          </cell>
          <cell r="L48" t="str">
            <v>VF1FW51J159476947</v>
          </cell>
          <cell r="M48" t="str">
            <v>2017</v>
          </cell>
          <cell r="N48">
            <v>43097</v>
          </cell>
          <cell r="O48">
            <v>1370</v>
          </cell>
          <cell r="P48">
            <v>1950</v>
          </cell>
          <cell r="Q48">
            <v>3</v>
          </cell>
          <cell r="R48" t="str">
            <v>F1</v>
          </cell>
          <cell r="S48" t="str">
            <v>DISP</v>
          </cell>
        </row>
        <row r="49">
          <cell r="A49" t="str">
            <v>E1027883B</v>
          </cell>
          <cell r="B49" t="str">
            <v>2122</v>
          </cell>
          <cell r="C49" t="str">
            <v>3999</v>
          </cell>
          <cell r="D49" t="str">
            <v>3998</v>
          </cell>
          <cell r="E49" t="str">
            <v>10</v>
          </cell>
          <cell r="F49" t="str">
            <v>1027883</v>
          </cell>
          <cell r="G49" t="str">
            <v>BERL CITROEN C3 BlueHDi 75 S&amp;S BVM FEEL</v>
          </cell>
          <cell r="H49" t="str">
            <v xml:space="preserve">MAZUIR </v>
          </cell>
          <cell r="I49">
            <v>93</v>
          </cell>
          <cell r="J49" t="str">
            <v/>
          </cell>
          <cell r="K49" t="str">
            <v>EQ790QH</v>
          </cell>
          <cell r="L49" t="str">
            <v>VF7SXBHW6HT665405</v>
          </cell>
          <cell r="M49" t="str">
            <v>2017</v>
          </cell>
          <cell r="N49">
            <v>42999</v>
          </cell>
          <cell r="O49">
            <v>1090</v>
          </cell>
          <cell r="P49">
            <v>1640</v>
          </cell>
          <cell r="Q49">
            <v>2.2400000000000002</v>
          </cell>
          <cell r="R49" t="str">
            <v>F1</v>
          </cell>
          <cell r="S49" t="str">
            <v>DISP</v>
          </cell>
        </row>
        <row r="50">
          <cell r="A50" t="str">
            <v>E1027471B</v>
          </cell>
          <cell r="B50" t="str">
            <v>2122</v>
          </cell>
          <cell r="C50" t="str">
            <v>3999</v>
          </cell>
          <cell r="D50" t="str">
            <v>3998</v>
          </cell>
          <cell r="E50" t="str">
            <v>10</v>
          </cell>
          <cell r="F50" t="str">
            <v>1027471</v>
          </cell>
          <cell r="G50" t="str">
            <v>BERL PEUGEOT 308 SW ACCESS BUSINESS 1.6L</v>
          </cell>
          <cell r="H50" t="str">
            <v>BROCHOT</v>
          </cell>
          <cell r="I50">
            <v>94</v>
          </cell>
          <cell r="J50" t="str">
            <v/>
          </cell>
          <cell r="K50" t="str">
            <v>EL835XD</v>
          </cell>
          <cell r="L50" t="str">
            <v>VF3LCBHYBHS098491</v>
          </cell>
          <cell r="M50" t="str">
            <v>2017</v>
          </cell>
          <cell r="N50">
            <v>42849</v>
          </cell>
          <cell r="O50">
            <v>1200</v>
          </cell>
          <cell r="P50">
            <v>1800</v>
          </cell>
          <cell r="Q50">
            <v>3080</v>
          </cell>
          <cell r="R50" t="str">
            <v>F1</v>
          </cell>
          <cell r="S50" t="str">
            <v>DISP</v>
          </cell>
        </row>
        <row r="51">
          <cell r="A51" t="str">
            <v>E1029358A</v>
          </cell>
          <cell r="B51" t="str">
            <v>2122</v>
          </cell>
          <cell r="C51" t="str">
            <v>3999</v>
          </cell>
          <cell r="D51" t="str">
            <v>3998</v>
          </cell>
          <cell r="E51" t="str">
            <v>10</v>
          </cell>
          <cell r="F51" t="str">
            <v>1029358</v>
          </cell>
          <cell r="G51" t="str">
            <v>BERL RENAULT MEGANE LIFE DCI 90</v>
          </cell>
          <cell r="H51" t="str">
            <v>RONDEAU</v>
          </cell>
          <cell r="I51">
            <v>95</v>
          </cell>
          <cell r="J51" t="str">
            <v/>
          </cell>
          <cell r="K51" t="str">
            <v>EX262VP</v>
          </cell>
          <cell r="L51" t="str">
            <v>VF1RFB00960678707</v>
          </cell>
          <cell r="M51" t="str">
            <v>2018</v>
          </cell>
          <cell r="N51">
            <v>43251</v>
          </cell>
          <cell r="O51">
            <v>1205</v>
          </cell>
          <cell r="P51">
            <v>1841</v>
          </cell>
          <cell r="Q51">
            <v>3141</v>
          </cell>
          <cell r="R51" t="str">
            <v>F1</v>
          </cell>
          <cell r="S51" t="str">
            <v>DISP</v>
          </cell>
        </row>
        <row r="52">
          <cell r="A52" t="str">
            <v>E1217175B</v>
          </cell>
          <cell r="B52" t="str">
            <v>2122</v>
          </cell>
          <cell r="C52" t="str">
            <v>3999</v>
          </cell>
          <cell r="D52" t="str">
            <v>3998</v>
          </cell>
          <cell r="E52" t="str">
            <v>12</v>
          </cell>
          <cell r="F52" t="str">
            <v>1217175</v>
          </cell>
          <cell r="G52" t="str">
            <v>FGTTE RENAULT KANGOO EXPRESS GD CONF</v>
          </cell>
          <cell r="H52" t="str">
            <v>BROSSARD T</v>
          </cell>
          <cell r="I52">
            <v>5</v>
          </cell>
          <cell r="J52" t="str">
            <v/>
          </cell>
          <cell r="K52" t="str">
            <v>EH169XM</v>
          </cell>
          <cell r="L52" t="str">
            <v>VF1FW51J156793499</v>
          </cell>
          <cell r="M52" t="str">
            <v>2016</v>
          </cell>
          <cell r="N52">
            <v>42732</v>
          </cell>
          <cell r="O52">
            <v>1367</v>
          </cell>
          <cell r="P52">
            <v>1950</v>
          </cell>
          <cell r="Q52">
            <v>3</v>
          </cell>
          <cell r="R52" t="str">
            <v>F1</v>
          </cell>
          <cell r="S52" t="str">
            <v>DISP</v>
          </cell>
        </row>
        <row r="53">
          <cell r="A53" t="str">
            <v>E1217962B</v>
          </cell>
          <cell r="B53" t="str">
            <v>2122</v>
          </cell>
          <cell r="C53" t="str">
            <v>3999</v>
          </cell>
          <cell r="D53" t="str">
            <v>3998</v>
          </cell>
          <cell r="E53" t="str">
            <v>12</v>
          </cell>
          <cell r="F53" t="str">
            <v>1217962</v>
          </cell>
          <cell r="G53" t="str">
            <v>FGTTE RENAULT KANGOO EXPRESS MAXI CA GCF</v>
          </cell>
          <cell r="H53" t="str">
            <v>GODARD A</v>
          </cell>
          <cell r="I53">
            <v>5</v>
          </cell>
          <cell r="J53" t="str">
            <v/>
          </cell>
          <cell r="K53" t="str">
            <v>EQ977HR</v>
          </cell>
          <cell r="L53" t="str">
            <v>VF1FW51M158655980</v>
          </cell>
          <cell r="M53" t="str">
            <v>2017</v>
          </cell>
          <cell r="N53">
            <v>42985</v>
          </cell>
          <cell r="O53">
            <v>1510</v>
          </cell>
          <cell r="P53">
            <v>2200</v>
          </cell>
          <cell r="Q53">
            <v>3.25</v>
          </cell>
          <cell r="R53" t="str">
            <v>F1</v>
          </cell>
          <cell r="S53" t="str">
            <v>DISP</v>
          </cell>
        </row>
        <row r="54">
          <cell r="A54" t="str">
            <v>E1218234B</v>
          </cell>
          <cell r="B54" t="str">
            <v>2122</v>
          </cell>
          <cell r="C54" t="str">
            <v>3999</v>
          </cell>
          <cell r="D54" t="str">
            <v>3998</v>
          </cell>
          <cell r="E54" t="str">
            <v>12</v>
          </cell>
          <cell r="F54" t="str">
            <v>1218234</v>
          </cell>
          <cell r="G54" t="str">
            <v>FGTTE RENAULT KANGOO GCF L1 ENERGY DCI</v>
          </cell>
          <cell r="H54" t="str">
            <v>GRENOT</v>
          </cell>
          <cell r="I54">
            <v>5</v>
          </cell>
          <cell r="J54" t="str">
            <v/>
          </cell>
          <cell r="K54" t="str">
            <v>ET120CF</v>
          </cell>
          <cell r="L54" t="str">
            <v>VF1FW51J159476948</v>
          </cell>
          <cell r="M54" t="str">
            <v>2017</v>
          </cell>
          <cell r="N54">
            <v>43097</v>
          </cell>
          <cell r="O54">
            <v>1370</v>
          </cell>
          <cell r="P54">
            <v>1950</v>
          </cell>
          <cell r="Q54">
            <v>3</v>
          </cell>
          <cell r="R54" t="str">
            <v>F1</v>
          </cell>
          <cell r="S54" t="str">
            <v>DISP</v>
          </cell>
        </row>
        <row r="55">
          <cell r="A55" t="str">
            <v>E1025519B</v>
          </cell>
          <cell r="B55" t="str">
            <v>2122</v>
          </cell>
          <cell r="C55" t="str">
            <v>3999</v>
          </cell>
          <cell r="D55" t="str">
            <v>3999</v>
          </cell>
          <cell r="E55" t="str">
            <v>10</v>
          </cell>
          <cell r="F55" t="str">
            <v>1025519</v>
          </cell>
          <cell r="G55" t="str">
            <v>BERL RENAULT MEG EST LIFE DCI 95 CH</v>
          </cell>
          <cell r="H55" t="str">
            <v>IZABEL</v>
          </cell>
          <cell r="I55">
            <v>93</v>
          </cell>
          <cell r="J55" t="str">
            <v/>
          </cell>
          <cell r="K55" t="str">
            <v>EA489BX</v>
          </cell>
          <cell r="L55" t="str">
            <v>VF1KZ0C0H54983309</v>
          </cell>
          <cell r="M55" t="str">
            <v>2016</v>
          </cell>
          <cell r="N55">
            <v>42429</v>
          </cell>
          <cell r="O55">
            <v>1331</v>
          </cell>
          <cell r="P55">
            <v>1889</v>
          </cell>
          <cell r="Q55">
            <v>3189</v>
          </cell>
          <cell r="R55" t="str">
            <v>F1</v>
          </cell>
          <cell r="S55" t="str">
            <v>DISP</v>
          </cell>
        </row>
        <row r="56">
          <cell r="A56" t="str">
            <v>E1027105C</v>
          </cell>
          <cell r="B56" t="str">
            <v>2122</v>
          </cell>
          <cell r="C56" t="str">
            <v>3999</v>
          </cell>
          <cell r="D56" t="str">
            <v>3999</v>
          </cell>
          <cell r="E56" t="str">
            <v>10</v>
          </cell>
          <cell r="F56" t="str">
            <v>1027105</v>
          </cell>
          <cell r="G56" t="str">
            <v>BERL RENAULT MEGANE ESTATE LIFE ENERGY</v>
          </cell>
          <cell r="H56" t="str">
            <v>GRAVALLON</v>
          </cell>
          <cell r="I56">
            <v>95</v>
          </cell>
          <cell r="J56" t="str">
            <v/>
          </cell>
          <cell r="K56" t="str">
            <v>EJ755WJ</v>
          </cell>
          <cell r="L56" t="str">
            <v>VF1RFB00257231402</v>
          </cell>
          <cell r="M56" t="str">
            <v>2017</v>
          </cell>
          <cell r="N56">
            <v>42772</v>
          </cell>
          <cell r="O56">
            <v>1209</v>
          </cell>
          <cell r="P56">
            <v>1841</v>
          </cell>
          <cell r="Q56">
            <v>3141</v>
          </cell>
          <cell r="R56" t="str">
            <v>F1</v>
          </cell>
          <cell r="S56" t="str">
            <v>DISP</v>
          </cell>
        </row>
        <row r="57">
          <cell r="A57" t="str">
            <v>E1027470B</v>
          </cell>
          <cell r="B57" t="str">
            <v>2122</v>
          </cell>
          <cell r="C57" t="str">
            <v>3999</v>
          </cell>
          <cell r="D57" t="str">
            <v>3999</v>
          </cell>
          <cell r="E57" t="str">
            <v>10</v>
          </cell>
          <cell r="F57" t="str">
            <v>1027470</v>
          </cell>
          <cell r="G57" t="str">
            <v>BERL PEUGEOT 308 ACCESS BUSINESS 1.6 Blu</v>
          </cell>
          <cell r="H57" t="str">
            <v>FRENOT</v>
          </cell>
          <cell r="I57">
            <v>94</v>
          </cell>
          <cell r="J57" t="str">
            <v/>
          </cell>
          <cell r="K57" t="str">
            <v>EL198GY</v>
          </cell>
          <cell r="L57" t="str">
            <v>VF3LBBHYBHS5083243</v>
          </cell>
          <cell r="M57" t="str">
            <v>2017</v>
          </cell>
          <cell r="N57">
            <v>42824</v>
          </cell>
          <cell r="O57">
            <v>1160</v>
          </cell>
          <cell r="P57">
            <v>1780</v>
          </cell>
          <cell r="Q57">
            <v>3074</v>
          </cell>
          <cell r="R57" t="str">
            <v>F1</v>
          </cell>
          <cell r="S57" t="str">
            <v>DISP</v>
          </cell>
        </row>
        <row r="58">
          <cell r="A58" t="str">
            <v>E1030169A</v>
          </cell>
          <cell r="B58" t="str">
            <v>2122</v>
          </cell>
          <cell r="C58" t="str">
            <v>3999</v>
          </cell>
          <cell r="D58" t="str">
            <v>3999</v>
          </cell>
          <cell r="E58" t="str">
            <v>10</v>
          </cell>
          <cell r="F58" t="str">
            <v>1030169</v>
          </cell>
          <cell r="G58" t="str">
            <v>BERL RENAULT CAPTUR BUSINESS DCI 90 EDC</v>
          </cell>
          <cell r="H58" t="str">
            <v>GAUCHON</v>
          </cell>
          <cell r="I58">
            <v>0</v>
          </cell>
          <cell r="J58" t="str">
            <v/>
          </cell>
          <cell r="K58" t="str">
            <v/>
          </cell>
          <cell r="L58" t="str">
            <v/>
          </cell>
          <cell r="M58" t="str">
            <v/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 t="str">
            <v/>
          </cell>
          <cell r="S58" t="str">
            <v>DISP</v>
          </cell>
        </row>
        <row r="59">
          <cell r="A59" t="str">
            <v>E1026170C</v>
          </cell>
          <cell r="B59" t="str">
            <v>2122</v>
          </cell>
          <cell r="C59" t="str">
            <v>3999</v>
          </cell>
          <cell r="D59" t="str">
            <v>3999</v>
          </cell>
          <cell r="E59" t="str">
            <v>10</v>
          </cell>
          <cell r="F59" t="str">
            <v>1026170</v>
          </cell>
          <cell r="G59" t="str">
            <v>BERL RENAULT TALISMAN BUSINESS DCI 130</v>
          </cell>
          <cell r="H59" t="str">
            <v>BOYER</v>
          </cell>
          <cell r="I59">
            <v>102</v>
          </cell>
          <cell r="J59" t="str">
            <v/>
          </cell>
          <cell r="K59" t="str">
            <v>ED576AM</v>
          </cell>
          <cell r="L59" t="str">
            <v>VF1RFD00556030949</v>
          </cell>
          <cell r="M59" t="str">
            <v>2016</v>
          </cell>
          <cell r="N59">
            <v>42535</v>
          </cell>
          <cell r="O59">
            <v>1430</v>
          </cell>
          <cell r="P59">
            <v>2030</v>
          </cell>
          <cell r="Q59">
            <v>3630</v>
          </cell>
          <cell r="R59" t="str">
            <v>F1</v>
          </cell>
          <cell r="S59" t="str">
            <v>DISP</v>
          </cell>
        </row>
        <row r="60">
          <cell r="A60" t="str">
            <v>E1216746B</v>
          </cell>
          <cell r="B60" t="str">
            <v>2122</v>
          </cell>
          <cell r="C60" t="str">
            <v>3999</v>
          </cell>
          <cell r="D60" t="str">
            <v>3999</v>
          </cell>
          <cell r="E60" t="str">
            <v>12</v>
          </cell>
          <cell r="F60" t="str">
            <v>1216746</v>
          </cell>
          <cell r="G60" t="str">
            <v>VU-STE RENAULT CLIO IV AIR ENERGY DCI 90</v>
          </cell>
          <cell r="H60" t="str">
            <v>JIMBERT</v>
          </cell>
          <cell r="I60">
            <v>4</v>
          </cell>
          <cell r="J60" t="str">
            <v/>
          </cell>
          <cell r="K60" t="str">
            <v>EC881HL</v>
          </cell>
          <cell r="L60" t="str">
            <v>VF15R0J0A55048919</v>
          </cell>
          <cell r="M60" t="str">
            <v>2016</v>
          </cell>
          <cell r="N60">
            <v>42510</v>
          </cell>
          <cell r="O60">
            <v>1087</v>
          </cell>
          <cell r="P60">
            <v>1670</v>
          </cell>
          <cell r="Q60">
            <v>2570</v>
          </cell>
          <cell r="R60" t="str">
            <v>F1</v>
          </cell>
          <cell r="S60" t="str">
            <v>DISP</v>
          </cell>
        </row>
        <row r="61">
          <cell r="A61" t="str">
            <v>E1212520C</v>
          </cell>
          <cell r="B61" t="str">
            <v>2122</v>
          </cell>
          <cell r="C61" t="str">
            <v>3999</v>
          </cell>
          <cell r="D61" t="str">
            <v>3999</v>
          </cell>
          <cell r="E61" t="str">
            <v>12</v>
          </cell>
          <cell r="F61" t="str">
            <v>1212520</v>
          </cell>
          <cell r="G61" t="str">
            <v>FGTTE RENAULT KANG EXPR L1 CF 1.5DCI 70C</v>
          </cell>
          <cell r="H61" t="str">
            <v>JULIEN</v>
          </cell>
          <cell r="I61">
            <v>5</v>
          </cell>
          <cell r="J61" t="str">
            <v/>
          </cell>
          <cell r="K61" t="str">
            <v>BW951RF</v>
          </cell>
          <cell r="L61" t="str">
            <v>VF1FW1AB546149896</v>
          </cell>
          <cell r="M61" t="str">
            <v>2011</v>
          </cell>
          <cell r="N61">
            <v>40836</v>
          </cell>
          <cell r="O61">
            <v>1404</v>
          </cell>
          <cell r="P61">
            <v>1918</v>
          </cell>
          <cell r="Q61">
            <v>2968</v>
          </cell>
          <cell r="R61" t="str">
            <v>F1</v>
          </cell>
          <cell r="S61" t="str">
            <v>DISP</v>
          </cell>
        </row>
        <row r="62">
          <cell r="A62" t="str">
            <v>E1027475B</v>
          </cell>
          <cell r="B62" t="str">
            <v>2123</v>
          </cell>
          <cell r="C62" t="str">
            <v>3884</v>
          </cell>
          <cell r="D62" t="str">
            <v>3175</v>
          </cell>
          <cell r="E62" t="str">
            <v>10</v>
          </cell>
          <cell r="F62" t="str">
            <v>1027475</v>
          </cell>
          <cell r="G62" t="str">
            <v>BERL RENAULT CLIO ZEN ENERGY DCI 75</v>
          </cell>
          <cell r="H62" t="str">
            <v>LIZANDIER</v>
          </cell>
          <cell r="I62">
            <v>85</v>
          </cell>
          <cell r="J62" t="str">
            <v/>
          </cell>
          <cell r="K62" t="str">
            <v>EM037LX</v>
          </cell>
          <cell r="L62" t="str">
            <v>VF15RBF0A57544900</v>
          </cell>
          <cell r="M62" t="str">
            <v>2017</v>
          </cell>
          <cell r="N62">
            <v>42871</v>
          </cell>
          <cell r="O62">
            <v>1090</v>
          </cell>
          <cell r="P62">
            <v>1695</v>
          </cell>
          <cell r="Q62">
            <v>2595</v>
          </cell>
          <cell r="R62" t="str">
            <v>F1</v>
          </cell>
          <cell r="S62" t="str">
            <v>DISP</v>
          </cell>
        </row>
        <row r="63">
          <cell r="A63" t="str">
            <v>E1024649C</v>
          </cell>
          <cell r="B63" t="str">
            <v>2123</v>
          </cell>
          <cell r="C63" t="str">
            <v>3884</v>
          </cell>
          <cell r="D63" t="str">
            <v>3175</v>
          </cell>
          <cell r="E63" t="str">
            <v>10</v>
          </cell>
          <cell r="F63" t="str">
            <v>1024649</v>
          </cell>
          <cell r="G63" t="str">
            <v>BERL CITROEN C4 FEEL 1.6 HDI 90</v>
          </cell>
          <cell r="H63" t="str">
            <v>REMBA</v>
          </cell>
          <cell r="I63">
            <v>95</v>
          </cell>
          <cell r="J63" t="str">
            <v/>
          </cell>
          <cell r="K63" t="str">
            <v>DW630SE</v>
          </cell>
          <cell r="L63" t="str">
            <v>VF7NCBHY6FY554700</v>
          </cell>
          <cell r="M63" t="str">
            <v>2015</v>
          </cell>
          <cell r="N63">
            <v>42298</v>
          </cell>
          <cell r="O63">
            <v>1200</v>
          </cell>
          <cell r="P63">
            <v>1830</v>
          </cell>
          <cell r="Q63">
            <v>3130</v>
          </cell>
          <cell r="R63" t="str">
            <v>F1</v>
          </cell>
          <cell r="S63" t="str">
            <v>DISP</v>
          </cell>
        </row>
        <row r="64">
          <cell r="A64" t="str">
            <v>E1025125B</v>
          </cell>
          <cell r="B64" t="str">
            <v>2123</v>
          </cell>
          <cell r="C64" t="str">
            <v>3884</v>
          </cell>
          <cell r="D64" t="str">
            <v>3175</v>
          </cell>
          <cell r="E64" t="str">
            <v>10</v>
          </cell>
          <cell r="F64" t="str">
            <v>1025125</v>
          </cell>
          <cell r="G64" t="str">
            <v>BERL PEUGEOT NLLE 308 ACCESS 1.6 HDI 100</v>
          </cell>
          <cell r="H64" t="str">
            <v>TESSIER</v>
          </cell>
          <cell r="I64">
            <v>94</v>
          </cell>
          <cell r="J64" t="str">
            <v/>
          </cell>
          <cell r="K64" t="str">
            <v>DY862SB</v>
          </cell>
          <cell r="L64" t="str">
            <v>VF3LBBHYBFS342605</v>
          </cell>
          <cell r="M64" t="str">
            <v>2016</v>
          </cell>
          <cell r="N64">
            <v>42375</v>
          </cell>
          <cell r="O64">
            <v>1160</v>
          </cell>
          <cell r="P64">
            <v>1780</v>
          </cell>
          <cell r="Q64">
            <v>3074</v>
          </cell>
          <cell r="R64" t="str">
            <v>F1</v>
          </cell>
          <cell r="S64" t="str">
            <v>DISP</v>
          </cell>
        </row>
        <row r="65">
          <cell r="A65" t="str">
            <v>E1027746C</v>
          </cell>
          <cell r="B65" t="str">
            <v>2123</v>
          </cell>
          <cell r="C65" t="str">
            <v>3884</v>
          </cell>
          <cell r="D65" t="str">
            <v>3175</v>
          </cell>
          <cell r="E65" t="str">
            <v>10</v>
          </cell>
          <cell r="F65" t="str">
            <v>1027746</v>
          </cell>
          <cell r="G65" t="str">
            <v>BERL RENAULT MEGANE ESTATE LIFE ENERGY</v>
          </cell>
          <cell r="H65" t="str">
            <v>PONTAILLER</v>
          </cell>
          <cell r="I65">
            <v>95</v>
          </cell>
          <cell r="J65" t="str">
            <v/>
          </cell>
          <cell r="K65" t="str">
            <v>EN659PZ</v>
          </cell>
          <cell r="L65" t="str">
            <v>VF1RFB00458351311</v>
          </cell>
          <cell r="M65" t="str">
            <v>2017</v>
          </cell>
          <cell r="N65">
            <v>42912</v>
          </cell>
          <cell r="O65">
            <v>1312</v>
          </cell>
          <cell r="P65">
            <v>1911</v>
          </cell>
          <cell r="Q65">
            <v>3311</v>
          </cell>
          <cell r="R65" t="str">
            <v>F1</v>
          </cell>
          <cell r="S65" t="str">
            <v>DISP</v>
          </cell>
        </row>
        <row r="66">
          <cell r="A66" t="str">
            <v>E1029797A</v>
          </cell>
          <cell r="B66" t="str">
            <v>2123</v>
          </cell>
          <cell r="C66" t="str">
            <v>3884</v>
          </cell>
          <cell r="D66" t="str">
            <v>3175</v>
          </cell>
          <cell r="E66" t="str">
            <v>10</v>
          </cell>
          <cell r="F66" t="str">
            <v>1029797</v>
          </cell>
          <cell r="G66" t="str">
            <v>BERL PEUGEOT 308 SW ACCESS 1.6L BlueHDi</v>
          </cell>
          <cell r="H66" t="str">
            <v>LETEURTRE</v>
          </cell>
          <cell r="I66">
            <v>97</v>
          </cell>
          <cell r="J66" t="str">
            <v/>
          </cell>
          <cell r="K66" t="str">
            <v>EZ713ZH</v>
          </cell>
          <cell r="L66" t="str">
            <v>VF3LCYHYPJS330189</v>
          </cell>
          <cell r="M66" t="str">
            <v>2018</v>
          </cell>
          <cell r="N66">
            <v>43370</v>
          </cell>
          <cell r="O66">
            <v>1280</v>
          </cell>
          <cell r="P66">
            <v>1840</v>
          </cell>
          <cell r="Q66">
            <v>3.04</v>
          </cell>
          <cell r="R66" t="str">
            <v>F1</v>
          </cell>
          <cell r="S66" t="str">
            <v>DISP</v>
          </cell>
        </row>
        <row r="67">
          <cell r="A67" t="str">
            <v>E1030223A</v>
          </cell>
          <cell r="B67" t="str">
            <v>2123</v>
          </cell>
          <cell r="C67" t="str">
            <v>3884</v>
          </cell>
          <cell r="D67" t="str">
            <v>3175</v>
          </cell>
          <cell r="E67" t="str">
            <v>10</v>
          </cell>
          <cell r="F67" t="str">
            <v>1030223</v>
          </cell>
          <cell r="G67" t="str">
            <v>BERL CITROEN C4 CACTUS Feel BUSINESS</v>
          </cell>
          <cell r="H67" t="str">
            <v>TESSIER</v>
          </cell>
          <cell r="I67">
            <v>0</v>
          </cell>
          <cell r="J67" t="str">
            <v/>
          </cell>
          <cell r="K67" t="str">
            <v/>
          </cell>
          <cell r="L67" t="str">
            <v/>
          </cell>
          <cell r="M67" t="str">
            <v/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 t="str">
            <v/>
          </cell>
          <cell r="S67" t="str">
            <v>DISP</v>
          </cell>
        </row>
        <row r="68">
          <cell r="A68" t="str">
            <v>E1024643B</v>
          </cell>
          <cell r="B68" t="str">
            <v>2123</v>
          </cell>
          <cell r="C68" t="str">
            <v>3884</v>
          </cell>
          <cell r="D68" t="str">
            <v>3175</v>
          </cell>
          <cell r="E68" t="str">
            <v>10</v>
          </cell>
          <cell r="F68" t="str">
            <v>1024643</v>
          </cell>
          <cell r="G68" t="str">
            <v>BREAK PEUGEOT NLLE 308 SW BUSINESS 120</v>
          </cell>
          <cell r="H68" t="str">
            <v>SERRIER</v>
          </cell>
          <cell r="I68">
            <v>85</v>
          </cell>
          <cell r="J68" t="str">
            <v/>
          </cell>
          <cell r="K68" t="str">
            <v>DV170HP</v>
          </cell>
          <cell r="L68" t="str">
            <v>VF3LCBHZHFS184895</v>
          </cell>
          <cell r="M68" t="str">
            <v>2015</v>
          </cell>
          <cell r="N68">
            <v>42244</v>
          </cell>
          <cell r="O68">
            <v>1300</v>
          </cell>
          <cell r="P68">
            <v>1870</v>
          </cell>
          <cell r="Q68">
            <v>6000</v>
          </cell>
          <cell r="R68" t="str">
            <v>F1</v>
          </cell>
          <cell r="S68" t="str">
            <v>DISP</v>
          </cell>
        </row>
        <row r="69">
          <cell r="A69" t="str">
            <v>E1027348B</v>
          </cell>
          <cell r="B69" t="str">
            <v>2123</v>
          </cell>
          <cell r="C69" t="str">
            <v>3884</v>
          </cell>
          <cell r="D69" t="str">
            <v>3175</v>
          </cell>
          <cell r="E69" t="str">
            <v>10</v>
          </cell>
          <cell r="F69" t="str">
            <v>1027348</v>
          </cell>
          <cell r="G69" t="str">
            <v>BERL RENAULT SCENIC LIFE ENERGY DCI 95</v>
          </cell>
          <cell r="H69" t="str">
            <v>MOULIS</v>
          </cell>
          <cell r="I69">
            <v>100</v>
          </cell>
          <cell r="J69" t="str">
            <v/>
          </cell>
          <cell r="K69" t="str">
            <v>EM199CS</v>
          </cell>
          <cell r="L69" t="str">
            <v>VF1FRA00X57555871</v>
          </cell>
          <cell r="M69" t="str">
            <v>2017</v>
          </cell>
          <cell r="N69">
            <v>42853</v>
          </cell>
          <cell r="O69">
            <v>1430</v>
          </cell>
          <cell r="P69">
            <v>1996</v>
          </cell>
          <cell r="Q69">
            <v>3496</v>
          </cell>
          <cell r="R69" t="str">
            <v>F1</v>
          </cell>
          <cell r="S69" t="str">
            <v>DISP</v>
          </cell>
        </row>
        <row r="70">
          <cell r="A70" t="str">
            <v>E1030148A</v>
          </cell>
          <cell r="B70" t="str">
            <v>2123</v>
          </cell>
          <cell r="C70" t="str">
            <v>3884</v>
          </cell>
          <cell r="D70" t="str">
            <v>3175</v>
          </cell>
          <cell r="E70" t="str">
            <v>10</v>
          </cell>
          <cell r="F70" t="str">
            <v>1030148</v>
          </cell>
          <cell r="G70" t="str">
            <v>BERL PEUGEOT 308 SW ACTIVE BUSINESS 1.5</v>
          </cell>
          <cell r="H70" t="str">
            <v>SERRIER</v>
          </cell>
          <cell r="I70">
            <v>0</v>
          </cell>
          <cell r="J70" t="str">
            <v/>
          </cell>
          <cell r="K70" t="str">
            <v/>
          </cell>
          <cell r="L70" t="str">
            <v/>
          </cell>
          <cell r="M70" t="str">
            <v/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 t="str">
            <v/>
          </cell>
          <cell r="S70" t="str">
            <v>DISP</v>
          </cell>
        </row>
        <row r="71">
          <cell r="A71" t="str">
            <v>E1030413A</v>
          </cell>
          <cell r="B71" t="str">
            <v>2123</v>
          </cell>
          <cell r="C71" t="str">
            <v>3884</v>
          </cell>
          <cell r="D71" t="str">
            <v>3175</v>
          </cell>
          <cell r="E71" t="str">
            <v>10</v>
          </cell>
          <cell r="F71" t="str">
            <v>1030413</v>
          </cell>
          <cell r="G71" t="str">
            <v>BERL RENAULT MEGANE INTENS ENERGY DCI 11</v>
          </cell>
          <cell r="H71" t="str">
            <v>REMBA</v>
          </cell>
          <cell r="I71">
            <v>0</v>
          </cell>
          <cell r="J71" t="str">
            <v/>
          </cell>
          <cell r="K71" t="str">
            <v/>
          </cell>
          <cell r="L71" t="str">
            <v/>
          </cell>
          <cell r="M71" t="str">
            <v/>
          </cell>
          <cell r="N71">
            <v>0</v>
          </cell>
          <cell r="O71">
            <v>0</v>
          </cell>
          <cell r="P71">
            <v>0</v>
          </cell>
          <cell r="Q71">
            <v>0</v>
          </cell>
          <cell r="R71" t="str">
            <v/>
          </cell>
          <cell r="S71" t="str">
            <v>DISP</v>
          </cell>
        </row>
        <row r="72">
          <cell r="A72" t="str">
            <v>E1213621B</v>
          </cell>
          <cell r="B72" t="str">
            <v>2123</v>
          </cell>
          <cell r="C72" t="str">
            <v>3884</v>
          </cell>
          <cell r="D72" t="str">
            <v>3175</v>
          </cell>
          <cell r="E72" t="str">
            <v>12</v>
          </cell>
          <cell r="F72" t="str">
            <v>1213621</v>
          </cell>
          <cell r="G72" t="str">
            <v>FGTTE RENAULT KANG EXPR L1 CF 1.5DCI</v>
          </cell>
          <cell r="H72" t="str">
            <v>RESTITUÉ</v>
          </cell>
          <cell r="I72">
            <v>5</v>
          </cell>
          <cell r="J72" t="str">
            <v/>
          </cell>
          <cell r="K72" t="str">
            <v>CV062ZX</v>
          </cell>
          <cell r="L72" t="str">
            <v>VF1FW17B549328080</v>
          </cell>
          <cell r="M72" t="str">
            <v>2013</v>
          </cell>
          <cell r="N72">
            <v>41444</v>
          </cell>
          <cell r="O72">
            <v>1333</v>
          </cell>
          <cell r="P72">
            <v>1950</v>
          </cell>
          <cell r="Q72">
            <v>3000</v>
          </cell>
          <cell r="R72" t="str">
            <v>F1</v>
          </cell>
          <cell r="S72" t="str">
            <v>DISP</v>
          </cell>
        </row>
        <row r="73">
          <cell r="A73" t="str">
            <v>E1217133B</v>
          </cell>
          <cell r="B73" t="str">
            <v>2123</v>
          </cell>
          <cell r="C73" t="str">
            <v>3884</v>
          </cell>
          <cell r="D73" t="str">
            <v>3175</v>
          </cell>
          <cell r="E73" t="str">
            <v>12</v>
          </cell>
          <cell r="F73" t="str">
            <v>1217133</v>
          </cell>
          <cell r="G73" t="str">
            <v>FGTTE RENAULT KANGOO GCF L1 ENERGY DCI</v>
          </cell>
          <cell r="H73" t="str">
            <v>MORLOT</v>
          </cell>
          <cell r="I73">
            <v>5</v>
          </cell>
          <cell r="J73" t="str">
            <v/>
          </cell>
          <cell r="K73" t="str">
            <v>EH320JL</v>
          </cell>
          <cell r="L73" t="str">
            <v>VF1FW51J156785462</v>
          </cell>
          <cell r="M73" t="str">
            <v>2016</v>
          </cell>
          <cell r="N73">
            <v>42712</v>
          </cell>
          <cell r="O73">
            <v>1368</v>
          </cell>
          <cell r="P73">
            <v>1950</v>
          </cell>
          <cell r="Q73">
            <v>3000</v>
          </cell>
          <cell r="R73" t="str">
            <v>F1</v>
          </cell>
          <cell r="S73" t="str">
            <v>DISP</v>
          </cell>
        </row>
        <row r="74">
          <cell r="A74" t="str">
            <v>E1217463B</v>
          </cell>
          <cell r="B74" t="str">
            <v>2123</v>
          </cell>
          <cell r="C74" t="str">
            <v>3884</v>
          </cell>
          <cell r="D74" t="str">
            <v>3175</v>
          </cell>
          <cell r="E74" t="str">
            <v>12</v>
          </cell>
          <cell r="F74" t="str">
            <v>1217463</v>
          </cell>
          <cell r="G74" t="str">
            <v>VU RENAULT KANGOO GCF L1 ENERGY DCI</v>
          </cell>
          <cell r="H74" t="str">
            <v>GOUOT</v>
          </cell>
          <cell r="I74">
            <v>5</v>
          </cell>
          <cell r="J74" t="str">
            <v/>
          </cell>
          <cell r="K74" t="str">
            <v>EK564XE</v>
          </cell>
          <cell r="L74" t="str">
            <v>VF1FW51J157543972</v>
          </cell>
          <cell r="M74" t="str">
            <v>2017</v>
          </cell>
          <cell r="N74">
            <v>42811</v>
          </cell>
          <cell r="O74">
            <v>1369</v>
          </cell>
          <cell r="P74">
            <v>1950</v>
          </cell>
          <cell r="Q74">
            <v>3000</v>
          </cell>
          <cell r="R74" t="str">
            <v>F1</v>
          </cell>
          <cell r="S74" t="str">
            <v>DISP</v>
          </cell>
        </row>
        <row r="75">
          <cell r="A75" t="str">
            <v>E1218398A</v>
          </cell>
          <cell r="B75" t="str">
            <v>2123</v>
          </cell>
          <cell r="C75" t="str">
            <v>3884</v>
          </cell>
          <cell r="D75" t="str">
            <v>3175</v>
          </cell>
          <cell r="E75" t="str">
            <v>12</v>
          </cell>
          <cell r="F75" t="str">
            <v>1218398</v>
          </cell>
          <cell r="G75" t="str">
            <v>FGTTE PEUGEOT PARTNER PREMIUM STANDARD</v>
          </cell>
          <cell r="H75" t="str">
            <v>BABEL</v>
          </cell>
          <cell r="I75">
            <v>5</v>
          </cell>
          <cell r="J75" t="str">
            <v/>
          </cell>
          <cell r="K75" t="str">
            <v>EV597QA</v>
          </cell>
          <cell r="L75" t="str">
            <v>VF37BBHY6HN552063</v>
          </cell>
          <cell r="M75" t="str">
            <v>2018</v>
          </cell>
          <cell r="N75">
            <v>43168</v>
          </cell>
          <cell r="O75">
            <v>1309</v>
          </cell>
          <cell r="P75">
            <v>1960</v>
          </cell>
          <cell r="Q75">
            <v>2910</v>
          </cell>
          <cell r="R75" t="str">
            <v>F1</v>
          </cell>
          <cell r="S75" t="str">
            <v>DISP</v>
          </cell>
        </row>
        <row r="76">
          <cell r="A76" t="str">
            <v>E1219624A</v>
          </cell>
          <cell r="B76" t="str">
            <v>2123</v>
          </cell>
          <cell r="C76" t="str">
            <v>3884</v>
          </cell>
          <cell r="D76" t="str">
            <v>3175</v>
          </cell>
          <cell r="E76" t="str">
            <v>12</v>
          </cell>
          <cell r="F76" t="str">
            <v>1219624</v>
          </cell>
          <cell r="G76" t="str">
            <v>FGTTE PEUGEOT PARTNER PREMIUM STANDARD</v>
          </cell>
          <cell r="H76" t="str">
            <v>GIRARD</v>
          </cell>
          <cell r="I76">
            <v>0</v>
          </cell>
          <cell r="J76" t="str">
            <v/>
          </cell>
          <cell r="K76" t="str">
            <v/>
          </cell>
          <cell r="L76" t="str">
            <v/>
          </cell>
          <cell r="M76" t="str">
            <v/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R76" t="str">
            <v/>
          </cell>
          <cell r="S76" t="str">
            <v>DISP</v>
          </cell>
        </row>
        <row r="77">
          <cell r="A77" t="str">
            <v>E1025124C</v>
          </cell>
          <cell r="B77" t="str">
            <v>2123</v>
          </cell>
          <cell r="C77" t="str">
            <v>3884</v>
          </cell>
          <cell r="D77" t="str">
            <v>3881</v>
          </cell>
          <cell r="E77" t="str">
            <v>10</v>
          </cell>
          <cell r="F77" t="str">
            <v>1025124</v>
          </cell>
          <cell r="G77" t="str">
            <v>BERL CITROEN C4 FEEL</v>
          </cell>
          <cell r="H77" t="str">
            <v>WALTER</v>
          </cell>
          <cell r="I77">
            <v>95</v>
          </cell>
          <cell r="J77" t="str">
            <v/>
          </cell>
          <cell r="K77" t="str">
            <v>DX180VG</v>
          </cell>
          <cell r="L77" t="str">
            <v>VF7NCBHY6FY572513</v>
          </cell>
          <cell r="M77" t="str">
            <v>2015</v>
          </cell>
          <cell r="N77">
            <v>42339</v>
          </cell>
          <cell r="O77">
            <v>1200</v>
          </cell>
          <cell r="P77">
            <v>1830</v>
          </cell>
          <cell r="Q77">
            <v>3130</v>
          </cell>
          <cell r="R77" t="str">
            <v>F1</v>
          </cell>
          <cell r="S77" t="str">
            <v>DISP</v>
          </cell>
        </row>
        <row r="78">
          <cell r="A78" t="str">
            <v>E1028189A</v>
          </cell>
          <cell r="B78" t="str">
            <v>2123</v>
          </cell>
          <cell r="C78" t="str">
            <v>3884</v>
          </cell>
          <cell r="D78" t="str">
            <v>3881</v>
          </cell>
          <cell r="E78" t="str">
            <v>10</v>
          </cell>
          <cell r="F78" t="str">
            <v>1028189</v>
          </cell>
          <cell r="G78" t="str">
            <v>BERL PEUGEOT 308 SW ACCESS 1.6L BlueHDi</v>
          </cell>
          <cell r="H78" t="str">
            <v>RENAULT</v>
          </cell>
          <cell r="I78">
            <v>95</v>
          </cell>
          <cell r="J78" t="str">
            <v/>
          </cell>
          <cell r="K78" t="str">
            <v>ER685GX</v>
          </cell>
          <cell r="L78" t="str">
            <v>VF3LCBHYBHS281453</v>
          </cell>
          <cell r="M78" t="str">
            <v>2017</v>
          </cell>
          <cell r="N78">
            <v>43025</v>
          </cell>
          <cell r="O78">
            <v>1200</v>
          </cell>
          <cell r="P78">
            <v>1880</v>
          </cell>
          <cell r="Q78">
            <v>3080</v>
          </cell>
          <cell r="R78" t="str">
            <v>F1</v>
          </cell>
          <cell r="S78" t="str">
            <v>DISP</v>
          </cell>
        </row>
        <row r="79">
          <cell r="A79" t="str">
            <v>E1028587A</v>
          </cell>
          <cell r="B79" t="str">
            <v>2123</v>
          </cell>
          <cell r="C79" t="str">
            <v>3884</v>
          </cell>
          <cell r="D79" t="str">
            <v>3881</v>
          </cell>
          <cell r="E79" t="str">
            <v>10</v>
          </cell>
          <cell r="F79" t="str">
            <v>1028587</v>
          </cell>
          <cell r="G79" t="str">
            <v>BERL CITROEN C4 Feel BlueHdi 100 BVM5</v>
          </cell>
          <cell r="H79" t="str">
            <v>DUBOIS</v>
          </cell>
          <cell r="I79">
            <v>95</v>
          </cell>
          <cell r="J79" t="str">
            <v/>
          </cell>
          <cell r="K79" t="str">
            <v>ER178XK</v>
          </cell>
          <cell r="L79" t="str">
            <v>VF7NCBHY6HY539650</v>
          </cell>
          <cell r="M79" t="str">
            <v>2017</v>
          </cell>
          <cell r="N79">
            <v>43047</v>
          </cell>
          <cell r="O79">
            <v>1200</v>
          </cell>
          <cell r="P79">
            <v>1830</v>
          </cell>
          <cell r="Q79">
            <v>3130</v>
          </cell>
          <cell r="R79" t="str">
            <v>F1</v>
          </cell>
          <cell r="S79" t="str">
            <v>DISP</v>
          </cell>
        </row>
        <row r="80">
          <cell r="A80" t="str">
            <v>E1030414A</v>
          </cell>
          <cell r="B80" t="str">
            <v>2123</v>
          </cell>
          <cell r="C80" t="str">
            <v>3884</v>
          </cell>
          <cell r="D80" t="str">
            <v>3881</v>
          </cell>
          <cell r="E80" t="str">
            <v>10</v>
          </cell>
          <cell r="F80" t="str">
            <v>1030414</v>
          </cell>
          <cell r="G80" t="str">
            <v>BERL CITROEN C4 CACTUS Fell BUSINESS</v>
          </cell>
          <cell r="H80" t="str">
            <v>WALTER</v>
          </cell>
          <cell r="I80">
            <v>0</v>
          </cell>
          <cell r="J80" t="str">
            <v/>
          </cell>
          <cell r="K80" t="str">
            <v/>
          </cell>
          <cell r="L80" t="str">
            <v/>
          </cell>
          <cell r="M80" t="str">
            <v/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 t="str">
            <v/>
          </cell>
          <cell r="S80" t="str">
            <v>DISP</v>
          </cell>
        </row>
        <row r="81">
          <cell r="A81" t="str">
            <v>E1215406B</v>
          </cell>
          <cell r="B81" t="str">
            <v>2123</v>
          </cell>
          <cell r="C81" t="str">
            <v>3884</v>
          </cell>
          <cell r="D81" t="str">
            <v>3881</v>
          </cell>
          <cell r="E81" t="str">
            <v>12</v>
          </cell>
          <cell r="F81" t="str">
            <v>1215406</v>
          </cell>
          <cell r="G81" t="str">
            <v>VU-STE RENAULT CLIO IV STE</v>
          </cell>
          <cell r="H81" t="str">
            <v>DAMIENS QPE</v>
          </cell>
          <cell r="I81">
            <v>6</v>
          </cell>
          <cell r="J81" t="str">
            <v/>
          </cell>
          <cell r="K81" t="str">
            <v>DN951PY</v>
          </cell>
          <cell r="L81" t="str">
            <v>VF15RJL0H52190296</v>
          </cell>
          <cell r="M81" t="str">
            <v>2015</v>
          </cell>
          <cell r="N81">
            <v>42032</v>
          </cell>
          <cell r="O81">
            <v>1179</v>
          </cell>
          <cell r="P81">
            <v>1658</v>
          </cell>
          <cell r="Q81">
            <v>2558</v>
          </cell>
          <cell r="R81" t="str">
            <v>F1</v>
          </cell>
          <cell r="S81" t="str">
            <v>DISP</v>
          </cell>
        </row>
        <row r="82">
          <cell r="A82" t="str">
            <v>E1214439B</v>
          </cell>
          <cell r="B82" t="str">
            <v>2123</v>
          </cell>
          <cell r="C82" t="str">
            <v>3884</v>
          </cell>
          <cell r="D82" t="str">
            <v>3881</v>
          </cell>
          <cell r="E82" t="str">
            <v>12</v>
          </cell>
          <cell r="F82" t="str">
            <v>1214439</v>
          </cell>
          <cell r="G82" t="str">
            <v>FGTTE RENAULT EXPRESS L1 GRD CF 1.5DCI</v>
          </cell>
          <cell r="H82" t="str">
            <v>JOSEPH OLIVIER</v>
          </cell>
          <cell r="I82">
            <v>5</v>
          </cell>
          <cell r="J82" t="str">
            <v/>
          </cell>
          <cell r="K82" t="str">
            <v>DD536GT</v>
          </cell>
          <cell r="L82" t="str">
            <v>VF1FW58B550558198</v>
          </cell>
          <cell r="M82" t="str">
            <v>2014</v>
          </cell>
          <cell r="N82">
            <v>41691</v>
          </cell>
          <cell r="O82">
            <v>1363</v>
          </cell>
          <cell r="P82">
            <v>1950</v>
          </cell>
          <cell r="Q82">
            <v>3000</v>
          </cell>
          <cell r="R82" t="str">
            <v>F1</v>
          </cell>
          <cell r="S82" t="str">
            <v>DISP</v>
          </cell>
        </row>
        <row r="83">
          <cell r="A83" t="str">
            <v>E1215561B</v>
          </cell>
          <cell r="B83" t="str">
            <v>2123</v>
          </cell>
          <cell r="C83" t="str">
            <v>3884</v>
          </cell>
          <cell r="D83" t="str">
            <v>3881</v>
          </cell>
          <cell r="E83" t="str">
            <v>12</v>
          </cell>
          <cell r="F83" t="str">
            <v>1215561</v>
          </cell>
          <cell r="G83" t="str">
            <v>FGTTE RENAULT KANG GRD CF L1 ENERGY</v>
          </cell>
          <cell r="H83" t="str">
            <v>GRANDIN PH</v>
          </cell>
          <cell r="I83">
            <v>5</v>
          </cell>
          <cell r="J83" t="str">
            <v/>
          </cell>
          <cell r="K83" t="str">
            <v>DR146PL</v>
          </cell>
          <cell r="L83" t="str">
            <v>VF1FW58B553159143</v>
          </cell>
          <cell r="M83" t="str">
            <v>2015</v>
          </cell>
          <cell r="N83">
            <v>42143</v>
          </cell>
          <cell r="O83">
            <v>1363</v>
          </cell>
          <cell r="P83">
            <v>1950</v>
          </cell>
          <cell r="Q83">
            <v>3000</v>
          </cell>
          <cell r="R83" t="str">
            <v>F1</v>
          </cell>
          <cell r="S83" t="str">
            <v>DISP</v>
          </cell>
        </row>
        <row r="84">
          <cell r="A84" t="str">
            <v>E1216747B</v>
          </cell>
          <cell r="B84" t="str">
            <v>2123</v>
          </cell>
          <cell r="C84" t="str">
            <v>3884</v>
          </cell>
          <cell r="D84" t="str">
            <v>3881</v>
          </cell>
          <cell r="E84" t="str">
            <v>12</v>
          </cell>
          <cell r="F84" t="str">
            <v>1216747</v>
          </cell>
          <cell r="G84" t="str">
            <v>FGTTE RENAULT  KANGOO ENERGY DCI 90</v>
          </cell>
          <cell r="H84" t="str">
            <v>SENGUN</v>
          </cell>
          <cell r="I84">
            <v>5</v>
          </cell>
          <cell r="J84" t="str">
            <v/>
          </cell>
          <cell r="K84" t="str">
            <v>ED488LL</v>
          </cell>
          <cell r="L84" t="str">
            <v>VF1FW58B555740670</v>
          </cell>
          <cell r="M84" t="str">
            <v>2016</v>
          </cell>
          <cell r="N84">
            <v>42549</v>
          </cell>
          <cell r="O84">
            <v>1363</v>
          </cell>
          <cell r="P84">
            <v>1950</v>
          </cell>
          <cell r="Q84">
            <v>3000</v>
          </cell>
          <cell r="R84" t="str">
            <v>F1</v>
          </cell>
          <cell r="S84" t="str">
            <v>DISP</v>
          </cell>
        </row>
        <row r="85">
          <cell r="A85" t="str">
            <v>E1217544B</v>
          </cell>
          <cell r="B85" t="str">
            <v>2123</v>
          </cell>
          <cell r="C85" t="str">
            <v>3884</v>
          </cell>
          <cell r="D85" t="str">
            <v>3881</v>
          </cell>
          <cell r="E85" t="str">
            <v>12</v>
          </cell>
          <cell r="F85" t="str">
            <v>1217544</v>
          </cell>
          <cell r="G85" t="str">
            <v>FGTTE RENAULT KANGOO GCF L1 ENERGY DCI</v>
          </cell>
          <cell r="H85" t="str">
            <v>BEAUDOT</v>
          </cell>
          <cell r="I85">
            <v>5</v>
          </cell>
          <cell r="J85" t="str">
            <v/>
          </cell>
          <cell r="K85" t="str">
            <v>EM159LX</v>
          </cell>
          <cell r="L85" t="str">
            <v>VF1FW51J157859350</v>
          </cell>
          <cell r="M85" t="str">
            <v>2017</v>
          </cell>
          <cell r="N85">
            <v>42871</v>
          </cell>
          <cell r="O85">
            <v>1369</v>
          </cell>
          <cell r="P85">
            <v>1950</v>
          </cell>
          <cell r="Q85">
            <v>3000</v>
          </cell>
          <cell r="R85" t="str">
            <v>F1</v>
          </cell>
          <cell r="S85" t="str">
            <v>DISP</v>
          </cell>
        </row>
        <row r="86">
          <cell r="A86" t="str">
            <v>E1024382B</v>
          </cell>
          <cell r="B86" t="str">
            <v>2123</v>
          </cell>
          <cell r="C86" t="str">
            <v>3884</v>
          </cell>
          <cell r="D86" t="str">
            <v>3884</v>
          </cell>
          <cell r="E86" t="str">
            <v>10</v>
          </cell>
          <cell r="F86" t="str">
            <v>1024382</v>
          </cell>
          <cell r="G86" t="str">
            <v>BERL RENAULT CLIO ZEN dci 75</v>
          </cell>
          <cell r="H86" t="str">
            <v>LUCARONI</v>
          </cell>
          <cell r="I86">
            <v>90</v>
          </cell>
          <cell r="J86" t="str">
            <v/>
          </cell>
          <cell r="K86" t="str">
            <v>DS485EL</v>
          </cell>
          <cell r="L86" t="str">
            <v>VF15RU40H53333838</v>
          </cell>
          <cell r="M86" t="str">
            <v>2015</v>
          </cell>
          <cell r="N86">
            <v>42164</v>
          </cell>
          <cell r="O86">
            <v>1071</v>
          </cell>
          <cell r="P86">
            <v>1651</v>
          </cell>
          <cell r="Q86">
            <v>2551</v>
          </cell>
          <cell r="R86" t="str">
            <v>F1</v>
          </cell>
          <cell r="S86" t="str">
            <v>DISP</v>
          </cell>
        </row>
        <row r="87">
          <cell r="A87" t="str">
            <v>E1027745B</v>
          </cell>
          <cell r="B87" t="str">
            <v>2123</v>
          </cell>
          <cell r="C87" t="str">
            <v>3884</v>
          </cell>
          <cell r="D87" t="str">
            <v>3884</v>
          </cell>
          <cell r="E87" t="str">
            <v>10</v>
          </cell>
          <cell r="F87" t="str">
            <v>1027745</v>
          </cell>
          <cell r="G87" t="str">
            <v>BERL PEUGEOT 308 SW ACESS BUSINESS 1.6</v>
          </cell>
          <cell r="H87" t="str">
            <v>MARTIN</v>
          </cell>
          <cell r="I87">
            <v>94</v>
          </cell>
          <cell r="J87" t="str">
            <v/>
          </cell>
          <cell r="K87" t="str">
            <v>EN040QA</v>
          </cell>
          <cell r="L87" t="str">
            <v>VF3LCBHYBHS171408</v>
          </cell>
          <cell r="M87" t="str">
            <v>2017</v>
          </cell>
          <cell r="N87">
            <v>42912</v>
          </cell>
          <cell r="O87">
            <v>1200</v>
          </cell>
          <cell r="P87">
            <v>1880</v>
          </cell>
          <cell r="Q87">
            <v>3080</v>
          </cell>
          <cell r="R87" t="str">
            <v>F1</v>
          </cell>
          <cell r="S87" t="str">
            <v>DISP</v>
          </cell>
        </row>
        <row r="88">
          <cell r="A88" t="str">
            <v>E1030147A</v>
          </cell>
          <cell r="B88" t="str">
            <v>2123</v>
          </cell>
          <cell r="C88" t="str">
            <v>3884</v>
          </cell>
          <cell r="D88" t="str">
            <v>3884</v>
          </cell>
          <cell r="E88" t="str">
            <v>10</v>
          </cell>
          <cell r="F88" t="str">
            <v>1030147</v>
          </cell>
          <cell r="G88" t="str">
            <v>BERL PEUGEOT 2008 ALLURE BUSINESS 1.6</v>
          </cell>
          <cell r="H88" t="str">
            <v>LUCARONI</v>
          </cell>
          <cell r="I88">
            <v>0</v>
          </cell>
          <cell r="J88" t="str">
            <v/>
          </cell>
          <cell r="K88" t="str">
            <v/>
          </cell>
          <cell r="L88" t="str">
            <v/>
          </cell>
          <cell r="M88" t="str">
            <v/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 t="str">
            <v/>
          </cell>
          <cell r="S88" t="str">
            <v>DISP</v>
          </cell>
        </row>
        <row r="89">
          <cell r="A89" t="str">
            <v>E1025127B</v>
          </cell>
          <cell r="B89" t="str">
            <v>2123</v>
          </cell>
          <cell r="C89" t="str">
            <v>3884</v>
          </cell>
          <cell r="D89" t="str">
            <v>3884</v>
          </cell>
          <cell r="E89" t="str">
            <v>10</v>
          </cell>
          <cell r="F89" t="str">
            <v>1025127</v>
          </cell>
          <cell r="G89" t="str">
            <v>BERL RENAULT GRD SCENIC BOSE 7PL NRJ 130</v>
          </cell>
          <cell r="H89" t="str">
            <v>ROBERT</v>
          </cell>
          <cell r="I89">
            <v>114</v>
          </cell>
          <cell r="J89" t="str">
            <v/>
          </cell>
          <cell r="K89" t="str">
            <v>DX099PE</v>
          </cell>
          <cell r="L89" t="str">
            <v>VF1JZ03BH54528810</v>
          </cell>
          <cell r="M89" t="str">
            <v>2015</v>
          </cell>
          <cell r="N89">
            <v>42332</v>
          </cell>
          <cell r="O89">
            <v>1539</v>
          </cell>
          <cell r="P89">
            <v>2277</v>
          </cell>
          <cell r="Q89">
            <v>3577</v>
          </cell>
          <cell r="R89" t="str">
            <v>F1</v>
          </cell>
          <cell r="S89" t="str">
            <v>DISP</v>
          </cell>
        </row>
        <row r="90">
          <cell r="A90" t="str">
            <v>E1030416A</v>
          </cell>
          <cell r="B90" t="str">
            <v>2123</v>
          </cell>
          <cell r="C90" t="str">
            <v>3884</v>
          </cell>
          <cell r="D90" t="str">
            <v>3884</v>
          </cell>
          <cell r="E90" t="str">
            <v>10</v>
          </cell>
          <cell r="F90" t="str">
            <v>1030416</v>
          </cell>
          <cell r="G90" t="str">
            <v>BERL PEUGEOT 3008 GT LINE 130 CV BVM6</v>
          </cell>
          <cell r="H90" t="str">
            <v>ROBERT</v>
          </cell>
          <cell r="I90">
            <v>106</v>
          </cell>
          <cell r="J90" t="str">
            <v/>
          </cell>
          <cell r="K90" t="str">
            <v>FC140BN</v>
          </cell>
          <cell r="L90" t="str">
            <v>VF3MCYHZJJS446347</v>
          </cell>
          <cell r="M90" t="str">
            <v>2018</v>
          </cell>
          <cell r="N90">
            <v>43431</v>
          </cell>
          <cell r="O90">
            <v>1417</v>
          </cell>
          <cell r="P90">
            <v>1980</v>
          </cell>
          <cell r="Q90">
            <v>3.48</v>
          </cell>
          <cell r="R90" t="str">
            <v>F1</v>
          </cell>
          <cell r="S90" t="str">
            <v>DISP</v>
          </cell>
        </row>
        <row r="91">
          <cell r="A91" t="str">
            <v>E1215096B</v>
          </cell>
          <cell r="B91" t="str">
            <v>2123</v>
          </cell>
          <cell r="C91" t="str">
            <v>3884</v>
          </cell>
          <cell r="D91" t="str">
            <v>3884</v>
          </cell>
          <cell r="E91" t="str">
            <v>12</v>
          </cell>
          <cell r="F91" t="str">
            <v>1215096</v>
          </cell>
          <cell r="G91" t="str">
            <v>FGTTE CITROEN BERLING CLUB 20 L1 600KG</v>
          </cell>
          <cell r="H91" t="str">
            <v>SCHWARTZ</v>
          </cell>
          <cell r="I91">
            <v>5</v>
          </cell>
          <cell r="J91" t="str">
            <v/>
          </cell>
          <cell r="K91" t="str">
            <v>DN710MF</v>
          </cell>
          <cell r="L91" t="str">
            <v>VF77B9HF0EJ840469</v>
          </cell>
          <cell r="M91" t="str">
            <v>2015</v>
          </cell>
          <cell r="N91">
            <v>42027</v>
          </cell>
          <cell r="O91">
            <v>1299</v>
          </cell>
          <cell r="P91">
            <v>1990</v>
          </cell>
          <cell r="Q91">
            <v>3140</v>
          </cell>
          <cell r="R91" t="str">
            <v>F1</v>
          </cell>
          <cell r="S91" t="str">
            <v>DISP</v>
          </cell>
        </row>
        <row r="92">
          <cell r="A92" t="str">
            <v>E1217408B</v>
          </cell>
          <cell r="B92" t="str">
            <v>2123</v>
          </cell>
          <cell r="C92" t="str">
            <v>3884</v>
          </cell>
          <cell r="D92" t="str">
            <v>3884</v>
          </cell>
          <cell r="E92" t="str">
            <v>12</v>
          </cell>
          <cell r="F92" t="str">
            <v>1217408</v>
          </cell>
          <cell r="G92" t="str">
            <v>FGTTE PEUGEOT PARTNER PACK CLIM</v>
          </cell>
          <cell r="H92" t="str">
            <v>CHENAUD</v>
          </cell>
          <cell r="I92">
            <v>5</v>
          </cell>
          <cell r="J92" t="str">
            <v/>
          </cell>
          <cell r="K92" t="str">
            <v>EJ247YZ</v>
          </cell>
          <cell r="L92" t="str">
            <v>VF37BBHY6HJ563011</v>
          </cell>
          <cell r="M92" t="str">
            <v>2017</v>
          </cell>
          <cell r="N92">
            <v>42776</v>
          </cell>
          <cell r="O92">
            <v>1309</v>
          </cell>
          <cell r="P92">
            <v>1960</v>
          </cell>
          <cell r="Q92">
            <v>2960</v>
          </cell>
          <cell r="R92" t="str">
            <v>F1</v>
          </cell>
          <cell r="S92" t="str">
            <v>DISP</v>
          </cell>
        </row>
        <row r="93">
          <cell r="A93" t="str">
            <v>E1219623A</v>
          </cell>
          <cell r="B93" t="str">
            <v>2123</v>
          </cell>
          <cell r="C93" t="str">
            <v>3884</v>
          </cell>
          <cell r="D93" t="str">
            <v>3884</v>
          </cell>
          <cell r="E93" t="str">
            <v>12</v>
          </cell>
          <cell r="F93" t="str">
            <v>1219623</v>
          </cell>
          <cell r="G93" t="str">
            <v>FGTTE PEUGEOT PARTNER PREMIUM STANDARD</v>
          </cell>
          <cell r="H93" t="str">
            <v>DA CRUZ</v>
          </cell>
          <cell r="I93">
            <v>0</v>
          </cell>
          <cell r="J93" t="str">
            <v/>
          </cell>
          <cell r="K93" t="str">
            <v/>
          </cell>
          <cell r="L93" t="str">
            <v/>
          </cell>
          <cell r="M93" t="str">
            <v/>
          </cell>
          <cell r="N93">
            <v>0</v>
          </cell>
          <cell r="O93">
            <v>0</v>
          </cell>
          <cell r="P93">
            <v>0</v>
          </cell>
          <cell r="Q93">
            <v>0</v>
          </cell>
          <cell r="R93" t="str">
            <v/>
          </cell>
          <cell r="S93" t="str">
            <v>DISP</v>
          </cell>
        </row>
        <row r="94">
          <cell r="A94" t="str">
            <v>E1215896B</v>
          </cell>
          <cell r="B94" t="str">
            <v>2124</v>
          </cell>
          <cell r="C94" t="str">
            <v>3431</v>
          </cell>
          <cell r="D94" t="str">
            <v>3176</v>
          </cell>
          <cell r="E94" t="str">
            <v>12</v>
          </cell>
          <cell r="F94" t="str">
            <v>1215896</v>
          </cell>
          <cell r="G94" t="str">
            <v>FGTTE RENAULT KANGOO L1 ENERGY DCI 90</v>
          </cell>
          <cell r="H94" t="str">
            <v>CUNAULT</v>
          </cell>
          <cell r="I94">
            <v>5</v>
          </cell>
          <cell r="J94" t="str">
            <v/>
          </cell>
          <cell r="K94" t="str">
            <v>DV948RX</v>
          </cell>
          <cell r="L94" t="str">
            <v>VF1FW58B553718483</v>
          </cell>
          <cell r="M94" t="str">
            <v>2015</v>
          </cell>
          <cell r="N94">
            <v>42261</v>
          </cell>
          <cell r="O94">
            <v>1362</v>
          </cell>
          <cell r="P94">
            <v>1950</v>
          </cell>
          <cell r="Q94">
            <v>3000</v>
          </cell>
          <cell r="R94" t="str">
            <v>F1</v>
          </cell>
          <cell r="S94" t="str">
            <v>DISP</v>
          </cell>
        </row>
        <row r="95">
          <cell r="A95" t="str">
            <v>E1219554A</v>
          </cell>
          <cell r="B95" t="str">
            <v>2124</v>
          </cell>
          <cell r="C95" t="str">
            <v>3431</v>
          </cell>
          <cell r="D95" t="str">
            <v>3176</v>
          </cell>
          <cell r="E95" t="str">
            <v>12</v>
          </cell>
          <cell r="F95" t="str">
            <v>1219554</v>
          </cell>
          <cell r="G95" t="str">
            <v>FFGTTE RENAULT KANGOO GCF L1 ENERGY DCI</v>
          </cell>
          <cell r="H95" t="str">
            <v>CUNAULT</v>
          </cell>
          <cell r="I95">
            <v>0</v>
          </cell>
          <cell r="J95" t="str">
            <v/>
          </cell>
          <cell r="K95" t="str">
            <v/>
          </cell>
          <cell r="L95" t="str">
            <v/>
          </cell>
          <cell r="M95" t="str">
            <v/>
          </cell>
          <cell r="N95">
            <v>0</v>
          </cell>
          <cell r="O95">
            <v>0</v>
          </cell>
          <cell r="P95">
            <v>0</v>
          </cell>
          <cell r="Q95">
            <v>0</v>
          </cell>
          <cell r="R95" t="str">
            <v/>
          </cell>
          <cell r="S95" t="str">
            <v>DISP</v>
          </cell>
        </row>
        <row r="96">
          <cell r="A96" t="str">
            <v>E1026569B</v>
          </cell>
          <cell r="B96" t="str">
            <v>2124</v>
          </cell>
          <cell r="C96" t="str">
            <v>3431</v>
          </cell>
          <cell r="D96" t="str">
            <v>3431</v>
          </cell>
          <cell r="E96" t="str">
            <v>10</v>
          </cell>
          <cell r="F96" t="str">
            <v>1026569</v>
          </cell>
          <cell r="G96" t="str">
            <v>BERL RENAULT MEGANE LIFE ENERGY DCI 90</v>
          </cell>
          <cell r="H96" t="str">
            <v>FOREY</v>
          </cell>
          <cell r="I96">
            <v>95</v>
          </cell>
          <cell r="J96" t="str">
            <v/>
          </cell>
          <cell r="K96" t="str">
            <v>EF461PB</v>
          </cell>
          <cell r="L96" t="str">
            <v>VF1RFB00556609489</v>
          </cell>
          <cell r="M96" t="str">
            <v>2016</v>
          </cell>
          <cell r="N96">
            <v>42642</v>
          </cell>
          <cell r="O96">
            <v>1205</v>
          </cell>
          <cell r="P96">
            <v>1841</v>
          </cell>
          <cell r="Q96">
            <v>3141</v>
          </cell>
          <cell r="R96" t="str">
            <v>F1</v>
          </cell>
          <cell r="S96" t="str">
            <v>DISP</v>
          </cell>
        </row>
        <row r="97">
          <cell r="A97" t="str">
            <v>E1028093A</v>
          </cell>
          <cell r="B97" t="str">
            <v>2124</v>
          </cell>
          <cell r="C97" t="str">
            <v>3431</v>
          </cell>
          <cell r="D97" t="str">
            <v>3431</v>
          </cell>
          <cell r="E97" t="str">
            <v>10</v>
          </cell>
          <cell r="F97" t="str">
            <v>1028093</v>
          </cell>
          <cell r="G97" t="str">
            <v>BERL PEUGEOT 308 SW ACCESS 1.6  BlueHDi</v>
          </cell>
          <cell r="H97" t="str">
            <v>LOTHE</v>
          </cell>
          <cell r="I97">
            <v>95</v>
          </cell>
          <cell r="J97" t="str">
            <v/>
          </cell>
          <cell r="K97" t="str">
            <v>ER642FS</v>
          </cell>
          <cell r="L97" t="str">
            <v>VF3LCBHYBHS247593</v>
          </cell>
          <cell r="M97" t="str">
            <v>2017</v>
          </cell>
          <cell r="N97">
            <v>43021</v>
          </cell>
          <cell r="O97">
            <v>1200</v>
          </cell>
          <cell r="P97">
            <v>1880</v>
          </cell>
          <cell r="Q97">
            <v>3080</v>
          </cell>
          <cell r="R97" t="str">
            <v>F1</v>
          </cell>
          <cell r="S97" t="str">
            <v>DISP</v>
          </cell>
        </row>
        <row r="98">
          <cell r="A98" t="str">
            <v>E1026358A</v>
          </cell>
          <cell r="B98" t="str">
            <v>2127</v>
          </cell>
          <cell r="C98" t="str">
            <v>3886</v>
          </cell>
          <cell r="D98" t="str">
            <v>3178</v>
          </cell>
          <cell r="E98" t="str">
            <v>10</v>
          </cell>
          <cell r="F98" t="str">
            <v>1026358</v>
          </cell>
          <cell r="G98" t="str">
            <v>BERL PEUGEOT 208 5 P ACTIVE 1.6 BlueHDi</v>
          </cell>
          <cell r="H98" t="str">
            <v>MARTIN</v>
          </cell>
          <cell r="I98">
            <v>90</v>
          </cell>
          <cell r="J98" t="str">
            <v/>
          </cell>
          <cell r="K98" t="str">
            <v>EF670EG</v>
          </cell>
          <cell r="L98" t="str">
            <v>VF3CCBHW6GT190495</v>
          </cell>
          <cell r="M98" t="str">
            <v>2016</v>
          </cell>
          <cell r="N98">
            <v>42626</v>
          </cell>
          <cell r="O98">
            <v>1075</v>
          </cell>
          <cell r="P98">
            <v>1635</v>
          </cell>
          <cell r="Q98">
            <v>2295</v>
          </cell>
          <cell r="R98" t="str">
            <v>F1</v>
          </cell>
          <cell r="S98" t="str">
            <v>DISP</v>
          </cell>
        </row>
        <row r="99">
          <cell r="A99" t="str">
            <v>E1026832B</v>
          </cell>
          <cell r="B99" t="str">
            <v>2127</v>
          </cell>
          <cell r="C99" t="str">
            <v>3886</v>
          </cell>
          <cell r="D99" t="str">
            <v>3178</v>
          </cell>
          <cell r="E99" t="str">
            <v>10</v>
          </cell>
          <cell r="F99" t="str">
            <v>1026832</v>
          </cell>
          <cell r="G99" t="str">
            <v>BERL PEUGEOT 208 ACTIVE</v>
          </cell>
          <cell r="H99" t="str">
            <v>MOUDENC</v>
          </cell>
          <cell r="I99">
            <v>90</v>
          </cell>
          <cell r="J99" t="str">
            <v/>
          </cell>
          <cell r="K99" t="str">
            <v>EG963QY</v>
          </cell>
          <cell r="L99" t="str">
            <v>VF3CCBHW6GW043515</v>
          </cell>
          <cell r="M99" t="str">
            <v>2016</v>
          </cell>
          <cell r="N99">
            <v>42684</v>
          </cell>
          <cell r="O99">
            <v>1150</v>
          </cell>
          <cell r="P99">
            <v>1635</v>
          </cell>
          <cell r="Q99">
            <v>2295</v>
          </cell>
          <cell r="R99" t="str">
            <v>F1</v>
          </cell>
          <cell r="S99" t="str">
            <v>DISP</v>
          </cell>
        </row>
        <row r="100">
          <cell r="A100" t="str">
            <v>E1027126A</v>
          </cell>
          <cell r="B100" t="str">
            <v>2127</v>
          </cell>
          <cell r="C100" t="str">
            <v>3886</v>
          </cell>
          <cell r="D100" t="str">
            <v>3178</v>
          </cell>
          <cell r="E100" t="str">
            <v>10</v>
          </cell>
          <cell r="F100" t="str">
            <v>1027126</v>
          </cell>
          <cell r="G100" t="str">
            <v>BERL PEUGEOT 208 5P ACTIVE 1.6 BlueHdi</v>
          </cell>
          <cell r="H100" t="str">
            <v>MONI</v>
          </cell>
          <cell r="I100">
            <v>90</v>
          </cell>
          <cell r="J100" t="str">
            <v/>
          </cell>
          <cell r="K100" t="str">
            <v>EJ792NY</v>
          </cell>
          <cell r="L100" t="str">
            <v>VF3CCBHW6HT004545</v>
          </cell>
          <cell r="M100" t="str">
            <v>2017</v>
          </cell>
          <cell r="N100">
            <v>42761</v>
          </cell>
          <cell r="O100">
            <v>1075</v>
          </cell>
          <cell r="P100">
            <v>1635</v>
          </cell>
          <cell r="Q100">
            <v>2295</v>
          </cell>
          <cell r="R100" t="str">
            <v>F1</v>
          </cell>
          <cell r="S100" t="str">
            <v>DISP</v>
          </cell>
        </row>
        <row r="101">
          <cell r="A101" t="str">
            <v>E1027549A</v>
          </cell>
          <cell r="B101" t="str">
            <v>2127</v>
          </cell>
          <cell r="C101" t="str">
            <v>3886</v>
          </cell>
          <cell r="D101" t="str">
            <v>3178</v>
          </cell>
          <cell r="E101" t="str">
            <v>10</v>
          </cell>
          <cell r="F101" t="str">
            <v>1027549</v>
          </cell>
          <cell r="G101" t="str">
            <v>BERL PEUGEOT 308 SW ACCESS BUSINESS 1.6</v>
          </cell>
          <cell r="H101" t="str">
            <v>WALTER</v>
          </cell>
          <cell r="I101">
            <v>94</v>
          </cell>
          <cell r="J101" t="str">
            <v/>
          </cell>
          <cell r="K101" t="str">
            <v>EL686TX</v>
          </cell>
          <cell r="L101" t="str">
            <v>VF3LCBHYBHS110182</v>
          </cell>
          <cell r="M101" t="str">
            <v>2017</v>
          </cell>
          <cell r="N101">
            <v>42844</v>
          </cell>
          <cell r="O101">
            <v>1200</v>
          </cell>
          <cell r="P101">
            <v>1880</v>
          </cell>
          <cell r="Q101">
            <v>3080</v>
          </cell>
          <cell r="R101" t="str">
            <v>F1</v>
          </cell>
          <cell r="S101" t="str">
            <v>DISP</v>
          </cell>
        </row>
        <row r="102">
          <cell r="A102" t="str">
            <v>E1027887A</v>
          </cell>
          <cell r="B102" t="str">
            <v>2127</v>
          </cell>
          <cell r="C102" t="str">
            <v>3886</v>
          </cell>
          <cell r="D102" t="str">
            <v>3178</v>
          </cell>
          <cell r="E102" t="str">
            <v>10</v>
          </cell>
          <cell r="F102" t="str">
            <v>1027887</v>
          </cell>
          <cell r="G102" t="str">
            <v>BERL PEUGEOT 308 SW BUSINESS 1.6 BlueHDi</v>
          </cell>
          <cell r="H102" t="str">
            <v>BOITEUX</v>
          </cell>
          <cell r="I102">
            <v>95</v>
          </cell>
          <cell r="J102" t="str">
            <v/>
          </cell>
          <cell r="K102" t="str">
            <v>EP728LE</v>
          </cell>
          <cell r="L102" t="str">
            <v>VF3LCBHYBHS219003</v>
          </cell>
          <cell r="M102" t="str">
            <v>2017</v>
          </cell>
          <cell r="N102">
            <v>42941</v>
          </cell>
          <cell r="O102">
            <v>1200</v>
          </cell>
          <cell r="P102">
            <v>1880</v>
          </cell>
          <cell r="Q102">
            <v>3080</v>
          </cell>
          <cell r="R102" t="str">
            <v>F1</v>
          </cell>
          <cell r="S102" t="str">
            <v>DISP</v>
          </cell>
        </row>
        <row r="103">
          <cell r="A103" t="str">
            <v>E1209218D</v>
          </cell>
          <cell r="B103" t="str">
            <v>2127</v>
          </cell>
          <cell r="C103" t="str">
            <v>3886</v>
          </cell>
          <cell r="D103" t="str">
            <v>3178</v>
          </cell>
          <cell r="E103" t="str">
            <v>12</v>
          </cell>
          <cell r="F103" t="str">
            <v>1209218</v>
          </cell>
          <cell r="G103" t="str">
            <v>VU-STE PEUGEOT 207 AFF PACK</v>
          </cell>
          <cell r="H103" t="str">
            <v>MARI</v>
          </cell>
          <cell r="I103">
            <v>6</v>
          </cell>
          <cell r="J103" t="str">
            <v/>
          </cell>
          <cell r="K103" t="str">
            <v>CS645JB</v>
          </cell>
          <cell r="L103" t="str">
            <v>VF3WA8HZC34425389</v>
          </cell>
          <cell r="M103" t="str">
            <v>2008</v>
          </cell>
          <cell r="N103">
            <v>39658</v>
          </cell>
          <cell r="O103">
            <v>1176</v>
          </cell>
          <cell r="P103">
            <v>1620</v>
          </cell>
          <cell r="Q103">
            <v>2600</v>
          </cell>
          <cell r="R103" t="str">
            <v>F1</v>
          </cell>
          <cell r="S103" t="str">
            <v>DISP</v>
          </cell>
        </row>
        <row r="104">
          <cell r="A104" t="str">
            <v>E1217055A</v>
          </cell>
          <cell r="B104" t="str">
            <v>2127</v>
          </cell>
          <cell r="C104" t="str">
            <v>3886</v>
          </cell>
          <cell r="D104" t="str">
            <v>3178</v>
          </cell>
          <cell r="E104" t="str">
            <v>12</v>
          </cell>
          <cell r="F104" t="str">
            <v>1217055</v>
          </cell>
          <cell r="G104" t="str">
            <v>VU RENAULT CLIO STE AIR ENERGY DCI 90</v>
          </cell>
          <cell r="H104" t="str">
            <v>ROBERT</v>
          </cell>
          <cell r="I104">
            <v>4</v>
          </cell>
          <cell r="J104" t="str">
            <v/>
          </cell>
          <cell r="K104" t="str">
            <v>EF623DN</v>
          </cell>
          <cell r="L104" t="str">
            <v>VF15R0J0A56208772</v>
          </cell>
          <cell r="M104" t="str">
            <v>2016</v>
          </cell>
          <cell r="N104">
            <v>42625</v>
          </cell>
          <cell r="O104">
            <v>1090</v>
          </cell>
          <cell r="P104">
            <v>1695</v>
          </cell>
          <cell r="Q104">
            <v>2595</v>
          </cell>
          <cell r="R104" t="str">
            <v>F1</v>
          </cell>
          <cell r="S104" t="str">
            <v>DISP</v>
          </cell>
        </row>
        <row r="105">
          <cell r="A105" t="str">
            <v>E1215230A</v>
          </cell>
          <cell r="B105" t="str">
            <v>2127</v>
          </cell>
          <cell r="C105" t="str">
            <v>3886</v>
          </cell>
          <cell r="D105" t="str">
            <v>3178</v>
          </cell>
          <cell r="E105" t="str">
            <v>12</v>
          </cell>
          <cell r="F105" t="str">
            <v>1215230</v>
          </cell>
          <cell r="G105" t="str">
            <v>FGTTE PEUGEOT PARTN PK CD CLIM 120 HDI 9</v>
          </cell>
          <cell r="H105" t="str">
            <v>BARON</v>
          </cell>
          <cell r="I105">
            <v>5</v>
          </cell>
          <cell r="J105" t="str">
            <v/>
          </cell>
          <cell r="K105" t="str">
            <v>DN739RM</v>
          </cell>
          <cell r="L105" t="str">
            <v>VF37B9HF0FN501922</v>
          </cell>
          <cell r="M105" t="str">
            <v>2015</v>
          </cell>
          <cell r="N105">
            <v>42034</v>
          </cell>
          <cell r="O105">
            <v>1299</v>
          </cell>
          <cell r="P105">
            <v>1990</v>
          </cell>
          <cell r="Q105">
            <v>3140</v>
          </cell>
          <cell r="R105" t="str">
            <v>F1</v>
          </cell>
          <cell r="S105" t="str">
            <v>DISP</v>
          </cell>
        </row>
        <row r="106">
          <cell r="A106" t="str">
            <v>E1216900A</v>
          </cell>
          <cell r="B106" t="str">
            <v>2127</v>
          </cell>
          <cell r="C106" t="str">
            <v>3886</v>
          </cell>
          <cell r="D106" t="str">
            <v>3178</v>
          </cell>
          <cell r="E106" t="str">
            <v>12</v>
          </cell>
          <cell r="F106" t="str">
            <v>1216900</v>
          </cell>
          <cell r="G106" t="str">
            <v>FGTTE  PEUGEOT PARTNER PACK CD CLIM 120</v>
          </cell>
          <cell r="H106" t="str">
            <v>CORDIER</v>
          </cell>
          <cell r="I106">
            <v>5</v>
          </cell>
          <cell r="J106" t="str">
            <v/>
          </cell>
          <cell r="K106" t="str">
            <v>EF956GR</v>
          </cell>
          <cell r="L106" t="str">
            <v>VF37BBHY6GN534887</v>
          </cell>
          <cell r="M106" t="str">
            <v>2016</v>
          </cell>
          <cell r="N106">
            <v>42629</v>
          </cell>
          <cell r="O106">
            <v>1309</v>
          </cell>
          <cell r="P106">
            <v>1960</v>
          </cell>
          <cell r="Q106">
            <v>2910</v>
          </cell>
          <cell r="R106" t="str">
            <v>F1</v>
          </cell>
          <cell r="S106" t="str">
            <v>DISP</v>
          </cell>
        </row>
        <row r="107">
          <cell r="A107" t="str">
            <v>E1217266A</v>
          </cell>
          <cell r="B107" t="str">
            <v>2127</v>
          </cell>
          <cell r="C107" t="str">
            <v>3886</v>
          </cell>
          <cell r="D107" t="str">
            <v>3178</v>
          </cell>
          <cell r="E107" t="str">
            <v>12</v>
          </cell>
          <cell r="F107" t="str">
            <v>1217266</v>
          </cell>
          <cell r="G107" t="str">
            <v>FGTTE PEUGEOT PARTNER PREMIUM STANDARD</v>
          </cell>
          <cell r="H107" t="str">
            <v>POUPENEY</v>
          </cell>
          <cell r="I107">
            <v>5</v>
          </cell>
          <cell r="J107" t="str">
            <v/>
          </cell>
          <cell r="K107" t="str">
            <v>EJ712FD</v>
          </cell>
          <cell r="L107" t="str">
            <v>VF37BBHY6GN549132</v>
          </cell>
          <cell r="M107" t="str">
            <v>2017</v>
          </cell>
          <cell r="N107">
            <v>42746</v>
          </cell>
          <cell r="O107">
            <v>1309</v>
          </cell>
          <cell r="P107">
            <v>1960</v>
          </cell>
          <cell r="Q107">
            <v>2910</v>
          </cell>
          <cell r="R107" t="str">
            <v>F1</v>
          </cell>
          <cell r="S107" t="str">
            <v>DISP</v>
          </cell>
        </row>
        <row r="108">
          <cell r="A108" t="str">
            <v>E1027009A</v>
          </cell>
          <cell r="B108" t="str">
            <v>2127</v>
          </cell>
          <cell r="C108" t="str">
            <v>3886</v>
          </cell>
          <cell r="D108" t="str">
            <v>3885</v>
          </cell>
          <cell r="E108" t="str">
            <v>10</v>
          </cell>
          <cell r="F108" t="str">
            <v>1027009</v>
          </cell>
          <cell r="G108" t="str">
            <v>BERL PEUGEOT 308 SW ACCESS BUSINESS 1.6</v>
          </cell>
          <cell r="H108" t="str">
            <v>STADLER</v>
          </cell>
          <cell r="I108">
            <v>94</v>
          </cell>
          <cell r="J108" t="str">
            <v/>
          </cell>
          <cell r="K108" t="str">
            <v>EH846QK</v>
          </cell>
          <cell r="L108" t="str">
            <v>VF3LCBHYBGS327505</v>
          </cell>
          <cell r="M108" t="str">
            <v>2016</v>
          </cell>
          <cell r="N108">
            <v>42723</v>
          </cell>
          <cell r="O108">
            <v>1200</v>
          </cell>
          <cell r="P108">
            <v>1880</v>
          </cell>
          <cell r="Q108">
            <v>3080</v>
          </cell>
          <cell r="R108" t="str">
            <v>F1</v>
          </cell>
          <cell r="S108" t="str">
            <v>DISP</v>
          </cell>
        </row>
        <row r="109">
          <cell r="A109" t="str">
            <v>E1028263B</v>
          </cell>
          <cell r="B109" t="str">
            <v>2127</v>
          </cell>
          <cell r="C109" t="str">
            <v>3886</v>
          </cell>
          <cell r="D109" t="str">
            <v>3885</v>
          </cell>
          <cell r="E109" t="str">
            <v>10</v>
          </cell>
          <cell r="F109" t="str">
            <v>1028263</v>
          </cell>
          <cell r="G109" t="str">
            <v>BERL RENAULT MEGANE ESTATE DCI110 ZEN</v>
          </cell>
          <cell r="H109" t="str">
            <v>MARCHAND</v>
          </cell>
          <cell r="I109">
            <v>95</v>
          </cell>
          <cell r="J109" t="str">
            <v/>
          </cell>
          <cell r="K109" t="str">
            <v>EQ369RF</v>
          </cell>
          <cell r="L109" t="str">
            <v>VF1RFB00X59077882</v>
          </cell>
          <cell r="M109" t="str">
            <v>2017</v>
          </cell>
          <cell r="N109">
            <v>43000</v>
          </cell>
          <cell r="O109">
            <v>1320</v>
          </cell>
          <cell r="P109">
            <v>1932</v>
          </cell>
          <cell r="Q109">
            <v>3332</v>
          </cell>
          <cell r="R109" t="str">
            <v/>
          </cell>
          <cell r="S109" t="str">
            <v>DISP</v>
          </cell>
        </row>
        <row r="110">
          <cell r="A110" t="str">
            <v>E1218552A</v>
          </cell>
          <cell r="B110" t="str">
            <v>2127</v>
          </cell>
          <cell r="C110" t="str">
            <v>3886</v>
          </cell>
          <cell r="D110" t="str">
            <v>3885</v>
          </cell>
          <cell r="E110" t="str">
            <v>12</v>
          </cell>
          <cell r="F110" t="str">
            <v>1218552</v>
          </cell>
          <cell r="G110" t="str">
            <v>FGTTE PEUGEOT PARTNER PREMIUM STANDARD</v>
          </cell>
          <cell r="H110" t="str">
            <v>JACQUOT</v>
          </cell>
          <cell r="I110">
            <v>5</v>
          </cell>
          <cell r="J110" t="str">
            <v/>
          </cell>
          <cell r="K110" t="str">
            <v>EW402HH</v>
          </cell>
          <cell r="L110" t="str">
            <v>VF37BBHY6JJ621501</v>
          </cell>
          <cell r="M110" t="str">
            <v>2018</v>
          </cell>
          <cell r="N110">
            <v>43193</v>
          </cell>
          <cell r="O110">
            <v>1309</v>
          </cell>
          <cell r="P110">
            <v>1960</v>
          </cell>
          <cell r="Q110">
            <v>2910</v>
          </cell>
          <cell r="R110" t="str">
            <v>F1</v>
          </cell>
          <cell r="S110" t="str">
            <v>DISP</v>
          </cell>
        </row>
        <row r="111">
          <cell r="A111" t="str">
            <v>E1028022A</v>
          </cell>
          <cell r="B111" t="str">
            <v>2127</v>
          </cell>
          <cell r="C111" t="str">
            <v>3886</v>
          </cell>
          <cell r="D111" t="str">
            <v>3886</v>
          </cell>
          <cell r="E111" t="str">
            <v>10</v>
          </cell>
          <cell r="F111" t="str">
            <v>1028022</v>
          </cell>
          <cell r="G111" t="str">
            <v>BERL CITROEN C3 Feel BlueHDi 75 BVM S&amp;S</v>
          </cell>
          <cell r="H111" t="str">
            <v>FUOCO</v>
          </cell>
          <cell r="I111">
            <v>93</v>
          </cell>
          <cell r="J111" t="str">
            <v/>
          </cell>
          <cell r="K111" t="str">
            <v>EP930NB</v>
          </cell>
          <cell r="L111" t="str">
            <v>VF7SXBHW6HT651771</v>
          </cell>
          <cell r="M111" t="str">
            <v>2017</v>
          </cell>
          <cell r="N111">
            <v>42943</v>
          </cell>
          <cell r="O111">
            <v>1090</v>
          </cell>
          <cell r="P111">
            <v>1640</v>
          </cell>
          <cell r="Q111">
            <v>2240</v>
          </cell>
          <cell r="R111" t="str">
            <v>F1</v>
          </cell>
          <cell r="S111" t="str">
            <v>DISP</v>
          </cell>
        </row>
        <row r="112">
          <cell r="A112" t="str">
            <v>E1025525A</v>
          </cell>
          <cell r="B112" t="str">
            <v>2127</v>
          </cell>
          <cell r="C112" t="str">
            <v>3886</v>
          </cell>
          <cell r="D112" t="str">
            <v>3886</v>
          </cell>
          <cell r="E112" t="str">
            <v>10</v>
          </cell>
          <cell r="F112" t="str">
            <v>1025525</v>
          </cell>
          <cell r="G112" t="str">
            <v>BREAK PEUGEOT 308 SW ACCESS 1.6 S&amp;S</v>
          </cell>
          <cell r="H112" t="str">
            <v>BOURQUIN</v>
          </cell>
          <cell r="I112">
            <v>94</v>
          </cell>
          <cell r="J112" t="str">
            <v/>
          </cell>
          <cell r="K112" t="str">
            <v>EA327BH</v>
          </cell>
          <cell r="L112" t="str">
            <v>VF3LCBHYBGS006800</v>
          </cell>
          <cell r="M112" t="str">
            <v>2016</v>
          </cell>
          <cell r="N112">
            <v>42429</v>
          </cell>
          <cell r="O112">
            <v>1275</v>
          </cell>
          <cell r="P112">
            <v>1880</v>
          </cell>
          <cell r="Q112">
            <v>3080</v>
          </cell>
          <cell r="R112" t="str">
            <v>F1</v>
          </cell>
          <cell r="S112" t="str">
            <v>DISP</v>
          </cell>
        </row>
        <row r="113">
          <cell r="A113" t="str">
            <v>E1026837A</v>
          </cell>
          <cell r="B113" t="str">
            <v>2127</v>
          </cell>
          <cell r="C113" t="str">
            <v>3886</v>
          </cell>
          <cell r="D113" t="str">
            <v>3886</v>
          </cell>
          <cell r="E113" t="str">
            <v>10</v>
          </cell>
          <cell r="F113" t="str">
            <v>1026837</v>
          </cell>
          <cell r="G113" t="str">
            <v>BERL PEUGEOT 508 ALLURE 1.6 BlueHDi 120</v>
          </cell>
          <cell r="H113" t="str">
            <v>DACHRAOUI</v>
          </cell>
          <cell r="I113">
            <v>95</v>
          </cell>
          <cell r="J113" t="str">
            <v/>
          </cell>
          <cell r="K113" t="str">
            <v>EG146FV</v>
          </cell>
          <cell r="L113" t="str">
            <v>VF38DBHZMGL043462</v>
          </cell>
          <cell r="M113" t="str">
            <v>2016</v>
          </cell>
          <cell r="N113">
            <v>42668</v>
          </cell>
          <cell r="O113">
            <v>1410</v>
          </cell>
          <cell r="P113">
            <v>2025</v>
          </cell>
          <cell r="Q113">
            <v>3225</v>
          </cell>
          <cell r="R113" t="str">
            <v>F1</v>
          </cell>
          <cell r="S113" t="str">
            <v>DISP</v>
          </cell>
        </row>
        <row r="114">
          <cell r="A114" t="str">
            <v>E1210577C</v>
          </cell>
          <cell r="B114" t="str">
            <v>2127</v>
          </cell>
          <cell r="C114" t="str">
            <v>3886</v>
          </cell>
          <cell r="D114" t="str">
            <v>3886</v>
          </cell>
          <cell r="E114" t="str">
            <v>12</v>
          </cell>
          <cell r="F114" t="str">
            <v>1210577</v>
          </cell>
          <cell r="G114" t="str">
            <v>FGTTE PEUGEOT EXPERT CF 227 L1H1 5M3</v>
          </cell>
          <cell r="H114" t="str">
            <v>COUVET</v>
          </cell>
          <cell r="I114">
            <v>5</v>
          </cell>
          <cell r="J114" t="str">
            <v/>
          </cell>
          <cell r="K114" t="str">
            <v>AD956BZ</v>
          </cell>
          <cell r="L114" t="str">
            <v>VF3XS9HUC9Z033105</v>
          </cell>
          <cell r="M114" t="str">
            <v>2009</v>
          </cell>
          <cell r="N114">
            <v>40084</v>
          </cell>
          <cell r="O114">
            <v>1661</v>
          </cell>
          <cell r="P114">
            <v>2661</v>
          </cell>
          <cell r="Q114">
            <v>4333</v>
          </cell>
          <cell r="R114" t="str">
            <v>F1</v>
          </cell>
          <cell r="S114" t="str">
            <v>DISP</v>
          </cell>
        </row>
        <row r="115">
          <cell r="A115" t="str">
            <v>E1024990A</v>
          </cell>
          <cell r="B115" t="str">
            <v>2134</v>
          </cell>
          <cell r="C115" t="str">
            <v>3895</v>
          </cell>
          <cell r="D115" t="str">
            <v>3185</v>
          </cell>
          <cell r="E115" t="str">
            <v>10</v>
          </cell>
          <cell r="F115" t="str">
            <v>1024990</v>
          </cell>
          <cell r="G115" t="str">
            <v>BREAK PEUGEOT 308 SW ACCESS 1.6 L 100</v>
          </cell>
          <cell r="H115" t="str">
            <v>AUBRY</v>
          </cell>
          <cell r="I115">
            <v>94</v>
          </cell>
          <cell r="J115" t="str">
            <v/>
          </cell>
          <cell r="K115" t="str">
            <v>DX340DH</v>
          </cell>
          <cell r="L115" t="str">
            <v>VF3LCBHYBFS288459</v>
          </cell>
          <cell r="M115" t="str">
            <v>2015</v>
          </cell>
          <cell r="N115">
            <v>42313</v>
          </cell>
          <cell r="O115">
            <v>1200</v>
          </cell>
          <cell r="P115">
            <v>1880</v>
          </cell>
          <cell r="Q115">
            <v>3080</v>
          </cell>
          <cell r="R115" t="str">
            <v>F1</v>
          </cell>
          <cell r="S115" t="str">
            <v>DISP</v>
          </cell>
        </row>
        <row r="116">
          <cell r="A116" t="str">
            <v>E1028726A</v>
          </cell>
          <cell r="B116" t="str">
            <v>2134</v>
          </cell>
          <cell r="C116" t="str">
            <v>3895</v>
          </cell>
          <cell r="D116" t="str">
            <v>3185</v>
          </cell>
          <cell r="E116" t="str">
            <v>10</v>
          </cell>
          <cell r="F116" t="str">
            <v>1028726</v>
          </cell>
          <cell r="G116" t="str">
            <v>BERL RENAULT MEGANE ESTATE LIFE ENERGY</v>
          </cell>
          <cell r="H116" t="str">
            <v>BESANCON</v>
          </cell>
          <cell r="I116">
            <v>95</v>
          </cell>
          <cell r="J116" t="str">
            <v/>
          </cell>
          <cell r="K116" t="str">
            <v>ES967QM</v>
          </cell>
          <cell r="L116" t="str">
            <v>VF1RFB00059672661</v>
          </cell>
          <cell r="M116" t="str">
            <v>2017</v>
          </cell>
          <cell r="N116">
            <v>43080</v>
          </cell>
          <cell r="O116">
            <v>1312</v>
          </cell>
          <cell r="P116">
            <v>1911</v>
          </cell>
          <cell r="Q116">
            <v>3311</v>
          </cell>
          <cell r="R116" t="str">
            <v>F1</v>
          </cell>
          <cell r="S116" t="str">
            <v>DISP</v>
          </cell>
        </row>
        <row r="117">
          <cell r="A117" t="str">
            <v>E1025753A</v>
          </cell>
          <cell r="B117" t="str">
            <v>2134</v>
          </cell>
          <cell r="C117" t="str">
            <v>3895</v>
          </cell>
          <cell r="D117" t="str">
            <v>3185</v>
          </cell>
          <cell r="E117" t="str">
            <v>10</v>
          </cell>
          <cell r="F117" t="str">
            <v>1025753</v>
          </cell>
          <cell r="G117" t="str">
            <v>BERL PEUGEOT 308 BUSINESS 1.6L HDI</v>
          </cell>
          <cell r="H117" t="str">
            <v>BOLOT</v>
          </cell>
          <cell r="I117">
            <v>82</v>
          </cell>
          <cell r="J117" t="str">
            <v/>
          </cell>
          <cell r="K117" t="str">
            <v>EA615LR</v>
          </cell>
          <cell r="L117" t="str">
            <v>VF3LBBHZHGS047891</v>
          </cell>
          <cell r="M117" t="str">
            <v>2016</v>
          </cell>
          <cell r="N117">
            <v>42444</v>
          </cell>
          <cell r="O117">
            <v>1185</v>
          </cell>
          <cell r="P117">
            <v>1810</v>
          </cell>
          <cell r="Q117">
            <v>3203</v>
          </cell>
          <cell r="R117" t="str">
            <v>F1</v>
          </cell>
          <cell r="S117" t="str">
            <v>DISP</v>
          </cell>
        </row>
        <row r="118">
          <cell r="A118" t="str">
            <v>E1215509A</v>
          </cell>
          <cell r="B118" t="str">
            <v>2134</v>
          </cell>
          <cell r="C118" t="str">
            <v>3895</v>
          </cell>
          <cell r="D118" t="str">
            <v>3185</v>
          </cell>
          <cell r="E118" t="str">
            <v>12</v>
          </cell>
          <cell r="F118" t="str">
            <v>1215509</v>
          </cell>
          <cell r="G118" t="str">
            <v>FGTTE PEUGEOT PARTN PK CD CLIM 120 L1</v>
          </cell>
          <cell r="H118" t="str">
            <v>SACRE</v>
          </cell>
          <cell r="I118">
            <v>5</v>
          </cell>
          <cell r="J118" t="str">
            <v/>
          </cell>
          <cell r="K118" t="str">
            <v>DQ974GL</v>
          </cell>
          <cell r="L118" t="str">
            <v>VF37B9HF0FN510067</v>
          </cell>
          <cell r="M118" t="str">
            <v>2015</v>
          </cell>
          <cell r="N118">
            <v>42093</v>
          </cell>
          <cell r="O118">
            <v>1299</v>
          </cell>
          <cell r="P118">
            <v>1990</v>
          </cell>
          <cell r="Q118">
            <v>3140</v>
          </cell>
          <cell r="R118" t="str">
            <v>F1</v>
          </cell>
          <cell r="S118" t="str">
            <v>DISP</v>
          </cell>
        </row>
        <row r="119">
          <cell r="A119" t="str">
            <v>E1216703A</v>
          </cell>
          <cell r="B119" t="str">
            <v>2134</v>
          </cell>
          <cell r="C119" t="str">
            <v>3895</v>
          </cell>
          <cell r="D119" t="str">
            <v>3185</v>
          </cell>
          <cell r="E119" t="str">
            <v>12</v>
          </cell>
          <cell r="F119" t="str">
            <v>1216703</v>
          </cell>
          <cell r="G119" t="str">
            <v>FGTTE PEUGEOT PARTNER PK CLIM 120L1 ETG6</v>
          </cell>
          <cell r="H119" t="str">
            <v>SCHMITT</v>
          </cell>
          <cell r="I119">
            <v>5</v>
          </cell>
          <cell r="J119" t="str">
            <v/>
          </cell>
          <cell r="K119" t="str">
            <v>ED198HG</v>
          </cell>
          <cell r="L119" t="str">
            <v>VF37B9HF8GJ701808</v>
          </cell>
          <cell r="M119" t="str">
            <v>2016</v>
          </cell>
          <cell r="N119">
            <v>42544</v>
          </cell>
          <cell r="O119">
            <v>1320</v>
          </cell>
          <cell r="P119">
            <v>1990</v>
          </cell>
          <cell r="Q119">
            <v>3150</v>
          </cell>
          <cell r="R119" t="str">
            <v>F1</v>
          </cell>
          <cell r="S119" t="str">
            <v>DISP</v>
          </cell>
        </row>
        <row r="120">
          <cell r="A120" t="str">
            <v>E1218229A</v>
          </cell>
          <cell r="B120" t="str">
            <v>2134</v>
          </cell>
          <cell r="C120" t="str">
            <v>3895</v>
          </cell>
          <cell r="D120" t="str">
            <v>3185</v>
          </cell>
          <cell r="E120" t="str">
            <v>12</v>
          </cell>
          <cell r="F120" t="str">
            <v>1218229</v>
          </cell>
          <cell r="G120" t="str">
            <v>FGTTE PEUGEOT PARTNER PREMIUM STANDARD</v>
          </cell>
          <cell r="H120" t="str">
            <v>PETEY</v>
          </cell>
          <cell r="I120">
            <v>5</v>
          </cell>
          <cell r="J120" t="str">
            <v/>
          </cell>
          <cell r="K120" t="str">
            <v>ER972TB</v>
          </cell>
          <cell r="L120" t="str">
            <v>VF37BBHY6HJ854688</v>
          </cell>
          <cell r="M120" t="str">
            <v>2017</v>
          </cell>
          <cell r="N120">
            <v>43039</v>
          </cell>
          <cell r="O120">
            <v>1309</v>
          </cell>
          <cell r="P120">
            <v>1960</v>
          </cell>
          <cell r="Q120">
            <v>2910</v>
          </cell>
          <cell r="R120" t="str">
            <v>F1</v>
          </cell>
          <cell r="S120" t="str">
            <v>DISP</v>
          </cell>
        </row>
        <row r="121">
          <cell r="A121" t="str">
            <v>E1218230A</v>
          </cell>
          <cell r="B121" t="str">
            <v>2134</v>
          </cell>
          <cell r="C121" t="str">
            <v>3895</v>
          </cell>
          <cell r="D121" t="str">
            <v>3185</v>
          </cell>
          <cell r="E121" t="str">
            <v>12</v>
          </cell>
          <cell r="F121" t="str">
            <v>1218230</v>
          </cell>
          <cell r="G121" t="str">
            <v>FGTTE PEUGEOT PARTNER PREMIUM STANDARD</v>
          </cell>
          <cell r="H121" t="str">
            <v>LOCATELLI</v>
          </cell>
          <cell r="I121">
            <v>5</v>
          </cell>
          <cell r="J121" t="str">
            <v/>
          </cell>
          <cell r="K121" t="str">
            <v>ER159TE</v>
          </cell>
          <cell r="L121" t="str">
            <v>VF37BBHY6HJ854690</v>
          </cell>
          <cell r="M121" t="str">
            <v>2017</v>
          </cell>
          <cell r="N121">
            <v>43039</v>
          </cell>
          <cell r="O121">
            <v>1309</v>
          </cell>
          <cell r="P121">
            <v>1960</v>
          </cell>
          <cell r="Q121">
            <v>2910</v>
          </cell>
          <cell r="R121" t="str">
            <v>F1</v>
          </cell>
          <cell r="S121" t="str">
            <v>DISP</v>
          </cell>
        </row>
        <row r="122">
          <cell r="A122" t="str">
            <v>E1027101B</v>
          </cell>
          <cell r="B122" t="str">
            <v>2134</v>
          </cell>
          <cell r="C122" t="str">
            <v>3895</v>
          </cell>
          <cell r="D122" t="str">
            <v>3894</v>
          </cell>
          <cell r="E122" t="str">
            <v>10</v>
          </cell>
          <cell r="F122" t="str">
            <v>1027101</v>
          </cell>
          <cell r="G122" t="str">
            <v>BERL RENAULT MEGANE ESTATE LIFE ENERGY</v>
          </cell>
          <cell r="H122" t="str">
            <v>LOPEZ</v>
          </cell>
          <cell r="I122">
            <v>95</v>
          </cell>
          <cell r="J122" t="str">
            <v/>
          </cell>
          <cell r="K122" t="str">
            <v>EH422MV</v>
          </cell>
          <cell r="L122" t="str">
            <v>VF1RFB00056938858</v>
          </cell>
          <cell r="M122" t="str">
            <v>2016</v>
          </cell>
          <cell r="N122">
            <v>42718</v>
          </cell>
          <cell r="O122">
            <v>1312</v>
          </cell>
          <cell r="P122">
            <v>1911</v>
          </cell>
          <cell r="Q122">
            <v>3311</v>
          </cell>
          <cell r="R122" t="str">
            <v>F1</v>
          </cell>
          <cell r="S122" t="str">
            <v>DISP</v>
          </cell>
        </row>
        <row r="123">
          <cell r="A123" t="str">
            <v>E1027476A</v>
          </cell>
          <cell r="B123" t="str">
            <v>2134</v>
          </cell>
          <cell r="C123" t="str">
            <v>3895</v>
          </cell>
          <cell r="D123" t="str">
            <v>3894</v>
          </cell>
          <cell r="E123" t="str">
            <v>10</v>
          </cell>
          <cell r="F123" t="str">
            <v>1027476</v>
          </cell>
          <cell r="G123" t="str">
            <v>BERL PEUGEOT 308 ACTIVE BUSINESS 1.6L</v>
          </cell>
          <cell r="H123" t="str">
            <v>DE CAMPOS</v>
          </cell>
          <cell r="I123">
            <v>94</v>
          </cell>
          <cell r="J123" t="str">
            <v/>
          </cell>
          <cell r="K123" t="str">
            <v>EL002SW</v>
          </cell>
          <cell r="L123" t="str">
            <v>VF3LBBHYBHS091617</v>
          </cell>
          <cell r="M123" t="str">
            <v>2017</v>
          </cell>
          <cell r="N123">
            <v>42843</v>
          </cell>
          <cell r="O123">
            <v>1160</v>
          </cell>
          <cell r="P123">
            <v>1780</v>
          </cell>
          <cell r="Q123">
            <v>3074</v>
          </cell>
          <cell r="R123" t="str">
            <v>F1</v>
          </cell>
          <cell r="S123" t="str">
            <v>DISP</v>
          </cell>
        </row>
        <row r="124">
          <cell r="A124" t="str">
            <v>E1218228A</v>
          </cell>
          <cell r="B124" t="str">
            <v>2134</v>
          </cell>
          <cell r="C124" t="str">
            <v>3895</v>
          </cell>
          <cell r="D124" t="str">
            <v>3894</v>
          </cell>
          <cell r="E124" t="str">
            <v>12</v>
          </cell>
          <cell r="F124" t="str">
            <v>1218228</v>
          </cell>
          <cell r="G124" t="str">
            <v>FGTTE PEUGEOT PARTNER PREMIUM STANDARD</v>
          </cell>
          <cell r="H124" t="str">
            <v>SCHMITT</v>
          </cell>
          <cell r="I124">
            <v>5</v>
          </cell>
          <cell r="J124" t="str">
            <v/>
          </cell>
          <cell r="K124" t="str">
            <v>ER407TC</v>
          </cell>
          <cell r="L124" t="str">
            <v>VF37BBHY6HJ854689</v>
          </cell>
          <cell r="M124" t="str">
            <v>2017</v>
          </cell>
          <cell r="N124">
            <v>43039</v>
          </cell>
          <cell r="O124">
            <v>1309</v>
          </cell>
          <cell r="P124">
            <v>1960</v>
          </cell>
          <cell r="Q124">
            <v>2910</v>
          </cell>
          <cell r="R124" t="str">
            <v>F1</v>
          </cell>
          <cell r="S124" t="str">
            <v>DISP</v>
          </cell>
        </row>
        <row r="125">
          <cell r="A125" t="str">
            <v>E1024775A</v>
          </cell>
          <cell r="B125" t="str">
            <v>2134</v>
          </cell>
          <cell r="C125" t="str">
            <v>3895</v>
          </cell>
          <cell r="D125" t="str">
            <v>3895</v>
          </cell>
          <cell r="E125" t="str">
            <v>10</v>
          </cell>
          <cell r="F125" t="str">
            <v>1024775</v>
          </cell>
          <cell r="G125" t="str">
            <v>BERL PEUGEOT 308 ACCESS 1.6 BLUE HDI 100</v>
          </cell>
          <cell r="H125" t="str">
            <v>SCHMITT</v>
          </cell>
          <cell r="I125">
            <v>94</v>
          </cell>
          <cell r="J125" t="str">
            <v/>
          </cell>
          <cell r="K125" t="str">
            <v>DV778PE</v>
          </cell>
          <cell r="L125" t="str">
            <v>VF3LBBHYBFS219721</v>
          </cell>
          <cell r="M125" t="str">
            <v>2015</v>
          </cell>
          <cell r="N125">
            <v>42256</v>
          </cell>
          <cell r="O125">
            <v>1160</v>
          </cell>
          <cell r="P125">
            <v>1780</v>
          </cell>
          <cell r="Q125">
            <v>3074</v>
          </cell>
          <cell r="R125" t="str">
            <v>F1</v>
          </cell>
          <cell r="S125" t="str">
            <v>DISP</v>
          </cell>
        </row>
        <row r="126">
          <cell r="A126" t="str">
            <v>E1030083A</v>
          </cell>
          <cell r="B126" t="str">
            <v>2134</v>
          </cell>
          <cell r="C126" t="str">
            <v>3895</v>
          </cell>
          <cell r="D126" t="str">
            <v>3895</v>
          </cell>
          <cell r="E126" t="str">
            <v>10</v>
          </cell>
          <cell r="F126" t="str">
            <v>1030083</v>
          </cell>
          <cell r="G126" t="str">
            <v>BERL PEUGEOT 308 SW ACCESS BlueHDi 100</v>
          </cell>
          <cell r="H126" t="str">
            <v>SCHMITT</v>
          </cell>
          <cell r="I126">
            <v>97</v>
          </cell>
          <cell r="J126" t="str">
            <v/>
          </cell>
          <cell r="K126" t="str">
            <v>FB164CD</v>
          </cell>
          <cell r="L126" t="str">
            <v>VF3LCYHYPJS418184</v>
          </cell>
          <cell r="M126" t="str">
            <v>2018</v>
          </cell>
          <cell r="N126">
            <v>43389</v>
          </cell>
          <cell r="O126">
            <v>1205</v>
          </cell>
          <cell r="P126">
            <v>1840</v>
          </cell>
          <cell r="Q126">
            <v>3040</v>
          </cell>
          <cell r="R126" t="str">
            <v>F1</v>
          </cell>
          <cell r="S126" t="str">
            <v>DISP</v>
          </cell>
        </row>
        <row r="127">
          <cell r="A127" t="str">
            <v>E1029105A</v>
          </cell>
          <cell r="B127" t="str">
            <v>2134</v>
          </cell>
          <cell r="C127" t="str">
            <v>3895</v>
          </cell>
          <cell r="D127" t="str">
            <v>3895</v>
          </cell>
          <cell r="E127" t="str">
            <v>10</v>
          </cell>
          <cell r="F127" t="str">
            <v>1029105</v>
          </cell>
          <cell r="G127" t="str">
            <v>BERL PEUGEOT 3008 ACTIVE BUSINESS 1.6L</v>
          </cell>
          <cell r="H127" t="str">
            <v>GOBRON</v>
          </cell>
          <cell r="I127">
            <v>100</v>
          </cell>
          <cell r="J127" t="str">
            <v/>
          </cell>
          <cell r="K127" t="str">
            <v>ET477RB</v>
          </cell>
          <cell r="L127" t="str">
            <v>VF3MCBHZHJS079651</v>
          </cell>
          <cell r="M127" t="str">
            <v>2018</v>
          </cell>
          <cell r="N127">
            <v>43129</v>
          </cell>
          <cell r="O127">
            <v>1304</v>
          </cell>
          <cell r="P127">
            <v>1980</v>
          </cell>
          <cell r="Q127">
            <v>3380</v>
          </cell>
          <cell r="R127" t="str">
            <v>F1</v>
          </cell>
          <cell r="S127" t="str">
            <v>DISP</v>
          </cell>
        </row>
        <row r="128">
          <cell r="A128" t="str">
            <v>E1215999A</v>
          </cell>
          <cell r="B128" t="str">
            <v>2134</v>
          </cell>
          <cell r="C128" t="str">
            <v>3895</v>
          </cell>
          <cell r="D128" t="str">
            <v>3895</v>
          </cell>
          <cell r="E128" t="str">
            <v>12</v>
          </cell>
          <cell r="F128" t="str">
            <v>1215999</v>
          </cell>
          <cell r="G128" t="str">
            <v>VU-STE RENAULT CLIO IV AIR ENERGY DCI 90</v>
          </cell>
          <cell r="H128" t="str">
            <v>NIFENECKER</v>
          </cell>
          <cell r="I128">
            <v>4</v>
          </cell>
          <cell r="J128" t="str">
            <v/>
          </cell>
          <cell r="K128" t="str">
            <v>DW391QE</v>
          </cell>
          <cell r="L128" t="str">
            <v>VF15R0J0A53941092</v>
          </cell>
          <cell r="M128" t="str">
            <v>2015</v>
          </cell>
          <cell r="N128">
            <v>42318</v>
          </cell>
          <cell r="O128">
            <v>1087</v>
          </cell>
          <cell r="P128">
            <v>1670</v>
          </cell>
          <cell r="Q128">
            <v>2570</v>
          </cell>
          <cell r="R128" t="str">
            <v>F1</v>
          </cell>
          <cell r="S128" t="str">
            <v>DISP</v>
          </cell>
        </row>
        <row r="129">
          <cell r="A129" t="str">
            <v>E1028131C</v>
          </cell>
          <cell r="B129" t="str">
            <v>2135</v>
          </cell>
          <cell r="C129" t="str">
            <v>3186</v>
          </cell>
          <cell r="D129" t="str">
            <v>3186</v>
          </cell>
          <cell r="E129" t="str">
            <v>10</v>
          </cell>
          <cell r="F129" t="str">
            <v>1028131</v>
          </cell>
          <cell r="G129" t="str">
            <v>BERL PEUGEOT 208 ACTIVE HDI 75</v>
          </cell>
          <cell r="H129" t="str">
            <v>BONNET</v>
          </cell>
          <cell r="I129">
            <v>90</v>
          </cell>
          <cell r="J129" t="str">
            <v/>
          </cell>
          <cell r="K129" t="str">
            <v>ER499KR</v>
          </cell>
          <cell r="L129" t="str">
            <v>VF3CCBHW6HW139312</v>
          </cell>
          <cell r="M129" t="str">
            <v>2017</v>
          </cell>
          <cell r="N129">
            <v>43028</v>
          </cell>
          <cell r="O129">
            <v>1075</v>
          </cell>
          <cell r="P129">
            <v>1635</v>
          </cell>
          <cell r="Q129">
            <v>2295</v>
          </cell>
          <cell r="R129" t="str">
            <v>F1</v>
          </cell>
          <cell r="S129" t="str">
            <v>DISP</v>
          </cell>
        </row>
        <row r="130">
          <cell r="A130" t="str">
            <v>E1025213A</v>
          </cell>
          <cell r="B130" t="str">
            <v>2135</v>
          </cell>
          <cell r="C130" t="str">
            <v>3186</v>
          </cell>
          <cell r="D130" t="str">
            <v>3186</v>
          </cell>
          <cell r="E130" t="str">
            <v>10</v>
          </cell>
          <cell r="F130" t="str">
            <v>1025213</v>
          </cell>
          <cell r="G130" t="str">
            <v>BERL RENAULT MEGANE ESTATE LIFE</v>
          </cell>
          <cell r="H130" t="str">
            <v>MASSON</v>
          </cell>
          <cell r="I130">
            <v>93</v>
          </cell>
          <cell r="J130" t="str">
            <v/>
          </cell>
          <cell r="K130" t="str">
            <v>DY477JN</v>
          </cell>
          <cell r="L130" t="str">
            <v>VF1KZ0C0H54299823</v>
          </cell>
          <cell r="M130" t="str">
            <v>2015</v>
          </cell>
          <cell r="N130">
            <v>42360</v>
          </cell>
          <cell r="O130">
            <v>1256</v>
          </cell>
          <cell r="P130">
            <v>1889</v>
          </cell>
          <cell r="Q130">
            <v>3189</v>
          </cell>
          <cell r="R130" t="str">
            <v>F1</v>
          </cell>
          <cell r="S130" t="str">
            <v>DISP</v>
          </cell>
        </row>
        <row r="131">
          <cell r="A131" t="str">
            <v>E1025896B</v>
          </cell>
          <cell r="B131" t="str">
            <v>2135</v>
          </cell>
          <cell r="C131" t="str">
            <v>3186</v>
          </cell>
          <cell r="D131" t="str">
            <v>3186</v>
          </cell>
          <cell r="E131" t="str">
            <v>10</v>
          </cell>
          <cell r="F131" t="str">
            <v>1025896</v>
          </cell>
          <cell r="G131" t="str">
            <v>BERL PEUGEOT 308 SW ACCESS BlueHDI 1.6L</v>
          </cell>
          <cell r="H131" t="str">
            <v>GOY</v>
          </cell>
          <cell r="I131">
            <v>94</v>
          </cell>
          <cell r="J131" t="str">
            <v/>
          </cell>
          <cell r="K131" t="str">
            <v>EC119AE</v>
          </cell>
          <cell r="L131" t="str">
            <v>VF3LCBHYBGS122232</v>
          </cell>
          <cell r="M131" t="str">
            <v>2016</v>
          </cell>
          <cell r="N131">
            <v>42499</v>
          </cell>
          <cell r="O131">
            <v>1200</v>
          </cell>
          <cell r="P131">
            <v>1880</v>
          </cell>
          <cell r="Q131">
            <v>3080</v>
          </cell>
          <cell r="R131" t="str">
            <v>F1</v>
          </cell>
          <cell r="S131" t="str">
            <v>DISP</v>
          </cell>
        </row>
        <row r="132">
          <cell r="A132" t="str">
            <v>E1026113A</v>
          </cell>
          <cell r="B132" t="str">
            <v>2135</v>
          </cell>
          <cell r="C132" t="str">
            <v>3186</v>
          </cell>
          <cell r="D132" t="str">
            <v>3186</v>
          </cell>
          <cell r="E132" t="str">
            <v>10</v>
          </cell>
          <cell r="F132" t="str">
            <v>1026113</v>
          </cell>
          <cell r="G132" t="str">
            <v>BERL PEUGEOT 308 ACCESS BUSINESS 1.6L</v>
          </cell>
          <cell r="H132" t="str">
            <v>JACOULOT</v>
          </cell>
          <cell r="I132">
            <v>94</v>
          </cell>
          <cell r="J132" t="str">
            <v/>
          </cell>
          <cell r="K132" t="str">
            <v>ED360HS</v>
          </cell>
          <cell r="L132" t="str">
            <v>VF3LBBHYBGS143879</v>
          </cell>
          <cell r="M132" t="str">
            <v>2016</v>
          </cell>
          <cell r="N132">
            <v>42544</v>
          </cell>
          <cell r="O132">
            <v>1160</v>
          </cell>
          <cell r="P132">
            <v>1780</v>
          </cell>
          <cell r="Q132">
            <v>3074</v>
          </cell>
          <cell r="R132" t="str">
            <v>F1</v>
          </cell>
          <cell r="S132" t="str">
            <v>DISP</v>
          </cell>
        </row>
        <row r="133">
          <cell r="A133" t="str">
            <v>E1027099B</v>
          </cell>
          <cell r="B133" t="str">
            <v>2135</v>
          </cell>
          <cell r="C133" t="str">
            <v>3186</v>
          </cell>
          <cell r="D133" t="str">
            <v>3186</v>
          </cell>
          <cell r="E133" t="str">
            <v>10</v>
          </cell>
          <cell r="F133" t="str">
            <v>1027099</v>
          </cell>
          <cell r="G133" t="str">
            <v>BERL RENAULT MEGANE ESTATE LIFE ENERGY</v>
          </cell>
          <cell r="H133" t="str">
            <v>BENMEHAL</v>
          </cell>
          <cell r="I133">
            <v>95</v>
          </cell>
          <cell r="J133" t="str">
            <v/>
          </cell>
          <cell r="K133" t="str">
            <v>EH504AR</v>
          </cell>
          <cell r="L133" t="str">
            <v>VF1RFB00856961174</v>
          </cell>
          <cell r="M133" t="str">
            <v>2016</v>
          </cell>
          <cell r="N133">
            <v>42702</v>
          </cell>
          <cell r="O133">
            <v>1312</v>
          </cell>
          <cell r="P133">
            <v>1911</v>
          </cell>
          <cell r="Q133">
            <v>3311</v>
          </cell>
          <cell r="R133" t="str">
            <v>F1</v>
          </cell>
          <cell r="S133" t="str">
            <v>DISP</v>
          </cell>
        </row>
        <row r="134">
          <cell r="A134" t="str">
            <v>E1027551A</v>
          </cell>
          <cell r="B134" t="str">
            <v>2135</v>
          </cell>
          <cell r="C134" t="str">
            <v>3186</v>
          </cell>
          <cell r="D134" t="str">
            <v>3186</v>
          </cell>
          <cell r="E134" t="str">
            <v>10</v>
          </cell>
          <cell r="F134" t="str">
            <v>1027551</v>
          </cell>
          <cell r="G134" t="str">
            <v>BERL PEUGEOT 308 SW ACCESS BUSINESS 1.6</v>
          </cell>
          <cell r="H134" t="str">
            <v>POURCHET</v>
          </cell>
          <cell r="I134">
            <v>94</v>
          </cell>
          <cell r="J134" t="str">
            <v/>
          </cell>
          <cell r="K134" t="str">
            <v>EL505VQ</v>
          </cell>
          <cell r="L134" t="str">
            <v>VF3LCBHYBHS110177</v>
          </cell>
          <cell r="M134" t="str">
            <v>2017</v>
          </cell>
          <cell r="N134">
            <v>42845</v>
          </cell>
          <cell r="O134">
            <v>1200</v>
          </cell>
          <cell r="P134">
            <v>1880</v>
          </cell>
          <cell r="Q134">
            <v>3080</v>
          </cell>
          <cell r="R134" t="str">
            <v>F1</v>
          </cell>
          <cell r="S134" t="str">
            <v>DISP</v>
          </cell>
        </row>
        <row r="135">
          <cell r="A135" t="str">
            <v>E1028192A</v>
          </cell>
          <cell r="B135" t="str">
            <v>2135</v>
          </cell>
          <cell r="C135" t="str">
            <v>3186</v>
          </cell>
          <cell r="D135" t="str">
            <v>3186</v>
          </cell>
          <cell r="E135" t="str">
            <v>10</v>
          </cell>
          <cell r="F135" t="str">
            <v>1028192</v>
          </cell>
          <cell r="G135" t="str">
            <v>BERL PEUGEOT 308 ACCESS 1.6L BlueHDi 100</v>
          </cell>
          <cell r="H135" t="str">
            <v>MEUTERLOS</v>
          </cell>
          <cell r="I135">
            <v>95</v>
          </cell>
          <cell r="J135" t="str">
            <v/>
          </cell>
          <cell r="K135" t="str">
            <v>ER743CT</v>
          </cell>
          <cell r="L135" t="str">
            <v>VF3LBBHYBHS279036</v>
          </cell>
          <cell r="M135" t="str">
            <v>2017</v>
          </cell>
          <cell r="N135">
            <v>43017</v>
          </cell>
          <cell r="O135">
            <v>1160</v>
          </cell>
          <cell r="P135">
            <v>1780</v>
          </cell>
          <cell r="Q135">
            <v>3074</v>
          </cell>
          <cell r="R135" t="str">
            <v>F1</v>
          </cell>
          <cell r="S135" t="str">
            <v>DISP</v>
          </cell>
        </row>
        <row r="136">
          <cell r="A136" t="str">
            <v>E1030081A</v>
          </cell>
          <cell r="B136" t="str">
            <v>2135</v>
          </cell>
          <cell r="C136" t="str">
            <v>3186</v>
          </cell>
          <cell r="D136" t="str">
            <v>3186</v>
          </cell>
          <cell r="E136" t="str">
            <v>10</v>
          </cell>
          <cell r="F136" t="str">
            <v>1030081</v>
          </cell>
          <cell r="G136" t="str">
            <v>BERL  CITROEN C4 CACTUS Fell BUSINESS</v>
          </cell>
          <cell r="H136" t="str">
            <v>BERGIER</v>
          </cell>
          <cell r="I136">
            <v>97</v>
          </cell>
          <cell r="J136" t="str">
            <v/>
          </cell>
          <cell r="K136" t="str">
            <v>FB444CT</v>
          </cell>
          <cell r="L136" t="str">
            <v>VF70BYHYJJE556607</v>
          </cell>
          <cell r="M136" t="str">
            <v>2018</v>
          </cell>
          <cell r="N136">
            <v>43390</v>
          </cell>
          <cell r="O136">
            <v>1085</v>
          </cell>
          <cell r="P136">
            <v>1630</v>
          </cell>
          <cell r="Q136">
            <v>2560</v>
          </cell>
          <cell r="R136" t="str">
            <v>F1</v>
          </cell>
          <cell r="S136" t="str">
            <v>DISP</v>
          </cell>
        </row>
        <row r="137">
          <cell r="A137" t="str">
            <v>E1030082A</v>
          </cell>
          <cell r="B137" t="str">
            <v>2135</v>
          </cell>
          <cell r="C137" t="str">
            <v>3186</v>
          </cell>
          <cell r="D137" t="str">
            <v>3186</v>
          </cell>
          <cell r="E137" t="str">
            <v>10</v>
          </cell>
          <cell r="F137" t="str">
            <v>1030082</v>
          </cell>
          <cell r="G137" t="str">
            <v>BERL PEUGEOT 308 SW ACCESS BlueHDi 100</v>
          </cell>
          <cell r="H137" t="str">
            <v>BRUTILLOT</v>
          </cell>
          <cell r="I137">
            <v>97</v>
          </cell>
          <cell r="J137" t="str">
            <v/>
          </cell>
          <cell r="K137" t="str">
            <v>FB055JV</v>
          </cell>
          <cell r="L137" t="str">
            <v>VF3LCYHYPJS433639</v>
          </cell>
          <cell r="M137" t="str">
            <v>2018</v>
          </cell>
          <cell r="N137">
            <v>43399</v>
          </cell>
          <cell r="O137">
            <v>1205</v>
          </cell>
          <cell r="P137">
            <v>1840</v>
          </cell>
          <cell r="Q137">
            <v>3040</v>
          </cell>
          <cell r="R137" t="str">
            <v>F1</v>
          </cell>
          <cell r="S137" t="str">
            <v>DISP</v>
          </cell>
        </row>
        <row r="138">
          <cell r="A138" t="str">
            <v>E1030415A</v>
          </cell>
          <cell r="B138" t="str">
            <v>2135</v>
          </cell>
          <cell r="C138" t="str">
            <v>3186</v>
          </cell>
          <cell r="D138" t="str">
            <v>3186</v>
          </cell>
          <cell r="E138" t="str">
            <v>10</v>
          </cell>
          <cell r="F138" t="str">
            <v>1030415</v>
          </cell>
          <cell r="G138" t="str">
            <v>BERL PEUGEOT 308 SW ACCESS 1.6 BlueHDi</v>
          </cell>
          <cell r="H138" t="str">
            <v>GOY</v>
          </cell>
          <cell r="I138">
            <v>97</v>
          </cell>
          <cell r="J138" t="str">
            <v/>
          </cell>
          <cell r="K138" t="str">
            <v>FB547VL</v>
          </cell>
          <cell r="L138" t="str">
            <v>VF3LCYHYPJS448395</v>
          </cell>
          <cell r="M138" t="str">
            <v>2018</v>
          </cell>
          <cell r="N138">
            <v>43419</v>
          </cell>
          <cell r="O138">
            <v>1205</v>
          </cell>
          <cell r="P138">
            <v>1840</v>
          </cell>
          <cell r="Q138">
            <v>3040</v>
          </cell>
          <cell r="R138" t="str">
            <v>F1</v>
          </cell>
          <cell r="S138" t="str">
            <v>DISP</v>
          </cell>
        </row>
        <row r="139">
          <cell r="A139" t="str">
            <v>E1030667A</v>
          </cell>
          <cell r="B139" t="str">
            <v>2135</v>
          </cell>
          <cell r="C139" t="str">
            <v>3186</v>
          </cell>
          <cell r="D139" t="str">
            <v>3186</v>
          </cell>
          <cell r="E139" t="str">
            <v>10</v>
          </cell>
          <cell r="F139" t="str">
            <v>1030667</v>
          </cell>
          <cell r="G139" t="str">
            <v>BERL PEUGEOT 2008 ALLURE BUSINESS 1.6</v>
          </cell>
          <cell r="H139" t="str">
            <v>MASSON</v>
          </cell>
          <cell r="I139">
            <v>0</v>
          </cell>
          <cell r="J139" t="str">
            <v/>
          </cell>
          <cell r="K139" t="str">
            <v/>
          </cell>
          <cell r="L139" t="str">
            <v/>
          </cell>
          <cell r="M139" t="str">
            <v/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 t="str">
            <v/>
          </cell>
          <cell r="S139" t="str">
            <v>DISP</v>
          </cell>
        </row>
        <row r="140">
          <cell r="A140" t="str">
            <v>E1028193A</v>
          </cell>
          <cell r="B140" t="str">
            <v>2135</v>
          </cell>
          <cell r="C140" t="str">
            <v>3186</v>
          </cell>
          <cell r="D140" t="str">
            <v>3186</v>
          </cell>
          <cell r="E140" t="str">
            <v>10</v>
          </cell>
          <cell r="F140" t="str">
            <v>1028193</v>
          </cell>
          <cell r="G140" t="str">
            <v>BERL RENAULT MEGANE ESTATE BUSINESS ENER</v>
          </cell>
          <cell r="H140" t="str">
            <v>DESCOURVIERES</v>
          </cell>
          <cell r="I140">
            <v>95</v>
          </cell>
          <cell r="J140" t="str">
            <v/>
          </cell>
          <cell r="K140" t="str">
            <v>ES403GN</v>
          </cell>
          <cell r="L140" t="str">
            <v>VF1RFB00159382557</v>
          </cell>
          <cell r="M140" t="str">
            <v>2017</v>
          </cell>
          <cell r="N140">
            <v>43067</v>
          </cell>
          <cell r="O140">
            <v>1312</v>
          </cell>
          <cell r="P140">
            <v>1911</v>
          </cell>
          <cell r="Q140">
            <v>3311</v>
          </cell>
          <cell r="R140" t="str">
            <v>F1</v>
          </cell>
          <cell r="S140" t="str">
            <v>DISP</v>
          </cell>
        </row>
        <row r="141">
          <cell r="A141" t="str">
            <v>E1028191A</v>
          </cell>
          <cell r="B141" t="str">
            <v>2135</v>
          </cell>
          <cell r="C141" t="str">
            <v>3186</v>
          </cell>
          <cell r="D141" t="str">
            <v>3186</v>
          </cell>
          <cell r="E141" t="str">
            <v>10</v>
          </cell>
          <cell r="F141" t="str">
            <v>1028191</v>
          </cell>
          <cell r="G141" t="str">
            <v>BERL PEUGEOT MONOSPACE 5008 ACTIVE BUSIN</v>
          </cell>
          <cell r="H141" t="str">
            <v>VERMOT</v>
          </cell>
          <cell r="I141">
            <v>112</v>
          </cell>
          <cell r="J141" t="str">
            <v/>
          </cell>
          <cell r="K141" t="str">
            <v>ER554WW</v>
          </cell>
          <cell r="L141" t="str">
            <v>VF3MCBHZWHL056775</v>
          </cell>
          <cell r="M141" t="str">
            <v>2017</v>
          </cell>
          <cell r="N141">
            <v>43046</v>
          </cell>
          <cell r="O141">
            <v>1380</v>
          </cell>
          <cell r="P141">
            <v>2200</v>
          </cell>
          <cell r="Q141">
            <v>3300</v>
          </cell>
          <cell r="R141" t="str">
            <v>F1</v>
          </cell>
          <cell r="S141" t="str">
            <v>DISP</v>
          </cell>
        </row>
        <row r="142">
          <cell r="A142" t="str">
            <v>E1216000B</v>
          </cell>
          <cell r="B142" t="str">
            <v>2135</v>
          </cell>
          <cell r="C142" t="str">
            <v>3186</v>
          </cell>
          <cell r="D142" t="str">
            <v>3186</v>
          </cell>
          <cell r="E142" t="str">
            <v>12</v>
          </cell>
          <cell r="F142" t="str">
            <v>1216000</v>
          </cell>
          <cell r="G142" t="str">
            <v>VU-STE PEUGEOT 208 AFF PK CLIM 1.6 75</v>
          </cell>
          <cell r="H142" t="str">
            <v>PARIS</v>
          </cell>
          <cell r="I142">
            <v>4</v>
          </cell>
          <cell r="J142" t="str">
            <v/>
          </cell>
          <cell r="K142" t="str">
            <v>DW968MK</v>
          </cell>
          <cell r="L142" t="str">
            <v>VF3CCBHW6FT199586</v>
          </cell>
          <cell r="M142" t="str">
            <v>2015</v>
          </cell>
          <cell r="N142">
            <v>42290</v>
          </cell>
          <cell r="O142">
            <v>1075</v>
          </cell>
          <cell r="P142">
            <v>1635</v>
          </cell>
          <cell r="Q142">
            <v>2295</v>
          </cell>
          <cell r="R142" t="str">
            <v>F1</v>
          </cell>
          <cell r="S142" t="str">
            <v>DISP</v>
          </cell>
        </row>
        <row r="143">
          <cell r="A143" t="str">
            <v>E1216599A</v>
          </cell>
          <cell r="B143" t="str">
            <v>2135</v>
          </cell>
          <cell r="C143" t="str">
            <v>3186</v>
          </cell>
          <cell r="D143" t="str">
            <v>3186</v>
          </cell>
          <cell r="E143" t="str">
            <v>12</v>
          </cell>
          <cell r="F143" t="str">
            <v>1216599</v>
          </cell>
          <cell r="G143" t="str">
            <v>VU RENAULT CLIO STE AIR ENERGY DCI 90</v>
          </cell>
          <cell r="H143" t="str">
            <v>DROZ-VINCENT</v>
          </cell>
          <cell r="I143">
            <v>4</v>
          </cell>
          <cell r="J143" t="str">
            <v/>
          </cell>
          <cell r="K143" t="str">
            <v>EA639GF</v>
          </cell>
          <cell r="L143" t="str">
            <v>VF15R0J0A54741525</v>
          </cell>
          <cell r="M143" t="str">
            <v>2016</v>
          </cell>
          <cell r="N143">
            <v>42437</v>
          </cell>
          <cell r="O143">
            <v>1162</v>
          </cell>
          <cell r="P143">
            <v>1670</v>
          </cell>
          <cell r="Q143">
            <v>2570</v>
          </cell>
          <cell r="R143" t="str">
            <v>F1</v>
          </cell>
          <cell r="S143" t="str">
            <v>DISP</v>
          </cell>
        </row>
        <row r="144">
          <cell r="A144" t="str">
            <v>E1204559B</v>
          </cell>
          <cell r="B144" t="str">
            <v>2135</v>
          </cell>
          <cell r="C144" t="str">
            <v>3186</v>
          </cell>
          <cell r="D144" t="str">
            <v>3186</v>
          </cell>
          <cell r="E144" t="str">
            <v>12</v>
          </cell>
          <cell r="F144" t="str">
            <v>1204559</v>
          </cell>
          <cell r="G144" t="str">
            <v>FGTE CITROEN BERLINGO 1.9D</v>
          </cell>
          <cell r="H144" t="str">
            <v>A VENDRE</v>
          </cell>
          <cell r="I144">
            <v>7</v>
          </cell>
          <cell r="J144" t="str">
            <v/>
          </cell>
          <cell r="K144" t="str">
            <v>AH942GE</v>
          </cell>
          <cell r="L144" t="str">
            <v>VF7GCWJYB94181488</v>
          </cell>
          <cell r="M144" t="str">
            <v>2005</v>
          </cell>
          <cell r="N144">
            <v>38484</v>
          </cell>
          <cell r="O144">
            <v>1175</v>
          </cell>
          <cell r="P144">
            <v>1955</v>
          </cell>
          <cell r="Q144">
            <v>3055</v>
          </cell>
          <cell r="R144" t="str">
            <v>F1</v>
          </cell>
          <cell r="S144" t="str">
            <v>DISP</v>
          </cell>
        </row>
        <row r="145">
          <cell r="A145" t="str">
            <v>E1212805C</v>
          </cell>
          <cell r="B145" t="str">
            <v>2135</v>
          </cell>
          <cell r="C145" t="str">
            <v>3186</v>
          </cell>
          <cell r="D145" t="str">
            <v>3186</v>
          </cell>
          <cell r="E145" t="str">
            <v>12</v>
          </cell>
          <cell r="F145" t="str">
            <v>1212805</v>
          </cell>
          <cell r="G145" t="str">
            <v>VU-STE CITROEN BERLING COURT CF PK +</v>
          </cell>
          <cell r="H145" t="str">
            <v>VIPREY</v>
          </cell>
          <cell r="I145">
            <v>5</v>
          </cell>
          <cell r="J145" t="str">
            <v/>
          </cell>
          <cell r="K145" t="str">
            <v>CC870FX</v>
          </cell>
          <cell r="L145" t="str">
            <v>VF77A9HN0CN506110</v>
          </cell>
          <cell r="M145" t="str">
            <v>2012</v>
          </cell>
          <cell r="N145">
            <v>40973</v>
          </cell>
          <cell r="O145">
            <v>1375</v>
          </cell>
          <cell r="P145">
            <v>1935</v>
          </cell>
          <cell r="Q145">
            <v>2930</v>
          </cell>
          <cell r="R145" t="str">
            <v>F1</v>
          </cell>
          <cell r="S145" t="str">
            <v>DISP</v>
          </cell>
        </row>
        <row r="146">
          <cell r="A146" t="str">
            <v>E1215809A</v>
          </cell>
          <cell r="B146" t="str">
            <v>2135</v>
          </cell>
          <cell r="C146" t="str">
            <v>3186</v>
          </cell>
          <cell r="D146" t="str">
            <v>3186</v>
          </cell>
          <cell r="E146" t="str">
            <v>12</v>
          </cell>
          <cell r="F146" t="str">
            <v>1215809</v>
          </cell>
          <cell r="G146" t="str">
            <v>FGTTE CITROEN BERLINGO COURT HDI 90</v>
          </cell>
          <cell r="H146" t="str">
            <v>BOUCARD</v>
          </cell>
          <cell r="I146">
            <v>5</v>
          </cell>
          <cell r="J146" t="str">
            <v/>
          </cell>
          <cell r="K146" t="str">
            <v>DT155QW</v>
          </cell>
          <cell r="L146" t="str">
            <v>VF77B9HF0FN524341</v>
          </cell>
          <cell r="M146" t="str">
            <v>2015</v>
          </cell>
          <cell r="N146">
            <v>42213</v>
          </cell>
          <cell r="O146">
            <v>1299</v>
          </cell>
          <cell r="P146">
            <v>1990</v>
          </cell>
          <cell r="Q146">
            <v>3140</v>
          </cell>
          <cell r="R146" t="str">
            <v>F1</v>
          </cell>
          <cell r="S146" t="str">
            <v>DISP</v>
          </cell>
        </row>
        <row r="147">
          <cell r="A147" t="str">
            <v>E1216135A</v>
          </cell>
          <cell r="B147" t="str">
            <v>2135</v>
          </cell>
          <cell r="C147" t="str">
            <v>3186</v>
          </cell>
          <cell r="D147" t="str">
            <v>3186</v>
          </cell>
          <cell r="E147" t="str">
            <v>12</v>
          </cell>
          <cell r="F147" t="str">
            <v>1216135</v>
          </cell>
          <cell r="G147" t="str">
            <v>FGTTE CITROEN BERLINGO CLUB 20 L1 HDI90</v>
          </cell>
          <cell r="H147" t="str">
            <v>MONNOT</v>
          </cell>
          <cell r="I147">
            <v>5</v>
          </cell>
          <cell r="J147" t="str">
            <v/>
          </cell>
          <cell r="K147" t="str">
            <v>DY696ZR</v>
          </cell>
          <cell r="L147" t="str">
            <v>VF77B9HF0FJ860447</v>
          </cell>
          <cell r="M147" t="str">
            <v>2016</v>
          </cell>
          <cell r="N147">
            <v>42388</v>
          </cell>
          <cell r="O147">
            <v>0</v>
          </cell>
          <cell r="P147">
            <v>0</v>
          </cell>
          <cell r="Q147">
            <v>0</v>
          </cell>
          <cell r="R147" t="str">
            <v>F1</v>
          </cell>
          <cell r="S147" t="str">
            <v>DISP</v>
          </cell>
        </row>
        <row r="148">
          <cell r="A148" t="str">
            <v>E1216452A</v>
          </cell>
          <cell r="B148" t="str">
            <v>2135</v>
          </cell>
          <cell r="C148" t="str">
            <v>3186</v>
          </cell>
          <cell r="D148" t="str">
            <v>3186</v>
          </cell>
          <cell r="E148" t="str">
            <v>12</v>
          </cell>
          <cell r="F148" t="str">
            <v>1216452</v>
          </cell>
          <cell r="G148" t="str">
            <v>FGTTE PEUGEOT PARTNER 120 L1 1.6HDI</v>
          </cell>
          <cell r="H148" t="str">
            <v>VIPREY</v>
          </cell>
          <cell r="I148">
            <v>5</v>
          </cell>
          <cell r="J148" t="str">
            <v/>
          </cell>
          <cell r="K148" t="str">
            <v>EA599HT</v>
          </cell>
          <cell r="L148" t="str">
            <v>VF37B9HF0GJ584621</v>
          </cell>
          <cell r="M148" t="str">
            <v>2016</v>
          </cell>
          <cell r="N148">
            <v>42439</v>
          </cell>
          <cell r="O148">
            <v>1374</v>
          </cell>
          <cell r="P148">
            <v>1990</v>
          </cell>
          <cell r="Q148">
            <v>3140</v>
          </cell>
          <cell r="R148" t="str">
            <v>F1</v>
          </cell>
          <cell r="S148" t="str">
            <v>DISP</v>
          </cell>
        </row>
        <row r="149">
          <cell r="A149" t="str">
            <v>E1217054A</v>
          </cell>
          <cell r="B149" t="str">
            <v>2135</v>
          </cell>
          <cell r="C149" t="str">
            <v>3186</v>
          </cell>
          <cell r="D149" t="str">
            <v>3186</v>
          </cell>
          <cell r="E149" t="str">
            <v>12</v>
          </cell>
          <cell r="F149" t="str">
            <v>1217054</v>
          </cell>
          <cell r="G149" t="str">
            <v>FGTTE PEUGEOT PARTNER PREMIUM STANDARD 1</v>
          </cell>
          <cell r="H149" t="str">
            <v>FLON</v>
          </cell>
          <cell r="I149">
            <v>5</v>
          </cell>
          <cell r="J149" t="str">
            <v/>
          </cell>
          <cell r="K149" t="str">
            <v>EF700XL</v>
          </cell>
          <cell r="L149" t="str">
            <v>VF37BBHY6GN537714</v>
          </cell>
          <cell r="M149" t="str">
            <v>2016</v>
          </cell>
          <cell r="N149">
            <v>42653</v>
          </cell>
          <cell r="O149">
            <v>1309</v>
          </cell>
          <cell r="P149">
            <v>1960</v>
          </cell>
          <cell r="Q149">
            <v>2910</v>
          </cell>
          <cell r="R149" t="str">
            <v>F1</v>
          </cell>
          <cell r="S149" t="str">
            <v>DISP</v>
          </cell>
        </row>
        <row r="150">
          <cell r="A150" t="str">
            <v>E1217132A</v>
          </cell>
          <cell r="B150" t="str">
            <v>2135</v>
          </cell>
          <cell r="C150" t="str">
            <v>3186</v>
          </cell>
          <cell r="D150" t="str">
            <v>3186</v>
          </cell>
          <cell r="E150" t="str">
            <v>12</v>
          </cell>
          <cell r="F150" t="str">
            <v>1217132</v>
          </cell>
          <cell r="G150" t="str">
            <v>FGTTE RENAULT KANGOO GCF L1 ENERGY DCI</v>
          </cell>
          <cell r="H150" t="str">
            <v>BOURGON</v>
          </cell>
          <cell r="I150">
            <v>5</v>
          </cell>
          <cell r="J150" t="str">
            <v/>
          </cell>
          <cell r="K150" t="str">
            <v>EF407YW</v>
          </cell>
          <cell r="L150" t="str">
            <v>VF1FW51J156477355</v>
          </cell>
          <cell r="M150" t="str">
            <v>2016</v>
          </cell>
          <cell r="N150">
            <v>42655</v>
          </cell>
          <cell r="O150">
            <v>1367</v>
          </cell>
          <cell r="P150">
            <v>1950</v>
          </cell>
          <cell r="Q150">
            <v>3000</v>
          </cell>
          <cell r="R150" t="str">
            <v>F1</v>
          </cell>
          <cell r="S150" t="str">
            <v>DISP</v>
          </cell>
        </row>
        <row r="151">
          <cell r="A151" t="str">
            <v>E1217614A</v>
          </cell>
          <cell r="B151" t="str">
            <v>2135</v>
          </cell>
          <cell r="C151" t="str">
            <v>3186</v>
          </cell>
          <cell r="D151" t="str">
            <v>3186</v>
          </cell>
          <cell r="E151" t="str">
            <v>12</v>
          </cell>
          <cell r="F151" t="str">
            <v>1217614</v>
          </cell>
          <cell r="G151" t="str">
            <v>FGTTE PEUGEOT PARTNER PREMIUM STANDARD</v>
          </cell>
          <cell r="H151" t="str">
            <v>VIEILLE</v>
          </cell>
          <cell r="I151">
            <v>5</v>
          </cell>
          <cell r="J151" t="str">
            <v/>
          </cell>
          <cell r="K151" t="str">
            <v>EM076BY</v>
          </cell>
          <cell r="L151" t="str">
            <v>VF37BBHY6HJ656251</v>
          </cell>
          <cell r="M151" t="str">
            <v>2017</v>
          </cell>
          <cell r="N151">
            <v>42853</v>
          </cell>
          <cell r="O151">
            <v>1309</v>
          </cell>
          <cell r="P151">
            <v>1960</v>
          </cell>
          <cell r="Q151">
            <v>2910</v>
          </cell>
          <cell r="R151" t="str">
            <v>F1</v>
          </cell>
          <cell r="S151" t="str">
            <v>DISP</v>
          </cell>
        </row>
        <row r="152">
          <cell r="A152" t="str">
            <v>E1022987A</v>
          </cell>
          <cell r="H152" t="str">
            <v>DESCOURVIERES</v>
          </cell>
        </row>
        <row r="153">
          <cell r="A153" t="str">
            <v>E1022985A</v>
          </cell>
          <cell r="H153" t="str">
            <v>MEUTERLOS</v>
          </cell>
        </row>
        <row r="154">
          <cell r="A154" t="str">
            <v>E1023795A</v>
          </cell>
          <cell r="H154" t="str">
            <v>GOBRON</v>
          </cell>
        </row>
        <row r="155">
          <cell r="A155" t="str">
            <v>E1023278A</v>
          </cell>
          <cell r="H155" t="str">
            <v>BESANCON</v>
          </cell>
        </row>
        <row r="156">
          <cell r="A156" t="str">
            <v>E1028131B</v>
          </cell>
          <cell r="H156" t="str">
            <v>BONNET</v>
          </cell>
        </row>
        <row r="157">
          <cell r="A157" t="str">
            <v>E1023790C</v>
          </cell>
          <cell r="H157" t="str">
            <v>DUBOIS</v>
          </cell>
        </row>
        <row r="158">
          <cell r="A158" t="str">
            <v>E1023790B</v>
          </cell>
          <cell r="H158" t="str">
            <v>DUBOIS</v>
          </cell>
        </row>
        <row r="159">
          <cell r="A159" t="str">
            <v>E1214592B</v>
          </cell>
          <cell r="H159" t="str">
            <v>RESTITUÉ-DIJON</v>
          </cell>
        </row>
        <row r="160">
          <cell r="A160" t="str">
            <v>E1024643A</v>
          </cell>
          <cell r="H160" t="str">
            <v>SERRIER</v>
          </cell>
        </row>
        <row r="161">
          <cell r="A161" t="str">
            <v>E1024014B</v>
          </cell>
          <cell r="H161" t="str">
            <v>LETEURTRE</v>
          </cell>
        </row>
        <row r="162">
          <cell r="A162" t="str">
            <v>E1023475A</v>
          </cell>
          <cell r="H162" t="str">
            <v>DEVAUX</v>
          </cell>
        </row>
        <row r="163">
          <cell r="A163" t="str">
            <v>E1021665A</v>
          </cell>
          <cell r="H163" t="str">
            <v>BOYER</v>
          </cell>
        </row>
        <row r="164">
          <cell r="A164" t="str">
            <v>E1024523B</v>
          </cell>
          <cell r="H164" t="str">
            <v>RONDEAU</v>
          </cell>
        </row>
        <row r="165">
          <cell r="A165" t="str">
            <v>E1024197A</v>
          </cell>
          <cell r="H165" t="str">
            <v>GEOFFROY</v>
          </cell>
        </row>
        <row r="166">
          <cell r="A166" t="str">
            <v>E1028757A</v>
          </cell>
          <cell r="H166" t="str">
            <v>BERTHELEAU</v>
          </cell>
        </row>
        <row r="167">
          <cell r="A167" t="str">
            <v>E1027474B</v>
          </cell>
          <cell r="H167" t="str">
            <v>DE ALMEIDA</v>
          </cell>
        </row>
        <row r="168">
          <cell r="A168" t="str">
            <v>E1023473A</v>
          </cell>
          <cell r="H168" t="str">
            <v xml:space="preserve">BERTHELEAU </v>
          </cell>
        </row>
        <row r="169">
          <cell r="A169" t="str">
            <v>E1022989B</v>
          </cell>
          <cell r="H169" t="str">
            <v>GIERCZYNSKI</v>
          </cell>
        </row>
        <row r="170">
          <cell r="A170" t="str">
            <v>E1215899A</v>
          </cell>
          <cell r="H170" t="str">
            <v xml:space="preserve">JUILLARD </v>
          </cell>
        </row>
        <row r="171">
          <cell r="A171" t="str">
            <v>E1024196B</v>
          </cell>
          <cell r="G171" t="str">
            <v>BERL PEUGEOT 308 ACCESS 1.6 HDI 92 CH</v>
          </cell>
          <cell r="H171" t="str">
            <v xml:space="preserve">DEALMEIDA </v>
          </cell>
        </row>
        <row r="172">
          <cell r="A172" t="str">
            <v>E1023476B</v>
          </cell>
          <cell r="G172" t="str">
            <v>BERL CITROEN C4 CONF 1.6 HDI 90</v>
          </cell>
          <cell r="H172" t="str">
            <v xml:space="preserve">BUATHIER </v>
          </cell>
        </row>
        <row r="173">
          <cell r="A173" t="str">
            <v>E1024197C</v>
          </cell>
          <cell r="G173" t="str">
            <v>BREAK PEUGEOT NLLE 308 BUSSINES PACK</v>
          </cell>
          <cell r="H173" t="str">
            <v>GEOFFROY</v>
          </cell>
        </row>
        <row r="174">
          <cell r="A174" t="str">
            <v>E1215228B</v>
          </cell>
          <cell r="G174" t="str">
            <v>VU-STE RENAULT CLIO IV STE</v>
          </cell>
          <cell r="H174" t="str">
            <v>GORGERON</v>
          </cell>
        </row>
        <row r="175">
          <cell r="A175" t="str">
            <v>E1215228A</v>
          </cell>
          <cell r="G175" t="str">
            <v>VU-STE RENAULT CLIO IV STE</v>
          </cell>
          <cell r="H175" t="str">
            <v>GORGERON</v>
          </cell>
        </row>
        <row r="176">
          <cell r="A176" t="str">
            <v>E1028092A</v>
          </cell>
          <cell r="G176" t="str">
            <v>BERL PEUGEOT SW ACCESS 1.6 BlueHDi 100</v>
          </cell>
          <cell r="H176" t="str">
            <v>CHARTAGNAT</v>
          </cell>
        </row>
        <row r="177">
          <cell r="A177" t="str">
            <v>E1025526B</v>
          </cell>
          <cell r="G177" t="str">
            <v>BERL CITROEN C4 FEEL BLUHDI 120 BVM6</v>
          </cell>
          <cell r="H177" t="str">
            <v>MORLE</v>
          </cell>
        </row>
        <row r="178">
          <cell r="A178" t="str">
            <v>E1024197D</v>
          </cell>
          <cell r="G178" t="str">
            <v>BREAK PEUGEOT NLLE 308 BUSSINES PACK</v>
          </cell>
          <cell r="H178" t="str">
            <v>GEOFFROY</v>
          </cell>
        </row>
        <row r="179">
          <cell r="A179" t="str">
            <v>E1024195B</v>
          </cell>
          <cell r="G179" t="str">
            <v>BREAK PEUGEOT 308 ACCESS 1.6HDI 92 CH</v>
          </cell>
          <cell r="H179" t="str">
            <v>BARON</v>
          </cell>
        </row>
        <row r="180">
          <cell r="A180" t="str">
            <v>E1024013B</v>
          </cell>
          <cell r="G180" t="str">
            <v>BERL CITROEN C4 FEEL 1.6</v>
          </cell>
          <cell r="H180" t="str">
            <v>CHEVRY</v>
          </cell>
        </row>
        <row r="181">
          <cell r="A181" t="str">
            <v>E1215896A</v>
          </cell>
          <cell r="G181" t="str">
            <v>FGTTE RENAULT KANGOO L1 ENERGY DCI 90</v>
          </cell>
          <cell r="H181" t="str">
            <v>CUNAULT</v>
          </cell>
        </row>
        <row r="182">
          <cell r="A182" t="str">
            <v>E1027101A</v>
          </cell>
          <cell r="G182" t="str">
            <v>BERL RENAULT MEGANE ESTATE LIFE ENERGY</v>
          </cell>
          <cell r="H182" t="str">
            <v>LOPEZ</v>
          </cell>
        </row>
        <row r="183">
          <cell r="A183" t="str">
            <v>E1027474A</v>
          </cell>
          <cell r="G183" t="str">
            <v>BERL PEUGEOT 308 SW ACCESS BUSINESS 1.6L</v>
          </cell>
          <cell r="H183" t="str">
            <v>DE ALMEIDA</v>
          </cell>
        </row>
        <row r="184">
          <cell r="A184" t="str">
            <v>E1027125A</v>
          </cell>
          <cell r="G184" t="str">
            <v>BERL PEUGEOT 308 SW ACCESS BUSINESS</v>
          </cell>
          <cell r="H184" t="str">
            <v>BLUM</v>
          </cell>
        </row>
        <row r="185">
          <cell r="A185" t="str">
            <v>E1025526A</v>
          </cell>
          <cell r="G185" t="str">
            <v>BERL CITROEN C4 FEEL BLUHDI 120 BVM6</v>
          </cell>
          <cell r="H185" t="str">
            <v>MORLE</v>
          </cell>
        </row>
        <row r="186">
          <cell r="A186" t="str">
            <v>E1024197B</v>
          </cell>
          <cell r="G186" t="str">
            <v>BREAK PEUGEOT NLLE 308 BUSSINES PACK</v>
          </cell>
          <cell r="H186" t="str">
            <v>GEOFFROY</v>
          </cell>
        </row>
        <row r="187">
          <cell r="A187" t="str">
            <v>E1023473B</v>
          </cell>
          <cell r="G187" t="str">
            <v>BERL RENAULT MEG LIFE 95CH DCI</v>
          </cell>
          <cell r="H187" t="str">
            <v>BERTHELEAU</v>
          </cell>
        </row>
      </sheetData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 tint="0.39994506668294322"/>
    <pageSetUpPr fitToPage="1"/>
  </sheetPr>
  <dimension ref="A1:W994"/>
  <sheetViews>
    <sheetView showZeros="0" zoomScale="80" zoomScaleNormal="80" workbookViewId="0">
      <pane xSplit="3" ySplit="14" topLeftCell="I15" activePane="bottomRight" state="frozen"/>
      <selection activeCell="B1" sqref="B1"/>
      <selection pane="topRight" activeCell="D1" sqref="D1"/>
      <selection pane="bottomLeft" activeCell="B3" sqref="B3"/>
      <selection pane="bottomRight" activeCell="K70" sqref="K70"/>
    </sheetView>
  </sheetViews>
  <sheetFormatPr baseColWidth="10" defaultColWidth="17.33203125" defaultRowHeight="16.8" outlineLevelRow="5" outlineLevelCol="1" x14ac:dyDescent="0.3"/>
  <cols>
    <col min="1" max="1" width="11.6640625" style="1" hidden="1" customWidth="1"/>
    <col min="2" max="2" width="18.88671875" style="2" customWidth="1"/>
    <col min="3" max="3" width="47.44140625" style="2" bestFit="1" customWidth="1"/>
    <col min="4" max="4" width="7.109375" style="2" hidden="1" customWidth="1"/>
    <col min="5" max="6" width="0" style="2" hidden="1" customWidth="1"/>
    <col min="7" max="8" width="17.33203125" style="2"/>
    <col min="9" max="9" width="16.21875" style="2" bestFit="1" customWidth="1"/>
    <col min="10" max="10" width="16.77734375" style="2" customWidth="1" outlineLevel="1"/>
    <col min="11" max="11" width="3.77734375" style="3" customWidth="1"/>
    <col min="12" max="12" width="16.77734375" style="2" customWidth="1" outlineLevel="1"/>
    <col min="13" max="13" width="3.77734375" style="3" customWidth="1"/>
    <col min="14" max="14" width="16.77734375" style="2" customWidth="1" outlineLevel="1"/>
    <col min="15" max="15" width="3.77734375" style="3" customWidth="1"/>
    <col min="16" max="16" width="16.77734375" style="2" customWidth="1" outlineLevel="1"/>
    <col min="17" max="17" width="3.77734375" style="3" customWidth="1"/>
    <col min="18" max="18" width="16.77734375" style="2" customWidth="1" outlineLevel="1"/>
    <col min="19" max="19" width="3.77734375" style="3" customWidth="1"/>
    <col min="20" max="20" width="16.77734375" style="2" customWidth="1" outlineLevel="1"/>
    <col min="21" max="21" width="3.77734375" style="3" customWidth="1"/>
    <col min="22" max="22" width="16.77734375" style="5" customWidth="1"/>
    <col min="23" max="23" width="3.77734375" style="5" customWidth="1"/>
    <col min="24" max="16384" width="17.33203125" style="2"/>
  </cols>
  <sheetData>
    <row r="1" spans="1:23" hidden="1" x14ac:dyDescent="0.3">
      <c r="E1" s="2" t="str">
        <f>IF($B$13="Niveau MU","FiltreMU","FiltreAC")</f>
        <v>FiltreMU</v>
      </c>
      <c r="F1" s="2" t="s">
        <v>0</v>
      </c>
      <c r="G1" s="2" t="s">
        <v>1</v>
      </c>
      <c r="J1" s="2">
        <v>0</v>
      </c>
      <c r="L1" s="2">
        <v>0</v>
      </c>
      <c r="N1" s="2">
        <v>0</v>
      </c>
      <c r="P1" s="2">
        <v>0</v>
      </c>
      <c r="R1" s="2">
        <v>0</v>
      </c>
      <c r="T1" s="2">
        <v>0</v>
      </c>
      <c r="V1" s="4">
        <v>0</v>
      </c>
    </row>
    <row r="2" spans="1:23" hidden="1" x14ac:dyDescent="0.3">
      <c r="J2" s="2">
        <v>2018</v>
      </c>
      <c r="L2" s="2">
        <v>2018</v>
      </c>
      <c r="N2" s="2">
        <v>2018</v>
      </c>
      <c r="P2" s="2">
        <v>2018</v>
      </c>
      <c r="R2" s="2">
        <v>2018</v>
      </c>
      <c r="T2" s="2">
        <v>2018</v>
      </c>
      <c r="V2" s="4">
        <v>2018</v>
      </c>
    </row>
    <row r="3" spans="1:23" hidden="1" x14ac:dyDescent="0.3">
      <c r="J3" s="2">
        <v>12</v>
      </c>
      <c r="L3" s="2">
        <v>12</v>
      </c>
      <c r="N3" s="2">
        <v>12</v>
      </c>
      <c r="P3" s="2">
        <v>12</v>
      </c>
      <c r="R3" s="2">
        <v>12</v>
      </c>
      <c r="T3" s="2">
        <v>12</v>
      </c>
      <c r="V3" s="4">
        <v>12</v>
      </c>
    </row>
    <row r="4" spans="1:23" hidden="1" x14ac:dyDescent="0.3">
      <c r="J4" s="2" t="s">
        <v>2</v>
      </c>
      <c r="L4" s="2" t="s">
        <v>2</v>
      </c>
      <c r="N4" s="2" t="s">
        <v>2</v>
      </c>
      <c r="P4" s="2" t="s">
        <v>2</v>
      </c>
      <c r="R4" s="2" t="s">
        <v>2</v>
      </c>
      <c r="T4" s="2" t="s">
        <v>2</v>
      </c>
      <c r="V4" s="4" t="s">
        <v>2</v>
      </c>
    </row>
    <row r="5" spans="1:23" hidden="1" x14ac:dyDescent="0.3">
      <c r="J5" s="2" t="s">
        <v>3</v>
      </c>
      <c r="L5" s="2" t="s">
        <v>3</v>
      </c>
      <c r="N5" s="2" t="s">
        <v>3</v>
      </c>
      <c r="P5" s="2" t="s">
        <v>3</v>
      </c>
      <c r="R5" s="2" t="s">
        <v>3</v>
      </c>
      <c r="T5" s="2" t="s">
        <v>3</v>
      </c>
      <c r="V5" s="4" t="s">
        <v>3</v>
      </c>
    </row>
    <row r="6" spans="1:23" hidden="1" x14ac:dyDescent="0.3">
      <c r="J6" s="2" t="s">
        <v>4</v>
      </c>
      <c r="L6" s="2" t="s">
        <v>4</v>
      </c>
      <c r="N6" s="2" t="s">
        <v>4</v>
      </c>
      <c r="P6" s="2" t="s">
        <v>4</v>
      </c>
      <c r="R6" s="2" t="s">
        <v>4</v>
      </c>
      <c r="T6" s="2" t="s">
        <v>4</v>
      </c>
      <c r="V6" s="4" t="s">
        <v>4</v>
      </c>
    </row>
    <row r="7" spans="1:23" hidden="1" x14ac:dyDescent="0.3">
      <c r="J7" s="2" t="s">
        <v>5</v>
      </c>
      <c r="L7" s="2" t="s">
        <v>6</v>
      </c>
      <c r="N7" s="2" t="s">
        <v>7</v>
      </c>
      <c r="P7" s="2" t="s">
        <v>8</v>
      </c>
      <c r="R7" s="2" t="s">
        <v>9</v>
      </c>
      <c r="T7" s="2" t="s">
        <v>10</v>
      </c>
      <c r="V7" s="4"/>
    </row>
    <row r="8" spans="1:23" hidden="1" x14ac:dyDescent="0.3">
      <c r="V8" s="4" t="s">
        <v>11</v>
      </c>
    </row>
    <row r="9" spans="1:23" s="7" customFormat="1" ht="22.2" x14ac:dyDescent="0.3">
      <c r="A9" s="6"/>
      <c r="C9" s="8" t="s">
        <v>12</v>
      </c>
      <c r="F9" s="9"/>
      <c r="G9" s="10"/>
      <c r="H9" s="10"/>
      <c r="I9" s="10"/>
      <c r="J9" s="11" t="s">
        <v>13</v>
      </c>
      <c r="K9" s="131"/>
      <c r="L9" s="11" t="s">
        <v>13</v>
      </c>
      <c r="M9" s="131"/>
      <c r="N9" s="11" t="s">
        <v>13</v>
      </c>
      <c r="O9" s="131"/>
      <c r="P9" s="11" t="s">
        <v>13</v>
      </c>
      <c r="Q9" s="131"/>
      <c r="R9" s="11" t="s">
        <v>13</v>
      </c>
      <c r="S9" s="131"/>
      <c r="T9" s="11" t="s">
        <v>13</v>
      </c>
      <c r="U9" s="131"/>
      <c r="V9" s="11" t="s">
        <v>13</v>
      </c>
      <c r="W9" s="130"/>
    </row>
    <row r="10" spans="1:23" s="7" customFormat="1" x14ac:dyDescent="0.3">
      <c r="A10" s="6"/>
      <c r="C10" s="12" t="s">
        <v>14</v>
      </c>
      <c r="F10" s="13"/>
      <c r="G10" s="14"/>
      <c r="H10" s="14"/>
      <c r="I10" s="14"/>
      <c r="J10" s="15"/>
      <c r="K10" s="131"/>
      <c r="L10" s="15"/>
      <c r="M10" s="131"/>
      <c r="N10" s="15"/>
      <c r="O10" s="131"/>
      <c r="P10" s="15"/>
      <c r="Q10" s="131"/>
      <c r="R10" s="15"/>
      <c r="S10" s="131"/>
      <c r="T10" s="15"/>
      <c r="U10" s="131"/>
      <c r="V10" s="16"/>
      <c r="W10" s="130"/>
    </row>
    <row r="11" spans="1:23" s="7" customFormat="1" x14ac:dyDescent="0.3">
      <c r="A11" s="6"/>
      <c r="C11" s="17" t="s">
        <v>15</v>
      </c>
      <c r="F11" s="18"/>
      <c r="G11" s="19"/>
      <c r="H11" s="19"/>
      <c r="I11" s="19"/>
      <c r="J11" s="20"/>
      <c r="K11" s="131"/>
      <c r="L11" s="20"/>
      <c r="M11" s="131"/>
      <c r="N11" s="20"/>
      <c r="O11" s="131"/>
      <c r="P11" s="20"/>
      <c r="Q11" s="131"/>
      <c r="R11" s="20"/>
      <c r="S11" s="131"/>
      <c r="T11" s="20"/>
      <c r="U11" s="131"/>
      <c r="V11" s="21"/>
      <c r="W11" s="130"/>
    </row>
    <row r="12" spans="1:23" s="7" customFormat="1" x14ac:dyDescent="0.3">
      <c r="A12" s="6"/>
      <c r="C12" s="22" t="s">
        <v>16</v>
      </c>
      <c r="F12" s="23"/>
      <c r="G12" s="24"/>
      <c r="H12" s="24"/>
      <c r="I12" s="24"/>
      <c r="J12" s="25"/>
      <c r="K12" s="131"/>
      <c r="L12" s="25"/>
      <c r="M12" s="131"/>
      <c r="N12" s="25"/>
      <c r="O12" s="131"/>
      <c r="P12" s="25"/>
      <c r="Q12" s="131"/>
      <c r="R12" s="25"/>
      <c r="S12" s="131"/>
      <c r="T12" s="25"/>
      <c r="U12" s="131"/>
      <c r="V12" s="26"/>
      <c r="W12" s="130"/>
    </row>
    <row r="13" spans="1:23" s="7" customFormat="1" ht="49.95" customHeight="1" thickBot="1" x14ac:dyDescent="0.35">
      <c r="A13" s="6"/>
      <c r="B13" s="27" t="s">
        <v>17</v>
      </c>
      <c r="C13" s="28" t="s">
        <v>18</v>
      </c>
      <c r="F13" s="29"/>
      <c r="G13" s="30"/>
      <c r="H13" s="30"/>
      <c r="I13" s="30"/>
      <c r="J13" s="31"/>
      <c r="K13" s="131"/>
      <c r="L13" s="31"/>
      <c r="M13" s="131"/>
      <c r="N13" s="31"/>
      <c r="O13" s="131"/>
      <c r="P13" s="31"/>
      <c r="Q13" s="131"/>
      <c r="R13" s="31"/>
      <c r="S13" s="131"/>
      <c r="T13" s="31"/>
      <c r="U13" s="131"/>
      <c r="V13" s="32" t="s">
        <v>11</v>
      </c>
      <c r="W13" s="130"/>
    </row>
    <row r="14" spans="1:23" s="7" customFormat="1" x14ac:dyDescent="0.3">
      <c r="A14" s="33" t="s">
        <v>19</v>
      </c>
      <c r="B14" s="34" t="s">
        <v>20</v>
      </c>
      <c r="C14" s="35" t="s">
        <v>21</v>
      </c>
      <c r="D14" s="35" t="s">
        <v>0</v>
      </c>
      <c r="F14" s="36" t="s">
        <v>22</v>
      </c>
      <c r="G14" s="37" t="s">
        <v>23</v>
      </c>
      <c r="H14" s="37" t="s">
        <v>166</v>
      </c>
      <c r="I14" s="37" t="s">
        <v>24</v>
      </c>
      <c r="J14" s="38" t="s">
        <v>25</v>
      </c>
      <c r="K14" s="39"/>
      <c r="L14" s="38" t="s">
        <v>25</v>
      </c>
      <c r="M14" s="39"/>
      <c r="N14" s="38" t="s">
        <v>25</v>
      </c>
      <c r="O14" s="39"/>
      <c r="P14" s="38" t="s">
        <v>25</v>
      </c>
      <c r="Q14" s="39"/>
      <c r="R14" s="38" t="s">
        <v>25</v>
      </c>
      <c r="S14" s="39"/>
      <c r="T14" s="38" t="s">
        <v>25</v>
      </c>
      <c r="U14" s="39"/>
      <c r="V14" s="40" t="s">
        <v>25</v>
      </c>
      <c r="W14" s="41"/>
    </row>
    <row r="15" spans="1:23" hidden="1" outlineLevel="5" x14ac:dyDescent="0.3">
      <c r="B15" s="42">
        <v>902001</v>
      </c>
      <c r="C15" s="43" t="s">
        <v>26</v>
      </c>
      <c r="D15" s="44" t="s">
        <v>27</v>
      </c>
      <c r="F15" s="45" t="s">
        <v>28</v>
      </c>
      <c r="G15" s="45" t="s">
        <v>29</v>
      </c>
      <c r="H15" s="45"/>
      <c r="I15" s="46" t="s">
        <v>126</v>
      </c>
      <c r="J15" s="47"/>
      <c r="K15" s="48"/>
      <c r="L15" s="47"/>
      <c r="M15" s="48"/>
      <c r="N15" s="47"/>
      <c r="O15" s="48"/>
      <c r="P15" s="47"/>
      <c r="Q15" s="48"/>
      <c r="R15" s="47"/>
      <c r="S15" s="48"/>
      <c r="T15" s="47">
        <v>-2055.2799999999997</v>
      </c>
      <c r="U15" s="48"/>
      <c r="V15" s="49">
        <f>SUMIFS($J15:$U15,$J$7:$U$7,"&lt;&gt;" &amp; "",$J$1:$U$1,"=" &amp;V$1,$J$2:$U$2,"=" &amp;V$2,$J$3:$U$3,"=" &amp;V$3)</f>
        <v>-2055.2799999999997</v>
      </c>
      <c r="W15" s="50"/>
    </row>
    <row r="16" spans="1:23" hidden="1" outlineLevel="5" x14ac:dyDescent="0.3">
      <c r="B16" s="42">
        <v>902001</v>
      </c>
      <c r="C16" s="43" t="s">
        <v>26</v>
      </c>
      <c r="D16" s="44" t="s">
        <v>27</v>
      </c>
      <c r="F16" s="45" t="s">
        <v>30</v>
      </c>
      <c r="G16" s="45" t="s">
        <v>31</v>
      </c>
      <c r="H16" s="45"/>
      <c r="I16" s="45" t="s">
        <v>128</v>
      </c>
      <c r="J16" s="47"/>
      <c r="K16" s="48"/>
      <c r="L16" s="47"/>
      <c r="M16" s="48"/>
      <c r="N16" s="47">
        <v>-5180.3799999999992</v>
      </c>
      <c r="O16" s="48"/>
      <c r="P16" s="47"/>
      <c r="Q16" s="48"/>
      <c r="R16" s="47"/>
      <c r="S16" s="48"/>
      <c r="T16" s="47"/>
      <c r="U16" s="48"/>
      <c r="V16" s="49">
        <f>SUMIFS($J16:$U16,$J$7:$U$7,"&lt;&gt;" &amp; "",$J$1:$U$1,"=" &amp;V$1,$J$2:$U$2,"=" &amp;V$2,$J$3:$U$3,"=" &amp;V$3)</f>
        <v>-5180.3799999999992</v>
      </c>
      <c r="W16" s="50"/>
    </row>
    <row r="17" spans="1:23" hidden="1" outlineLevel="5" x14ac:dyDescent="0.3">
      <c r="B17" s="42">
        <v>902001</v>
      </c>
      <c r="C17" s="43" t="s">
        <v>26</v>
      </c>
      <c r="D17" s="44" t="s">
        <v>27</v>
      </c>
      <c r="F17" s="45" t="s">
        <v>30</v>
      </c>
      <c r="G17" s="45" t="s">
        <v>32</v>
      </c>
      <c r="H17" s="45"/>
      <c r="I17" s="45" t="s">
        <v>128</v>
      </c>
      <c r="J17" s="47"/>
      <c r="K17" s="48"/>
      <c r="L17" s="47"/>
      <c r="M17" s="48"/>
      <c r="N17" s="47">
        <v>-1718.0400000000002</v>
      </c>
      <c r="O17" s="48"/>
      <c r="P17" s="47"/>
      <c r="Q17" s="48"/>
      <c r="R17" s="47"/>
      <c r="S17" s="48"/>
      <c r="T17" s="47"/>
      <c r="U17" s="48"/>
      <c r="V17" s="49">
        <f>SUMIFS($J17:$U17,$J$7:$U$7,"&lt;&gt;" &amp; "",$J$1:$U$1,"=" &amp;V$1,$J$2:$U$2,"=" &amp;V$2,$J$3:$U$3,"=" &amp;V$3)</f>
        <v>-1718.0400000000002</v>
      </c>
      <c r="W17" s="50"/>
    </row>
    <row r="18" spans="1:23" hidden="1" outlineLevel="5" x14ac:dyDescent="0.3">
      <c r="B18" s="42">
        <v>902001</v>
      </c>
      <c r="C18" s="43" t="s">
        <v>26</v>
      </c>
      <c r="D18" s="44" t="s">
        <v>27</v>
      </c>
      <c r="F18" s="45" t="s">
        <v>30</v>
      </c>
      <c r="G18" s="45" t="s">
        <v>33</v>
      </c>
      <c r="H18" s="45"/>
      <c r="I18" s="45" t="s">
        <v>128</v>
      </c>
      <c r="J18" s="47"/>
      <c r="K18" s="48"/>
      <c r="L18" s="47"/>
      <c r="M18" s="48"/>
      <c r="N18" s="47">
        <v>-65.010000000000005</v>
      </c>
      <c r="O18" s="48"/>
      <c r="P18" s="47"/>
      <c r="Q18" s="48"/>
      <c r="R18" s="47"/>
      <c r="S18" s="48"/>
      <c r="T18" s="47"/>
      <c r="U18" s="48"/>
      <c r="V18" s="49">
        <f>SUMIFS($J18:$U18,$J$7:$U$7,"&lt;&gt;" &amp; "",$J$1:$U$1,"=" &amp;V$1,$J$2:$U$2,"=" &amp;V$2,$J$3:$U$3,"=" &amp;V$3)</f>
        <v>-65.010000000000005</v>
      </c>
      <c r="W18" s="50"/>
    </row>
    <row r="19" spans="1:23" hidden="1" outlineLevel="5" x14ac:dyDescent="0.3">
      <c r="B19" s="42">
        <v>902001</v>
      </c>
      <c r="C19" s="43" t="s">
        <v>26</v>
      </c>
      <c r="D19" s="44" t="s">
        <v>27</v>
      </c>
      <c r="F19" s="45" t="s">
        <v>34</v>
      </c>
      <c r="G19" s="45" t="s">
        <v>36</v>
      </c>
      <c r="H19" s="45"/>
      <c r="I19" s="45" t="s">
        <v>127</v>
      </c>
      <c r="J19" s="47">
        <v>-2692.28</v>
      </c>
      <c r="K19" s="48"/>
      <c r="L19" s="47"/>
      <c r="M19" s="48"/>
      <c r="N19" s="47"/>
      <c r="O19" s="48"/>
      <c r="P19" s="47"/>
      <c r="Q19" s="48"/>
      <c r="R19" s="47"/>
      <c r="S19" s="48"/>
      <c r="T19" s="47"/>
      <c r="U19" s="48"/>
      <c r="V19" s="49">
        <f>SUMIFS($J19:$U19,$J$7:$U$7,"&lt;&gt;" &amp; "",$J$1:$U$1,"=" &amp;V$1,$J$2:$U$2,"=" &amp;V$2,$J$3:$U$3,"=" &amp;V$3)</f>
        <v>-2692.28</v>
      </c>
      <c r="W19" s="50"/>
    </row>
    <row r="20" spans="1:23" hidden="1" outlineLevel="4" x14ac:dyDescent="0.3">
      <c r="A20" s="1">
        <v>1</v>
      </c>
      <c r="B20" s="51" t="s">
        <v>37</v>
      </c>
      <c r="C20" s="52"/>
      <c r="D20" s="53" t="s">
        <v>27</v>
      </c>
      <c r="F20" s="54"/>
      <c r="G20" s="54"/>
      <c r="H20" s="55"/>
      <c r="I20" s="55">
        <f t="shared" ref="I20:I22" si="0">IF($G20=0,0,VLOOKUP($G20,conducteurs,8,0))</f>
        <v>0</v>
      </c>
      <c r="J20" s="56">
        <f>SUMIFS(J$15:J$19,$A$15:$A$19,"=" &amp; "")+SUMIFS(J$15:J$19,$A$15:$A$19,"=Q")</f>
        <v>-2692.28</v>
      </c>
      <c r="K20" s="57"/>
      <c r="L20" s="56">
        <f>SUMIFS(L$15:L$19,$A$15:$A$19,"=" &amp; "")+SUMIFS(L$15:L$19,$A$15:$A$19,"=Q")</f>
        <v>0</v>
      </c>
      <c r="M20" s="57"/>
      <c r="N20" s="56">
        <f>SUMIFS(N$15:N$19,$A$15:$A$19,"=" &amp; "")+SUMIFS(N$15:N$19,$A$15:$A$19,"=Q")</f>
        <v>-6963.4299999999994</v>
      </c>
      <c r="O20" s="57"/>
      <c r="P20" s="56">
        <f>SUMIFS(P$15:P$19,$A$15:$A$19,"=" &amp; "")+SUMIFS(P$15:P$19,$A$15:$A$19,"=Q")</f>
        <v>0</v>
      </c>
      <c r="Q20" s="57"/>
      <c r="R20" s="56">
        <f>SUMIFS(R$15:R$19,$A$15:$A$19,"=" &amp; "")+SUMIFS(R$15:R$19,$A$15:$A$19,"=Q")</f>
        <v>0</v>
      </c>
      <c r="S20" s="57"/>
      <c r="T20" s="56">
        <f>SUMIFS(T$15:T$19,$A$15:$A$19,"=" &amp; "")+SUMIFS(T$15:T$19,$A$15:$A$19,"=Q")</f>
        <v>-2055.2799999999997</v>
      </c>
      <c r="U20" s="57"/>
      <c r="V20" s="58">
        <f>IF($E$1="FiltreMU",SUMIFS(V$15:V$19,$A$15:$A$19,"=" &amp; "")+SUMIFS(V$15:V$19,$A$15:$A$19,"=Q"),SUMIFS(V$15:V$19,$A$15:$A$19,"=" &amp; "",$E$15:$E$19,"&lt;&gt;" &amp; "AC")+SUMIFS(V$15:V$19,$A$15:$A$19,"=Q",$E$15:$E$19,"&lt;&gt;" &amp; "AC"))</f>
        <v>-11710.99</v>
      </c>
      <c r="W20" s="59"/>
    </row>
    <row r="21" spans="1:23" ht="17.399999999999999" outlineLevel="3" collapsed="1" thickBot="1" x14ac:dyDescent="0.35">
      <c r="A21" s="1">
        <v>2</v>
      </c>
      <c r="B21" s="60" t="s">
        <v>38</v>
      </c>
      <c r="C21" s="61"/>
      <c r="D21" s="62"/>
      <c r="F21" s="63"/>
      <c r="G21" s="63"/>
      <c r="H21" s="64"/>
      <c r="I21" s="64">
        <f t="shared" si="0"/>
        <v>0</v>
      </c>
      <c r="J21" s="65">
        <f>SUMIFS(J$15:J$20,$A$15:$A$20,"=" &amp; "")+SUMIFS(J$15:J$20,$A$15:$A$20,"=Q")</f>
        <v>-2692.28</v>
      </c>
      <c r="K21" s="59"/>
      <c r="L21" s="65">
        <f>SUMIFS(L$15:L$20,$A$15:$A$20,"=" &amp; "")+SUMIFS(L$15:L$20,$A$15:$A$20,"=Q")</f>
        <v>0</v>
      </c>
      <c r="M21" s="59"/>
      <c r="N21" s="65">
        <f>SUMIFS(N$15:N$20,$A$15:$A$20,"=" &amp; "")+SUMIFS(N$15:N$20,$A$15:$A$20,"=Q")</f>
        <v>-6963.4299999999994</v>
      </c>
      <c r="O21" s="59"/>
      <c r="P21" s="65">
        <f>SUMIFS(P$15:P$20,$A$15:$A$20,"=" &amp; "")+SUMIFS(P$15:P$20,$A$15:$A$20,"=Q")</f>
        <v>0</v>
      </c>
      <c r="Q21" s="59"/>
      <c r="R21" s="65">
        <f>SUMIFS(R$15:R$20,$A$15:$A$20,"=" &amp; "")+SUMIFS(R$15:R$20,$A$15:$A$20,"=Q")</f>
        <v>0</v>
      </c>
      <c r="S21" s="59"/>
      <c r="T21" s="65">
        <f>SUMIFS(T$15:T$20,$A$15:$A$20,"=" &amp; "")+SUMIFS(T$15:T$20,$A$15:$A$20,"=Q")</f>
        <v>-2055.2799999999997</v>
      </c>
      <c r="U21" s="59"/>
      <c r="V21" s="65">
        <f>IF($E$1="FiltreMU",SUMIFS(V$15:V$20,$A$15:$A$20,"=" &amp; "")+SUMIFS(V$15:V$20,$A$15:$A$20,"=Q"),SUMIFS(V$15:V$20,$A$15:$A$20,"=" &amp; "",$E$15:$E$20,"&lt;&gt;" &amp; "AC")+SUMIFS(V$15:V$20,$A$15:$A$20,"=Q",$E$15:$E$20,"&lt;&gt;" &amp; "AC"))</f>
        <v>-11710.99</v>
      </c>
      <c r="W21" s="59"/>
    </row>
    <row r="22" spans="1:23" ht="19.2" outlineLevel="2" thickTop="1" thickBot="1" x14ac:dyDescent="0.35">
      <c r="A22" s="1">
        <v>3</v>
      </c>
      <c r="B22" s="66" t="s">
        <v>39</v>
      </c>
      <c r="C22" s="67"/>
      <c r="D22" s="68"/>
      <c r="F22" s="69"/>
      <c r="G22" s="69"/>
      <c r="H22" s="70"/>
      <c r="I22" s="70">
        <f t="shared" si="0"/>
        <v>0</v>
      </c>
      <c r="J22" s="71">
        <f>SUMIFS(J$15:J$21,$A$15:$A$21,"=" &amp; "")+SUMIFS(J$15:J$21,$A$15:$A$21,"=Q")</f>
        <v>-2692.28</v>
      </c>
      <c r="K22" s="72"/>
      <c r="L22" s="71">
        <f>SUMIFS(L$15:L$21,$A$15:$A$21,"=" &amp; "")+SUMIFS(L$15:L$21,$A$15:$A$21,"=Q")</f>
        <v>0</v>
      </c>
      <c r="M22" s="72"/>
      <c r="N22" s="71">
        <f>SUMIFS(N$15:N$21,$A$15:$A$21,"=" &amp; "")+SUMIFS(N$15:N$21,$A$15:$A$21,"=Q")</f>
        <v>-6963.4299999999994</v>
      </c>
      <c r="O22" s="72"/>
      <c r="P22" s="71">
        <f>SUMIFS(P$15:P$21,$A$15:$A$21,"=" &amp; "")+SUMIFS(P$15:P$21,$A$15:$A$21,"=Q")</f>
        <v>0</v>
      </c>
      <c r="Q22" s="72"/>
      <c r="R22" s="71">
        <f>SUMIFS(R$15:R$21,$A$15:$A$21,"=" &amp; "")+SUMIFS(R$15:R$21,$A$15:$A$21,"=Q")</f>
        <v>0</v>
      </c>
      <c r="S22" s="72"/>
      <c r="T22" s="71">
        <f>SUMIFS(T$15:T$21,$A$15:$A$21,"=" &amp; "")+SUMIFS(T$15:T$21,$A$15:$A$21,"=Q")</f>
        <v>-2055.2799999999997</v>
      </c>
      <c r="U22" s="72"/>
      <c r="V22" s="71">
        <f>IF($E$1="FiltreMU",SUMIFS(V$15:V$21,$A$15:$A$21,"=" &amp; "")+SUMIFS(V$15:V$21,$A$15:$A$21,"=Q"),SUMIFS(V$15:V$21,$A$15:$A$21,"=" &amp; "",$E$15:$E$21,"&lt;&gt;" &amp; "AC")+SUMIFS(V$15:V$21,$A$15:$A$21,"=Q",$E$15:$E$21,"&lt;&gt;" &amp; "AC"))</f>
        <v>-11710.99</v>
      </c>
      <c r="W22" s="72"/>
    </row>
    <row r="23" spans="1:23" ht="17.399999999999999" hidden="1" outlineLevel="5" thickTop="1" x14ac:dyDescent="0.3">
      <c r="B23" s="42">
        <v>602400</v>
      </c>
      <c r="C23" s="43" t="s">
        <v>40</v>
      </c>
      <c r="D23" s="73" t="s">
        <v>27</v>
      </c>
      <c r="F23" s="45" t="s">
        <v>30</v>
      </c>
      <c r="G23" s="45" t="s">
        <v>31</v>
      </c>
      <c r="H23" s="45"/>
      <c r="I23" s="45" t="s">
        <v>128</v>
      </c>
      <c r="J23" s="47"/>
      <c r="K23" s="48"/>
      <c r="L23" s="47"/>
      <c r="M23" s="48"/>
      <c r="N23" s="47">
        <v>87</v>
      </c>
      <c r="O23" s="48"/>
      <c r="P23" s="47"/>
      <c r="Q23" s="48"/>
      <c r="R23" s="47"/>
      <c r="S23" s="48"/>
      <c r="T23" s="47"/>
      <c r="U23" s="48"/>
      <c r="V23" s="49">
        <f t="shared" ref="V23:V28" si="1">SUMIFS($J23:$U23,$J$7:$U$7,"&lt;&gt;" &amp; "",$J$1:$U$1,"=" &amp;V$1,$J$2:$U$2,"=" &amp;V$2,$J$3:$U$3,"=" &amp;V$3)</f>
        <v>87</v>
      </c>
      <c r="W23" s="50"/>
    </row>
    <row r="24" spans="1:23" hidden="1" outlineLevel="5" x14ac:dyDescent="0.3">
      <c r="B24" s="42">
        <v>602400</v>
      </c>
      <c r="C24" s="43" t="s">
        <v>40</v>
      </c>
      <c r="D24" s="73" t="s">
        <v>27</v>
      </c>
      <c r="F24" s="45" t="s">
        <v>30</v>
      </c>
      <c r="G24" s="45" t="s">
        <v>31</v>
      </c>
      <c r="H24" s="45"/>
      <c r="I24" s="45" t="s">
        <v>128</v>
      </c>
      <c r="J24" s="47"/>
      <c r="K24" s="48"/>
      <c r="L24" s="47"/>
      <c r="M24" s="48"/>
      <c r="N24" s="47">
        <v>145.16999999999999</v>
      </c>
      <c r="O24" s="48"/>
      <c r="P24" s="47"/>
      <c r="Q24" s="48"/>
      <c r="R24" s="47"/>
      <c r="S24" s="48"/>
      <c r="T24" s="47"/>
      <c r="U24" s="48"/>
      <c r="V24" s="49">
        <f t="shared" si="1"/>
        <v>145.16999999999999</v>
      </c>
      <c r="W24" s="50"/>
    </row>
    <row r="25" spans="1:23" hidden="1" outlineLevel="5" x14ac:dyDescent="0.3">
      <c r="B25" s="42">
        <v>602400</v>
      </c>
      <c r="C25" s="43" t="s">
        <v>40</v>
      </c>
      <c r="D25" s="73" t="s">
        <v>27</v>
      </c>
      <c r="F25" s="45" t="s">
        <v>30</v>
      </c>
      <c r="G25" s="45" t="s">
        <v>33</v>
      </c>
      <c r="H25" s="45"/>
      <c r="I25" s="45" t="s">
        <v>128</v>
      </c>
      <c r="J25" s="47"/>
      <c r="K25" s="48"/>
      <c r="L25" s="47"/>
      <c r="M25" s="48"/>
      <c r="N25" s="47">
        <v>55.56</v>
      </c>
      <c r="O25" s="48"/>
      <c r="P25" s="47"/>
      <c r="Q25" s="48"/>
      <c r="R25" s="47"/>
      <c r="S25" s="48"/>
      <c r="T25" s="47"/>
      <c r="U25" s="48"/>
      <c r="V25" s="49">
        <f t="shared" si="1"/>
        <v>55.56</v>
      </c>
      <c r="W25" s="50"/>
    </row>
    <row r="26" spans="1:23" hidden="1" outlineLevel="5" x14ac:dyDescent="0.3">
      <c r="B26" s="74">
        <v>615600</v>
      </c>
      <c r="C26" s="43" t="s">
        <v>41</v>
      </c>
      <c r="D26" s="73" t="s">
        <v>27</v>
      </c>
      <c r="F26" s="45" t="s">
        <v>28</v>
      </c>
      <c r="G26" s="45" t="s">
        <v>29</v>
      </c>
      <c r="H26" s="45"/>
      <c r="I26" s="45" t="s">
        <v>126</v>
      </c>
      <c r="J26" s="47"/>
      <c r="K26" s="48"/>
      <c r="L26" s="47"/>
      <c r="M26" s="48"/>
      <c r="N26" s="47"/>
      <c r="O26" s="48"/>
      <c r="P26" s="47"/>
      <c r="Q26" s="48"/>
      <c r="R26" s="47"/>
      <c r="S26" s="48"/>
      <c r="T26" s="47">
        <v>176.04</v>
      </c>
      <c r="U26" s="48"/>
      <c r="V26" s="49">
        <f t="shared" si="1"/>
        <v>176.04</v>
      </c>
      <c r="W26" s="50"/>
    </row>
    <row r="27" spans="1:23" hidden="1" outlineLevel="5" x14ac:dyDescent="0.3">
      <c r="B27" s="74">
        <v>615600</v>
      </c>
      <c r="C27" s="43" t="s">
        <v>41</v>
      </c>
      <c r="D27" s="73" t="s">
        <v>27</v>
      </c>
      <c r="F27" s="45" t="s">
        <v>30</v>
      </c>
      <c r="G27" s="45" t="s">
        <v>31</v>
      </c>
      <c r="H27" s="45"/>
      <c r="I27" s="45" t="s">
        <v>128</v>
      </c>
      <c r="J27" s="47"/>
      <c r="K27" s="48"/>
      <c r="L27" s="47"/>
      <c r="M27" s="48"/>
      <c r="N27" s="47">
        <v>251</v>
      </c>
      <c r="O27" s="48"/>
      <c r="P27" s="47"/>
      <c r="Q27" s="48"/>
      <c r="R27" s="47"/>
      <c r="S27" s="48"/>
      <c r="T27" s="47"/>
      <c r="U27" s="48"/>
      <c r="V27" s="49">
        <f t="shared" si="1"/>
        <v>251</v>
      </c>
      <c r="W27" s="50"/>
    </row>
    <row r="28" spans="1:23" hidden="1" outlineLevel="5" x14ac:dyDescent="0.3">
      <c r="B28" s="74">
        <v>976420</v>
      </c>
      <c r="C28" s="43" t="s">
        <v>42</v>
      </c>
      <c r="D28" s="73" t="s">
        <v>27</v>
      </c>
      <c r="F28" s="45" t="s">
        <v>30</v>
      </c>
      <c r="G28" s="45" t="s">
        <v>31</v>
      </c>
      <c r="H28" s="45"/>
      <c r="I28" s="45" t="s">
        <v>128</v>
      </c>
      <c r="J28" s="47"/>
      <c r="K28" s="48"/>
      <c r="L28" s="47"/>
      <c r="M28" s="48"/>
      <c r="N28" s="47">
        <v>96</v>
      </c>
      <c r="O28" s="48"/>
      <c r="P28" s="47"/>
      <c r="Q28" s="48"/>
      <c r="R28" s="47"/>
      <c r="S28" s="48"/>
      <c r="T28" s="47"/>
      <c r="U28" s="48"/>
      <c r="V28" s="49">
        <f t="shared" si="1"/>
        <v>96</v>
      </c>
      <c r="W28" s="50"/>
    </row>
    <row r="29" spans="1:23" hidden="1" outlineLevel="4" x14ac:dyDescent="0.3">
      <c r="A29" s="1">
        <v>1</v>
      </c>
      <c r="B29" s="51" t="s">
        <v>45</v>
      </c>
      <c r="C29" s="52"/>
      <c r="D29" s="53" t="s">
        <v>27</v>
      </c>
      <c r="F29" s="54"/>
      <c r="G29" s="54"/>
      <c r="H29" s="55"/>
      <c r="I29" s="55">
        <f t="shared" ref="I29:I42" si="2">IF($G29=0,0,VLOOKUP($G29,conducteurs,8,0))</f>
        <v>0</v>
      </c>
      <c r="J29" s="56">
        <f>SUMIFS(J$23:J$28,$A$23:$A$28,"=" &amp; "")+SUMIFS(J$23:J$28,$A$23:$A$28,"=Q")</f>
        <v>0</v>
      </c>
      <c r="K29" s="57"/>
      <c r="L29" s="56">
        <f>SUMIFS(L$23:L$28,$A$23:$A$28,"=" &amp; "")+SUMIFS(L$23:L$28,$A$23:$A$28,"=Q")</f>
        <v>0</v>
      </c>
      <c r="M29" s="57"/>
      <c r="N29" s="56">
        <f>SUMIFS(N$23:N$28,$A$23:$A$28,"=" &amp; "")+SUMIFS(N$23:N$28,$A$23:$A$28,"=Q")</f>
        <v>634.73</v>
      </c>
      <c r="O29" s="57"/>
      <c r="P29" s="56">
        <f>SUMIFS(P$23:P$28,$A$23:$A$28,"=" &amp; "")+SUMIFS(P$23:P$28,$A$23:$A$28,"=Q")</f>
        <v>0</v>
      </c>
      <c r="Q29" s="57"/>
      <c r="R29" s="56">
        <f>SUMIFS(R$23:R$28,$A$23:$A$28,"=" &amp; "")+SUMIFS(R$23:R$28,$A$23:$A$28,"=Q")</f>
        <v>0</v>
      </c>
      <c r="S29" s="57"/>
      <c r="T29" s="56">
        <f>SUMIFS(T$23:T$28,$A$23:$A$28,"=" &amp; "")+SUMIFS(T$23:T$28,$A$23:$A$28,"=Q")</f>
        <v>176.04</v>
      </c>
      <c r="U29" s="57"/>
      <c r="V29" s="58">
        <f>IF($E$1="FiltreMU",SUMIFS(V$23:V$28,$A$23:$A$28,"=" &amp; "")+SUMIFS(V$23:V$28,$A$23:$A$28,"=Q"),SUMIFS(V$23:V$28,$A$23:$A$28,"=" &amp; "",$E$23:$E$28,"&lt;&gt;" &amp; "AC")+SUMIFS(V$23:V$28,$A$23:$A$28,"=Q",$E$23:$E$28,"&lt;&gt;" &amp; "AC"))</f>
        <v>810.77</v>
      </c>
      <c r="W29" s="59"/>
    </row>
    <row r="30" spans="1:23" ht="17.399999999999999" outlineLevel="3" collapsed="1" thickTop="1" x14ac:dyDescent="0.3">
      <c r="A30" s="1">
        <v>2</v>
      </c>
      <c r="B30" s="75" t="s">
        <v>46</v>
      </c>
      <c r="C30" s="61"/>
      <c r="D30" s="76"/>
      <c r="F30" s="63"/>
      <c r="G30" s="63"/>
      <c r="H30" s="64"/>
      <c r="I30" s="64">
        <f t="shared" si="2"/>
        <v>0</v>
      </c>
      <c r="J30" s="65">
        <f>SUMIFS(J$23:J$29,$A$23:$A$29,"=" &amp; "")+SUMIFS(J$23:J$29,$A$23:$A$29,"=Q")</f>
        <v>0</v>
      </c>
      <c r="K30" s="59"/>
      <c r="L30" s="65">
        <f>SUMIFS(L$23:L$29,$A$23:$A$29,"=" &amp; "")+SUMIFS(L$23:L$29,$A$23:$A$29,"=Q")</f>
        <v>0</v>
      </c>
      <c r="M30" s="59"/>
      <c r="N30" s="65">
        <f>SUMIFS(N$23:N$29,$A$23:$A$29,"=" &amp; "")+SUMIFS(N$23:N$29,$A$23:$A$29,"=Q")</f>
        <v>634.73</v>
      </c>
      <c r="O30" s="59"/>
      <c r="P30" s="65">
        <f>SUMIFS(P$23:P$29,$A$23:$A$29,"=" &amp; "")+SUMIFS(P$23:P$29,$A$23:$A$29,"=Q")</f>
        <v>0</v>
      </c>
      <c r="Q30" s="59"/>
      <c r="R30" s="65">
        <f>SUMIFS(R$23:R$29,$A$23:$A$29,"=" &amp; "")+SUMIFS(R$23:R$29,$A$23:$A$29,"=Q")</f>
        <v>0</v>
      </c>
      <c r="S30" s="59"/>
      <c r="T30" s="65">
        <f>SUMIFS(T$23:T$29,$A$23:$A$29,"=" &amp; "")+SUMIFS(T$23:T$29,$A$23:$A$29,"=Q")</f>
        <v>176.04</v>
      </c>
      <c r="U30" s="59"/>
      <c r="V30" s="65">
        <f>IF($E$1="FiltreMU",SUMIFS(V$23:V$29,$A$23:$A$29,"=" &amp; "")+SUMIFS(V$23:V$29,$A$23:$A$29,"=Q"),SUMIFS(V$23:V$29,$A$23:$A$29,"=" &amp; "",$E$23:$E$29,"&lt;&gt;" &amp; "AC")+SUMIFS(V$23:V$29,$A$23:$A$29,"=Q",$E$23:$E$29,"&lt;&gt;" &amp; "AC"))</f>
        <v>810.77</v>
      </c>
      <c r="W30" s="59"/>
    </row>
    <row r="31" spans="1:23" hidden="1" outlineLevel="5" x14ac:dyDescent="0.3">
      <c r="B31" s="42">
        <v>602430</v>
      </c>
      <c r="C31" s="43" t="s">
        <v>47</v>
      </c>
      <c r="D31" s="44" t="s">
        <v>27</v>
      </c>
      <c r="F31" s="45" t="s">
        <v>30</v>
      </c>
      <c r="G31" s="45" t="s">
        <v>32</v>
      </c>
      <c r="H31" s="45"/>
      <c r="I31" s="45" t="s">
        <v>128</v>
      </c>
      <c r="J31" s="47"/>
      <c r="K31" s="48"/>
      <c r="L31" s="47"/>
      <c r="M31" s="48"/>
      <c r="N31" s="47">
        <v>1177.8</v>
      </c>
      <c r="O31" s="48"/>
      <c r="P31" s="47"/>
      <c r="Q31" s="48"/>
      <c r="R31" s="47"/>
      <c r="S31" s="48"/>
      <c r="T31" s="47"/>
      <c r="U31" s="48"/>
      <c r="V31" s="49">
        <f>SUMIFS($J31:$U31,$J$7:$U$7,"&lt;&gt;" &amp; "",$J$1:$U$1,"=" &amp;V$1,$J$2:$U$2,"=" &amp;V$2,$J$3:$U$3,"=" &amp;V$3)</f>
        <v>1177.8</v>
      </c>
      <c r="W31" s="50"/>
    </row>
    <row r="32" spans="1:23" hidden="1" outlineLevel="4" x14ac:dyDescent="0.3">
      <c r="A32" s="1">
        <v>1</v>
      </c>
      <c r="B32" s="51" t="s">
        <v>52</v>
      </c>
      <c r="C32" s="52"/>
      <c r="D32" s="53" t="s">
        <v>27</v>
      </c>
      <c r="F32" s="54"/>
      <c r="G32" s="54"/>
      <c r="H32" s="55"/>
      <c r="I32" s="55">
        <f t="shared" si="2"/>
        <v>0</v>
      </c>
      <c r="J32" s="56">
        <f>SUMIFS(J$31:J$31,$A$31:$A$31,"=" &amp; "")+SUMIFS(J$31:J$31,$A$31:$A$31,"=Q")</f>
        <v>0</v>
      </c>
      <c r="K32" s="57"/>
      <c r="L32" s="56">
        <f>SUMIFS(L$31:L$31,$A$31:$A$31,"=" &amp; "")+SUMIFS(L$31:L$31,$A$31:$A$31,"=Q")</f>
        <v>0</v>
      </c>
      <c r="M32" s="57"/>
      <c r="N32" s="56">
        <f>SUMIFS(N$31:N$31,$A$31:$A$31,"=" &amp; "")+SUMIFS(N$31:N$31,$A$31:$A$31,"=Q")</f>
        <v>1177.8</v>
      </c>
      <c r="O32" s="57"/>
      <c r="P32" s="56">
        <f>SUMIFS(P$31:P$31,$A$31:$A$31,"=" &amp; "")+SUMIFS(P$31:P$31,$A$31:$A$31,"=Q")</f>
        <v>0</v>
      </c>
      <c r="Q32" s="57"/>
      <c r="R32" s="56">
        <f>SUMIFS(R$31:R$31,$A$31:$A$31,"=" &amp; "")+SUMIFS(R$31:R$31,$A$31:$A$31,"=Q")</f>
        <v>0</v>
      </c>
      <c r="S32" s="57"/>
      <c r="T32" s="56">
        <f>SUMIFS(T$31:T$31,$A$31:$A$31,"=" &amp; "")+SUMIFS(T$31:T$31,$A$31:$A$31,"=Q")</f>
        <v>0</v>
      </c>
      <c r="U32" s="57"/>
      <c r="V32" s="58">
        <f>IF($E$1="FiltreMU",SUMIFS(V$31:V$31,$A$31:$A$31,"=" &amp; "")+SUMIFS(V$31:V$31,$A$31:$A$31,"=Q"),SUMIFS(V$31:V$31,$A$31:$A$31,"=" &amp; "",$E$31:$E$31,"&lt;&gt;" &amp; "AC")+SUMIFS(V$31:V$31,$A$31:$A$31,"=Q",$E$31:$E$31,"&lt;&gt;" &amp; "AC"))</f>
        <v>1177.8</v>
      </c>
      <c r="W32" s="59"/>
    </row>
    <row r="33" spans="1:23" outlineLevel="3" collapsed="1" x14ac:dyDescent="0.3">
      <c r="A33" s="1">
        <v>2</v>
      </c>
      <c r="B33" s="75" t="s">
        <v>53</v>
      </c>
      <c r="C33" s="61"/>
      <c r="D33" s="76"/>
      <c r="F33" s="63"/>
      <c r="G33" s="63"/>
      <c r="H33" s="64"/>
      <c r="I33" s="64">
        <f t="shared" si="2"/>
        <v>0</v>
      </c>
      <c r="J33" s="65">
        <f>SUMIFS(J$31:J$32,$A$31:$A$32,"=" &amp; "")+SUMIFS(J$31:J$32,$A$31:$A$32,"=Q")</f>
        <v>0</v>
      </c>
      <c r="K33" s="59"/>
      <c r="L33" s="65">
        <f>SUMIFS(L$31:L$32,$A$31:$A$32,"=" &amp; "")+SUMIFS(L$31:L$32,$A$31:$A$32,"=Q")</f>
        <v>0</v>
      </c>
      <c r="M33" s="59"/>
      <c r="N33" s="65">
        <f>SUMIFS(N$31:N$32,$A$31:$A$32,"=" &amp; "")+SUMIFS(N$31:N$32,$A$31:$A$32,"=Q")</f>
        <v>1177.8</v>
      </c>
      <c r="O33" s="59"/>
      <c r="P33" s="65">
        <f>SUMIFS(P$31:P$32,$A$31:$A$32,"=" &amp; "")+SUMIFS(P$31:P$32,$A$31:$A$32,"=Q")</f>
        <v>0</v>
      </c>
      <c r="Q33" s="59"/>
      <c r="R33" s="65">
        <f>SUMIFS(R$31:R$32,$A$31:$A$32,"=" &amp; "")+SUMIFS(R$31:R$32,$A$31:$A$32,"=Q")</f>
        <v>0</v>
      </c>
      <c r="S33" s="59"/>
      <c r="T33" s="65">
        <f>SUMIFS(T$31:T$32,$A$31:$A$32,"=" &amp; "")+SUMIFS(T$31:T$32,$A$31:$A$32,"=Q")</f>
        <v>0</v>
      </c>
      <c r="U33" s="59"/>
      <c r="V33" s="65">
        <f>IF($E$1="FiltreMU",SUMIFS(V$31:V$32,$A$31:$A$32,"=" &amp; "")+SUMIFS(V$31:V$32,$A$31:$A$32,"=Q"),SUMIFS(V$31:V$32,$A$31:$A$32,"=" &amp; "",$E$31:$E$32,"&lt;&gt;" &amp; "AC")+SUMIFS(V$31:V$32,$A$31:$A$32,"=Q",$E$31:$E$32,"&lt;&gt;" &amp; "AC"))</f>
        <v>1177.8</v>
      </c>
      <c r="W33" s="59"/>
    </row>
    <row r="34" spans="1:23" hidden="1" outlineLevel="5" x14ac:dyDescent="0.3">
      <c r="B34" s="42">
        <v>602310</v>
      </c>
      <c r="C34" s="43" t="s">
        <v>54</v>
      </c>
      <c r="D34" s="44" t="s">
        <v>27</v>
      </c>
      <c r="F34" s="45" t="s">
        <v>30</v>
      </c>
      <c r="G34" s="45" t="s">
        <v>31</v>
      </c>
      <c r="H34" s="45"/>
      <c r="I34" s="45" t="s">
        <v>128</v>
      </c>
      <c r="J34" s="47"/>
      <c r="K34" s="48"/>
      <c r="L34" s="47"/>
      <c r="M34" s="48"/>
      <c r="N34" s="47">
        <v>407.16</v>
      </c>
      <c r="O34" s="48"/>
      <c r="P34" s="47"/>
      <c r="Q34" s="48"/>
      <c r="R34" s="47"/>
      <c r="S34" s="48"/>
      <c r="T34" s="47"/>
      <c r="U34" s="48"/>
      <c r="V34" s="49">
        <f>SUMIFS($J34:$U34,$J$7:$U$7,"&lt;&gt;" &amp; "",$J$1:$U$1,"=" &amp;V$1,$J$2:$U$2,"=" &amp;V$2,$J$3:$U$3,"=" &amp;V$3)</f>
        <v>407.16</v>
      </c>
      <c r="W34" s="50"/>
    </row>
    <row r="35" spans="1:23" hidden="1" outlineLevel="5" x14ac:dyDescent="0.3">
      <c r="B35" s="74">
        <v>615610</v>
      </c>
      <c r="C35" s="43" t="s">
        <v>55</v>
      </c>
      <c r="D35" s="77" t="s">
        <v>27</v>
      </c>
      <c r="F35" s="45" t="s">
        <v>30</v>
      </c>
      <c r="G35" s="45" t="s">
        <v>32</v>
      </c>
      <c r="H35" s="45"/>
      <c r="I35" s="45" t="s">
        <v>128</v>
      </c>
      <c r="J35" s="47"/>
      <c r="K35" s="48"/>
      <c r="L35" s="47"/>
      <c r="M35" s="48"/>
      <c r="N35" s="47">
        <v>291.66000000000003</v>
      </c>
      <c r="O35" s="48"/>
      <c r="P35" s="47"/>
      <c r="Q35" s="48"/>
      <c r="R35" s="47"/>
      <c r="S35" s="48"/>
      <c r="T35" s="47"/>
      <c r="U35" s="48"/>
      <c r="V35" s="49">
        <f>SUMIFS($J35:$U35,$J$7:$U$7,"&lt;&gt;" &amp; "",$J$1:$U$1,"=" &amp;V$1,$J$2:$U$2,"=" &amp;V$2,$J$3:$U$3,"=" &amp;V$3)</f>
        <v>291.66000000000003</v>
      </c>
      <c r="W35" s="50"/>
    </row>
    <row r="36" spans="1:23" hidden="1" outlineLevel="5" x14ac:dyDescent="0.3">
      <c r="B36" s="74">
        <v>615610</v>
      </c>
      <c r="C36" s="43" t="s">
        <v>55</v>
      </c>
      <c r="D36" s="77" t="s">
        <v>27</v>
      </c>
      <c r="F36" s="45" t="s">
        <v>34</v>
      </c>
      <c r="G36" s="45" t="s">
        <v>36</v>
      </c>
      <c r="H36" s="45"/>
      <c r="I36" s="45" t="s">
        <v>127</v>
      </c>
      <c r="J36" s="47">
        <v>168.58</v>
      </c>
      <c r="K36" s="48"/>
      <c r="L36" s="47"/>
      <c r="M36" s="48"/>
      <c r="N36" s="47"/>
      <c r="O36" s="48"/>
      <c r="P36" s="47"/>
      <c r="Q36" s="48"/>
      <c r="R36" s="47"/>
      <c r="S36" s="48"/>
      <c r="T36" s="47"/>
      <c r="U36" s="48"/>
      <c r="V36" s="49">
        <f>SUMIFS($J36:$U36,$J$7:$U$7,"&lt;&gt;" &amp; "",$J$1:$U$1,"=" &amp;V$1,$J$2:$U$2,"=" &amp;V$2,$J$3:$U$3,"=" &amp;V$3)</f>
        <v>168.58</v>
      </c>
      <c r="W36" s="50"/>
    </row>
    <row r="37" spans="1:23" hidden="1" outlineLevel="4" x14ac:dyDescent="0.3">
      <c r="A37" s="1">
        <v>1</v>
      </c>
      <c r="B37" s="51" t="s">
        <v>56</v>
      </c>
      <c r="C37" s="52"/>
      <c r="D37" s="53" t="s">
        <v>27</v>
      </c>
      <c r="F37" s="54"/>
      <c r="G37" s="54"/>
      <c r="H37" s="55"/>
      <c r="I37" s="55">
        <f t="shared" si="2"/>
        <v>0</v>
      </c>
      <c r="J37" s="56">
        <f>SUMIFS(J$34:J$36,$A$34:$A$36,"=" &amp; "")+SUMIFS(J$34:J$36,$A$34:$A$36,"=Q")</f>
        <v>168.58</v>
      </c>
      <c r="K37" s="57"/>
      <c r="L37" s="56">
        <f>SUMIFS(L$34:L$36,$A$34:$A$36,"=" &amp; "")+SUMIFS(L$34:L$36,$A$34:$A$36,"=Q")</f>
        <v>0</v>
      </c>
      <c r="M37" s="57"/>
      <c r="N37" s="56">
        <f>SUMIFS(N$34:N$36,$A$34:$A$36,"=" &amp; "")+SUMIFS(N$34:N$36,$A$34:$A$36,"=Q")</f>
        <v>698.82</v>
      </c>
      <c r="O37" s="57"/>
      <c r="P37" s="56">
        <f>SUMIFS(P$34:P$36,$A$34:$A$36,"=" &amp; "")+SUMIFS(P$34:P$36,$A$34:$A$36,"=Q")</f>
        <v>0</v>
      </c>
      <c r="Q37" s="57"/>
      <c r="R37" s="56">
        <f>SUMIFS(R$34:R$36,$A$34:$A$36,"=" &amp; "")+SUMIFS(R$34:R$36,$A$34:$A$36,"=Q")</f>
        <v>0</v>
      </c>
      <c r="S37" s="57"/>
      <c r="T37" s="56">
        <f>SUMIFS(T$34:T$36,$A$34:$A$36,"=" &amp; "")+SUMIFS(T$34:T$36,$A$34:$A$36,"=Q")</f>
        <v>0</v>
      </c>
      <c r="U37" s="57"/>
      <c r="V37" s="58">
        <f>IF($E$1="FiltreMU",SUMIFS(V$34:V$36,$A$34:$A$36,"=" &amp; "")+SUMIFS(V$34:V$36,$A$34:$A$36,"=Q"),SUMIFS(V$34:V$36,$A$34:$A$36,"=" &amp; "",$E$34:$E$36,"&lt;&gt;" &amp; "AC")+SUMIFS(V$34:V$36,$A$34:$A$36,"=Q",$E$34:$E$36,"&lt;&gt;" &amp; "AC"))</f>
        <v>867.40000000000009</v>
      </c>
      <c r="W37" s="59"/>
    </row>
    <row r="38" spans="1:23" outlineLevel="3" collapsed="1" x14ac:dyDescent="0.3">
      <c r="A38" s="1">
        <v>2</v>
      </c>
      <c r="B38" s="75" t="s">
        <v>57</v>
      </c>
      <c r="C38" s="61"/>
      <c r="D38" s="76"/>
      <c r="F38" s="63"/>
      <c r="G38" s="63"/>
      <c r="H38" s="64"/>
      <c r="I38" s="64">
        <f t="shared" si="2"/>
        <v>0</v>
      </c>
      <c r="J38" s="65">
        <f>SUMIFS(J$34:J$37,$A$34:$A$37,"=" &amp; "")+SUMIFS(J$34:J$37,$A$34:$A$37,"=Q")</f>
        <v>168.58</v>
      </c>
      <c r="K38" s="59"/>
      <c r="L38" s="65">
        <f>SUMIFS(L$34:L$37,$A$34:$A$37,"=" &amp; "")+SUMIFS(L$34:L$37,$A$34:$A$37,"=Q")</f>
        <v>0</v>
      </c>
      <c r="M38" s="59"/>
      <c r="N38" s="65">
        <f>SUMIFS(N$34:N$37,$A$34:$A$37,"=" &amp; "")+SUMIFS(N$34:N$37,$A$34:$A$37,"=Q")</f>
        <v>698.82</v>
      </c>
      <c r="O38" s="59"/>
      <c r="P38" s="65">
        <f>SUMIFS(P$34:P$37,$A$34:$A$37,"=" &amp; "")+SUMIFS(P$34:P$37,$A$34:$A$37,"=Q")</f>
        <v>0</v>
      </c>
      <c r="Q38" s="59"/>
      <c r="R38" s="65">
        <f>SUMIFS(R$34:R$37,$A$34:$A$37,"=" &amp; "")+SUMIFS(R$34:R$37,$A$34:$A$37,"=Q")</f>
        <v>0</v>
      </c>
      <c r="S38" s="59"/>
      <c r="T38" s="65">
        <f>SUMIFS(T$34:T$37,$A$34:$A$37,"=" &amp; "")+SUMIFS(T$34:T$37,$A$34:$A$37,"=Q")</f>
        <v>0</v>
      </c>
      <c r="U38" s="59"/>
      <c r="V38" s="65">
        <f>IF($E$1="FiltreMU",SUMIFS(V$34:V$37,$A$34:$A$37,"=" &amp; "")+SUMIFS(V$34:V$37,$A$34:$A$37,"=Q"),SUMIFS(V$34:V$37,$A$34:$A$37,"=" &amp; "",$E$34:$E$37,"&lt;&gt;" &amp; "AC")+SUMIFS(V$34:V$37,$A$34:$A$37,"=Q",$E$34:$E$37,"&lt;&gt;" &amp; "AC"))</f>
        <v>867.40000000000009</v>
      </c>
      <c r="W38" s="59"/>
    </row>
    <row r="39" spans="1:23" hidden="1" outlineLevel="5" x14ac:dyDescent="0.3">
      <c r="B39" s="42">
        <v>613900</v>
      </c>
      <c r="C39" s="43" t="s">
        <v>58</v>
      </c>
      <c r="D39" s="44" t="s">
        <v>27</v>
      </c>
      <c r="F39" s="45" t="s">
        <v>34</v>
      </c>
      <c r="G39" s="45" t="s">
        <v>35</v>
      </c>
      <c r="H39" s="45"/>
      <c r="I39" s="45" t="str">
        <f t="shared" si="2"/>
        <v>RESTITUÉ-DIJON</v>
      </c>
      <c r="J39" s="47">
        <v>236.35</v>
      </c>
      <c r="K39" s="48"/>
      <c r="L39" s="47"/>
      <c r="M39" s="48"/>
      <c r="N39" s="47"/>
      <c r="O39" s="48"/>
      <c r="P39" s="47"/>
      <c r="Q39" s="48"/>
      <c r="R39" s="47"/>
      <c r="S39" s="48"/>
      <c r="T39" s="47"/>
      <c r="U39" s="48"/>
      <c r="V39" s="49">
        <f t="shared" ref="V39:V40" si="3">SUMIFS($J39:$U39,$J$7:$U$7,"&lt;&gt;" &amp; "",$J$1:$U$1,"=" &amp;V$1,$J$2:$U$2,"=" &amp;V$2,$J$3:$U$3,"=" &amp;V$3)</f>
        <v>236.35</v>
      </c>
      <c r="W39" s="50"/>
    </row>
    <row r="40" spans="1:23" hidden="1" outlineLevel="5" x14ac:dyDescent="0.3">
      <c r="B40" s="42">
        <v>613900</v>
      </c>
      <c r="C40" s="43" t="s">
        <v>58</v>
      </c>
      <c r="D40" s="44" t="s">
        <v>27</v>
      </c>
      <c r="F40" s="45" t="s">
        <v>34</v>
      </c>
      <c r="G40" s="45" t="s">
        <v>36</v>
      </c>
      <c r="H40" s="45"/>
      <c r="I40" s="45" t="s">
        <v>127</v>
      </c>
      <c r="J40" s="47">
        <v>2132.5100000000002</v>
      </c>
      <c r="K40" s="48"/>
      <c r="L40" s="47"/>
      <c r="M40" s="48"/>
      <c r="N40" s="47"/>
      <c r="O40" s="48"/>
      <c r="P40" s="47"/>
      <c r="Q40" s="48"/>
      <c r="R40" s="47"/>
      <c r="S40" s="48"/>
      <c r="T40" s="47"/>
      <c r="U40" s="48"/>
      <c r="V40" s="49">
        <f t="shared" si="3"/>
        <v>2132.5100000000002</v>
      </c>
      <c r="W40" s="50"/>
    </row>
    <row r="41" spans="1:23" hidden="1" outlineLevel="4" x14ac:dyDescent="0.3">
      <c r="A41" s="1">
        <v>1</v>
      </c>
      <c r="B41" s="51" t="s">
        <v>59</v>
      </c>
      <c r="C41" s="52"/>
      <c r="D41" s="53" t="s">
        <v>27</v>
      </c>
      <c r="F41" s="54"/>
      <c r="G41" s="54"/>
      <c r="H41" s="55"/>
      <c r="I41" s="55">
        <f t="shared" si="2"/>
        <v>0</v>
      </c>
      <c r="J41" s="56">
        <f>SUMIFS(J$39:J$40,$A$39:$A$40,"=" &amp; "")+SUMIFS(J$39:J$40,$A$39:$A$40,"=Q")</f>
        <v>2368.86</v>
      </c>
      <c r="K41" s="57"/>
      <c r="L41" s="56">
        <f>SUMIFS(L$39:L$40,$A$39:$A$40,"=" &amp; "")+SUMIFS(L$39:L$40,$A$39:$A$40,"=Q")</f>
        <v>0</v>
      </c>
      <c r="M41" s="57"/>
      <c r="N41" s="56">
        <f>SUMIFS(N$39:N$40,$A$39:$A$40,"=" &amp; "")+SUMIFS(N$39:N$40,$A$39:$A$40,"=Q")</f>
        <v>0</v>
      </c>
      <c r="O41" s="57"/>
      <c r="P41" s="56">
        <f>SUMIFS(P$39:P$40,$A$39:$A$40,"=" &amp; "")+SUMIFS(P$39:P$40,$A$39:$A$40,"=Q")</f>
        <v>0</v>
      </c>
      <c r="Q41" s="57"/>
      <c r="R41" s="56">
        <f>SUMIFS(R$39:R$40,$A$39:$A$40,"=" &amp; "")+SUMIFS(R$39:R$40,$A$39:$A$40,"=Q")</f>
        <v>0</v>
      </c>
      <c r="S41" s="57"/>
      <c r="T41" s="56">
        <f>SUMIFS(T$39:T$40,$A$39:$A$40,"=" &amp; "")+SUMIFS(T$39:T$40,$A$39:$A$40,"=Q")</f>
        <v>0</v>
      </c>
      <c r="U41" s="57"/>
      <c r="V41" s="58">
        <f>IF($E$1="FiltreMU",SUMIFS(V$39:V$40,$A$39:$A$40,"=" &amp; "")+SUMIFS(V$39:V$40,$A$39:$A$40,"=Q"),SUMIFS(V$39:V$40,$A$39:$A$40,"=" &amp; "",$E$39:$E$40,"&lt;&gt;" &amp; "AC")+SUMIFS(V$39:V$40,$A$39:$A$40,"=Q",$E$39:$E$40,"&lt;&gt;" &amp; "AC"))</f>
        <v>2368.86</v>
      </c>
      <c r="W41" s="59"/>
    </row>
    <row r="42" spans="1:23" outlineLevel="3" collapsed="1" x14ac:dyDescent="0.3">
      <c r="A42" s="1">
        <v>2</v>
      </c>
      <c r="B42" s="75" t="s">
        <v>60</v>
      </c>
      <c r="C42" s="61"/>
      <c r="D42" s="76"/>
      <c r="F42" s="63"/>
      <c r="G42" s="63"/>
      <c r="H42" s="64"/>
      <c r="I42" s="64">
        <f t="shared" si="2"/>
        <v>0</v>
      </c>
      <c r="J42" s="65">
        <f>SUMIFS(J$39:J$41,$A$39:$A$41,"=" &amp; "")+SUMIFS(J$39:J$41,$A$39:$A$41,"=Q")</f>
        <v>2368.86</v>
      </c>
      <c r="K42" s="59"/>
      <c r="L42" s="65">
        <f>SUMIFS(L$39:L$41,$A$39:$A$41,"=" &amp; "")+SUMIFS(L$39:L$41,$A$39:$A$41,"=Q")</f>
        <v>0</v>
      </c>
      <c r="M42" s="59"/>
      <c r="N42" s="65">
        <f>SUMIFS(N$39:N$41,$A$39:$A$41,"=" &amp; "")+SUMIFS(N$39:N$41,$A$39:$A$41,"=Q")</f>
        <v>0</v>
      </c>
      <c r="O42" s="59"/>
      <c r="P42" s="65">
        <f>SUMIFS(P$39:P$41,$A$39:$A$41,"=" &amp; "")+SUMIFS(P$39:P$41,$A$39:$A$41,"=Q")</f>
        <v>0</v>
      </c>
      <c r="Q42" s="59"/>
      <c r="R42" s="65">
        <f>SUMIFS(R$39:R$41,$A$39:$A$41,"=" &amp; "")+SUMIFS(R$39:R$41,$A$39:$A$41,"=Q")</f>
        <v>0</v>
      </c>
      <c r="S42" s="59"/>
      <c r="T42" s="65">
        <f>SUMIFS(T$39:T$41,$A$39:$A$41,"=" &amp; "")+SUMIFS(T$39:T$41,$A$39:$A$41,"=Q")</f>
        <v>0</v>
      </c>
      <c r="U42" s="59"/>
      <c r="V42" s="65">
        <f>IF($E$1="FiltreMU",SUMIFS(V$39:V$41,$A$39:$A$41,"=" &amp; "")+SUMIFS(V$39:V$41,$A$39:$A$41,"=Q"),SUMIFS(V$39:V$41,$A$39:$A$41,"=" &amp; "",$E$39:$E$41,"&lt;&gt;" &amp; "AC")+SUMIFS(V$39:V$41,$A$39:$A$41,"=Q",$E$39:$E$41,"&lt;&gt;" &amp; "AC"))</f>
        <v>2368.86</v>
      </c>
      <c r="W42" s="59"/>
    </row>
    <row r="43" spans="1:23" hidden="1" outlineLevel="5" x14ac:dyDescent="0.3">
      <c r="B43" s="42">
        <v>922400</v>
      </c>
      <c r="C43" s="43" t="s">
        <v>61</v>
      </c>
      <c r="D43" s="78" t="s">
        <v>27</v>
      </c>
      <c r="F43" s="45" t="s">
        <v>28</v>
      </c>
      <c r="G43" s="45" t="s">
        <v>29</v>
      </c>
      <c r="H43" s="45"/>
      <c r="I43" s="45" t="s">
        <v>126</v>
      </c>
      <c r="J43" s="47"/>
      <c r="K43" s="48"/>
      <c r="L43" s="47"/>
      <c r="M43" s="48"/>
      <c r="N43" s="47"/>
      <c r="O43" s="48"/>
      <c r="P43" s="47"/>
      <c r="Q43" s="48"/>
      <c r="R43" s="47"/>
      <c r="S43" s="48"/>
      <c r="T43" s="47">
        <v>29.93</v>
      </c>
      <c r="U43" s="48"/>
      <c r="V43" s="49">
        <f>SUMIFS($J43:$U43,$J$7:$U$7,"&lt;&gt;" &amp; "",$J$1:$U$1,"=" &amp;V$1,$J$2:$U$2,"=" &amp;V$2,$J$3:$U$3,"=" &amp;V$3)</f>
        <v>29.93</v>
      </c>
      <c r="W43" s="50"/>
    </row>
    <row r="44" spans="1:23" hidden="1" outlineLevel="5" x14ac:dyDescent="0.3">
      <c r="B44" s="42">
        <v>922400</v>
      </c>
      <c r="C44" s="43" t="s">
        <v>61</v>
      </c>
      <c r="D44" s="78" t="s">
        <v>27</v>
      </c>
      <c r="F44" s="45" t="s">
        <v>30</v>
      </c>
      <c r="G44" s="45" t="s">
        <v>31</v>
      </c>
      <c r="H44" s="45"/>
      <c r="I44" s="45" t="s">
        <v>128</v>
      </c>
      <c r="J44" s="47"/>
      <c r="K44" s="48"/>
      <c r="L44" s="47"/>
      <c r="M44" s="48"/>
      <c r="N44" s="47">
        <v>167.68</v>
      </c>
      <c r="O44" s="48"/>
      <c r="P44" s="47"/>
      <c r="Q44" s="48"/>
      <c r="R44" s="47"/>
      <c r="S44" s="48"/>
      <c r="T44" s="47"/>
      <c r="U44" s="48"/>
      <c r="V44" s="49">
        <f>SUMIFS($J44:$U44,$J$7:$U$7,"&lt;&gt;" &amp; "",$J$1:$U$1,"=" &amp;V$1,$J$2:$U$2,"=" &amp;V$2,$J$3:$U$3,"=" &amp;V$3)</f>
        <v>167.68</v>
      </c>
      <c r="W44" s="50"/>
    </row>
    <row r="45" spans="1:23" hidden="1" outlineLevel="5" x14ac:dyDescent="0.3">
      <c r="B45" s="42">
        <v>922400</v>
      </c>
      <c r="C45" s="43" t="s">
        <v>61</v>
      </c>
      <c r="D45" s="78" t="s">
        <v>27</v>
      </c>
      <c r="F45" s="45" t="s">
        <v>30</v>
      </c>
      <c r="G45" s="45" t="s">
        <v>32</v>
      </c>
      <c r="H45" s="45"/>
      <c r="I45" s="45" t="s">
        <v>128</v>
      </c>
      <c r="J45" s="47"/>
      <c r="K45" s="48"/>
      <c r="L45" s="47"/>
      <c r="M45" s="48"/>
      <c r="N45" s="47">
        <v>248.58</v>
      </c>
      <c r="O45" s="48"/>
      <c r="P45" s="47"/>
      <c r="Q45" s="48"/>
      <c r="R45" s="47"/>
      <c r="S45" s="48"/>
      <c r="T45" s="47"/>
      <c r="U45" s="48"/>
      <c r="V45" s="49">
        <f>SUMIFS($J45:$U45,$J$7:$U$7,"&lt;&gt;" &amp; "",$J$1:$U$1,"=" &amp;V$1,$J$2:$U$2,"=" &amp;V$2,$J$3:$U$3,"=" &amp;V$3)</f>
        <v>248.58</v>
      </c>
      <c r="W45" s="50"/>
    </row>
    <row r="46" spans="1:23" hidden="1" outlineLevel="5" x14ac:dyDescent="0.3">
      <c r="B46" s="42">
        <v>922400</v>
      </c>
      <c r="C46" s="43" t="s">
        <v>61</v>
      </c>
      <c r="D46" s="78" t="s">
        <v>27</v>
      </c>
      <c r="F46" s="45" t="s">
        <v>30</v>
      </c>
      <c r="G46" s="45" t="s">
        <v>33</v>
      </c>
      <c r="H46" s="45"/>
      <c r="I46" s="45" t="s">
        <v>128</v>
      </c>
      <c r="J46" s="47"/>
      <c r="K46" s="48"/>
      <c r="L46" s="47"/>
      <c r="M46" s="48"/>
      <c r="N46" s="47">
        <v>9.4499999999999993</v>
      </c>
      <c r="O46" s="48"/>
      <c r="P46" s="47"/>
      <c r="Q46" s="48"/>
      <c r="R46" s="47"/>
      <c r="S46" s="48"/>
      <c r="T46" s="47"/>
      <c r="U46" s="48"/>
      <c r="V46" s="49">
        <f>SUMIFS($J46:$U46,$J$7:$U$7,"&lt;&gt;" &amp; "",$J$1:$U$1,"=" &amp;V$1,$J$2:$U$2,"=" &amp;V$2,$J$3:$U$3,"=" &amp;V$3)</f>
        <v>9.4499999999999993</v>
      </c>
      <c r="W46" s="50"/>
    </row>
    <row r="47" spans="1:23" hidden="1" outlineLevel="5" x14ac:dyDescent="0.3">
      <c r="B47" s="42">
        <v>922400</v>
      </c>
      <c r="C47" s="43" t="s">
        <v>61</v>
      </c>
      <c r="D47" s="78" t="s">
        <v>27</v>
      </c>
      <c r="F47" s="45" t="s">
        <v>34</v>
      </c>
      <c r="G47" s="45" t="s">
        <v>36</v>
      </c>
      <c r="H47" s="45"/>
      <c r="I47" s="45" t="s">
        <v>127</v>
      </c>
      <c r="J47" s="47">
        <v>391.19</v>
      </c>
      <c r="K47" s="48"/>
      <c r="L47" s="47"/>
      <c r="M47" s="48"/>
      <c r="N47" s="47"/>
      <c r="O47" s="48"/>
      <c r="P47" s="47"/>
      <c r="Q47" s="48"/>
      <c r="R47" s="47"/>
      <c r="S47" s="48"/>
      <c r="T47" s="47"/>
      <c r="U47" s="48"/>
      <c r="V47" s="49">
        <f>SUMIFS($J47:$U47,$J$7:$U$7,"&lt;&gt;" &amp; "",$J$1:$U$1,"=" &amp;V$1,$J$2:$U$2,"=" &amp;V$2,$J$3:$U$3,"=" &amp;V$3)</f>
        <v>391.19</v>
      </c>
      <c r="W47" s="50"/>
    </row>
    <row r="48" spans="1:23" hidden="1" outlineLevel="4" x14ac:dyDescent="0.3">
      <c r="A48" s="1">
        <v>1</v>
      </c>
      <c r="B48" s="51" t="s">
        <v>62</v>
      </c>
      <c r="C48" s="52"/>
      <c r="D48" s="53" t="s">
        <v>27</v>
      </c>
      <c r="F48" s="54"/>
      <c r="G48" s="54"/>
      <c r="H48" s="55"/>
      <c r="I48" s="55">
        <f t="shared" ref="I48:I57" si="4">IF($G48=0,0,VLOOKUP($G48,conducteurs,8,0))</f>
        <v>0</v>
      </c>
      <c r="J48" s="56">
        <f>SUMIFS(J$43:J$47,$A$43:$A$47,"=" &amp; "")+SUMIFS(J$43:J$47,$A$43:$A$47,"=Q")</f>
        <v>391.19</v>
      </c>
      <c r="K48" s="57"/>
      <c r="L48" s="56">
        <f>SUMIFS(L$43:L$47,$A$43:$A$47,"=" &amp; "")+SUMIFS(L$43:L$47,$A$43:$A$47,"=Q")</f>
        <v>0</v>
      </c>
      <c r="M48" s="57"/>
      <c r="N48" s="56">
        <f>SUMIFS(N$43:N$47,$A$43:$A$47,"=" &amp; "")+SUMIFS(N$43:N$47,$A$43:$A$47,"=Q")</f>
        <v>425.71</v>
      </c>
      <c r="O48" s="57"/>
      <c r="P48" s="56">
        <f>SUMIFS(P$43:P$47,$A$43:$A$47,"=" &amp; "")+SUMIFS(P$43:P$47,$A$43:$A$47,"=Q")</f>
        <v>0</v>
      </c>
      <c r="Q48" s="57"/>
      <c r="R48" s="56">
        <f>SUMIFS(R$43:R$47,$A$43:$A$47,"=" &amp; "")+SUMIFS(R$43:R$47,$A$43:$A$47,"=Q")</f>
        <v>0</v>
      </c>
      <c r="S48" s="57"/>
      <c r="T48" s="56">
        <f>SUMIFS(T$43:T$47,$A$43:$A$47,"=" &amp; "")+SUMIFS(T$43:T$47,$A$43:$A$47,"=Q")</f>
        <v>29.93</v>
      </c>
      <c r="U48" s="57"/>
      <c r="V48" s="58">
        <f>IF($E$1="FiltreMU",SUMIFS(V$43:V$47,$A$43:$A$47,"=" &amp; "")+SUMIFS(V$43:V$47,$A$43:$A$47,"=Q"),SUMIFS(V$43:V$47,$A$43:$A$47,"=" &amp; "",$E$43:$E$47,"&lt;&gt;" &amp; "AC")+SUMIFS(V$43:V$47,$A$43:$A$47,"=Q",$E$43:$E$47,"&lt;&gt;" &amp; "AC"))</f>
        <v>846.83</v>
      </c>
      <c r="W48" s="59"/>
    </row>
    <row r="49" spans="1:23" outlineLevel="3" collapsed="1" x14ac:dyDescent="0.3">
      <c r="A49" s="1">
        <v>2</v>
      </c>
      <c r="B49" s="75" t="s">
        <v>63</v>
      </c>
      <c r="C49" s="61"/>
      <c r="D49" s="76"/>
      <c r="F49" s="63"/>
      <c r="G49" s="63"/>
      <c r="H49" s="64"/>
      <c r="I49" s="64">
        <f t="shared" si="4"/>
        <v>0</v>
      </c>
      <c r="J49" s="65">
        <f>SUMIFS(J$43:J$48,$A$43:$A$48,"=" &amp; "")+SUMIFS(J$43:J$48,$A$43:$A$48,"=Q")</f>
        <v>391.19</v>
      </c>
      <c r="K49" s="59"/>
      <c r="L49" s="65">
        <f>SUMIFS(L$43:L$48,$A$43:$A$48,"=" &amp; "")+SUMIFS(L$43:L$48,$A$43:$A$48,"=Q")</f>
        <v>0</v>
      </c>
      <c r="M49" s="59"/>
      <c r="N49" s="65">
        <f>SUMIFS(N$43:N$48,$A$43:$A$48,"=" &amp; "")+SUMIFS(N$43:N$48,$A$43:$A$48,"=Q")</f>
        <v>425.71</v>
      </c>
      <c r="O49" s="59"/>
      <c r="P49" s="65">
        <f>SUMIFS(P$43:P$48,$A$43:$A$48,"=" &amp; "")+SUMIFS(P$43:P$48,$A$43:$A$48,"=Q")</f>
        <v>0</v>
      </c>
      <c r="Q49" s="59"/>
      <c r="R49" s="65">
        <f>SUMIFS(R$43:R$48,$A$43:$A$48,"=" &amp; "")+SUMIFS(R$43:R$48,$A$43:$A$48,"=Q")</f>
        <v>0</v>
      </c>
      <c r="S49" s="59"/>
      <c r="T49" s="65">
        <f>SUMIFS(T$43:T$48,$A$43:$A$48,"=" &amp; "")+SUMIFS(T$43:T$48,$A$43:$A$48,"=Q")</f>
        <v>29.93</v>
      </c>
      <c r="U49" s="59"/>
      <c r="V49" s="65">
        <f>IF($E$1="FiltreMU",SUMIFS(V$43:V$48,$A$43:$A$48,"=" &amp; "")+SUMIFS(V$43:V$48,$A$43:$A$48,"=Q"),SUMIFS(V$43:V$48,$A$43:$A$48,"=" &amp; "",$E$43:$E$48,"&lt;&gt;" &amp; "AC")+SUMIFS(V$43:V$48,$A$43:$A$48,"=Q",$E$43:$E$48,"&lt;&gt;" &amp; "AC"))</f>
        <v>846.83</v>
      </c>
      <c r="W49" s="59"/>
    </row>
    <row r="50" spans="1:23" hidden="1" outlineLevel="5" x14ac:dyDescent="0.3">
      <c r="B50" s="42">
        <v>920401</v>
      </c>
      <c r="C50" s="43" t="s">
        <v>64</v>
      </c>
      <c r="D50" s="44" t="s">
        <v>27</v>
      </c>
      <c r="F50" s="45" t="s">
        <v>28</v>
      </c>
      <c r="G50" s="45" t="s">
        <v>29</v>
      </c>
      <c r="H50" s="45"/>
      <c r="I50" s="45" t="s">
        <v>126</v>
      </c>
      <c r="J50" s="47"/>
      <c r="K50" s="48"/>
      <c r="L50" s="47"/>
      <c r="M50" s="48"/>
      <c r="N50" s="47"/>
      <c r="O50" s="48"/>
      <c r="P50" s="47"/>
      <c r="Q50" s="48"/>
      <c r="R50" s="47"/>
      <c r="S50" s="48"/>
      <c r="T50" s="47">
        <v>95.309999999999988</v>
      </c>
      <c r="U50" s="48"/>
      <c r="V50" s="49">
        <f>SUMIFS($J50:$U50,$J$7:$U$7,"&lt;&gt;" &amp; "",$J$1:$U$1,"=" &amp;V$1,$J$2:$U$2,"=" &amp;V$2,$J$3:$U$3,"=" &amp;V$3)</f>
        <v>95.309999999999988</v>
      </c>
      <c r="W50" s="50"/>
    </row>
    <row r="51" spans="1:23" hidden="1" outlineLevel="5" x14ac:dyDescent="0.3">
      <c r="B51" s="42">
        <v>920401</v>
      </c>
      <c r="C51" s="43" t="s">
        <v>64</v>
      </c>
      <c r="D51" s="44" t="s">
        <v>27</v>
      </c>
      <c r="F51" s="45" t="s">
        <v>30</v>
      </c>
      <c r="G51" s="45" t="s">
        <v>31</v>
      </c>
      <c r="H51" s="45"/>
      <c r="I51" s="45" t="s">
        <v>128</v>
      </c>
      <c r="J51" s="47"/>
      <c r="K51" s="48"/>
      <c r="L51" s="47"/>
      <c r="M51" s="48"/>
      <c r="N51" s="47">
        <v>113.37</v>
      </c>
      <c r="O51" s="48"/>
      <c r="P51" s="47"/>
      <c r="Q51" s="48"/>
      <c r="R51" s="47"/>
      <c r="S51" s="48"/>
      <c r="T51" s="47"/>
      <c r="U51" s="48"/>
      <c r="V51" s="49">
        <f>SUMIFS($J51:$U51,$J$7:$U$7,"&lt;&gt;" &amp; "",$J$1:$U$1,"=" &amp;V$1,$J$2:$U$2,"=" &amp;V$2,$J$3:$U$3,"=" &amp;V$3)</f>
        <v>113.37</v>
      </c>
      <c r="W51" s="50"/>
    </row>
    <row r="52" spans="1:23" hidden="1" outlineLevel="4" x14ac:dyDescent="0.3">
      <c r="A52" s="1">
        <v>1</v>
      </c>
      <c r="B52" s="51" t="s">
        <v>59</v>
      </c>
      <c r="C52" s="52"/>
      <c r="D52" s="53" t="s">
        <v>27</v>
      </c>
      <c r="F52" s="54"/>
      <c r="G52" s="54"/>
      <c r="H52" s="55"/>
      <c r="I52" s="55">
        <f t="shared" si="4"/>
        <v>0</v>
      </c>
      <c r="J52" s="56">
        <f>SUMIFS(J$50:J$51,$A$50:$A$51,"=" &amp; "")+SUMIFS(J$50:J$51,$A$50:$A$51,"=Q")</f>
        <v>0</v>
      </c>
      <c r="K52" s="57"/>
      <c r="L52" s="56">
        <f>SUMIFS(L$50:L$51,$A$50:$A$51,"=" &amp; "")+SUMIFS(L$50:L$51,$A$50:$A$51,"=Q")</f>
        <v>0</v>
      </c>
      <c r="M52" s="57"/>
      <c r="N52" s="56">
        <f>SUMIFS(N$50:N$51,$A$50:$A$51,"=" &amp; "")+SUMIFS(N$50:N$51,$A$50:$A$51,"=Q")</f>
        <v>113.37</v>
      </c>
      <c r="O52" s="57"/>
      <c r="P52" s="56">
        <f>SUMIFS(P$50:P$51,$A$50:$A$51,"=" &amp; "")+SUMIFS(P$50:P$51,$A$50:$A$51,"=Q")</f>
        <v>0</v>
      </c>
      <c r="Q52" s="57"/>
      <c r="R52" s="56">
        <f>SUMIFS(R$50:R$51,$A$50:$A$51,"=" &amp; "")+SUMIFS(R$50:R$51,$A$50:$A$51,"=Q")</f>
        <v>0</v>
      </c>
      <c r="S52" s="57"/>
      <c r="T52" s="56">
        <f>SUMIFS(T$50:T$51,$A$50:$A$51,"=" &amp; "")+SUMIFS(T$50:T$51,$A$50:$A$51,"=Q")</f>
        <v>95.309999999999988</v>
      </c>
      <c r="U52" s="57"/>
      <c r="V52" s="58">
        <f>IF($E$1="FiltreMU",SUMIFS(V$50:V$51,$A$50:$A$51,"=" &amp; "")+SUMIFS(V$50:V$51,$A$50:$A$51,"=Q"),SUMIFS(V$50:V$51,$A$50:$A$51,"=" &amp; "",$E$50:$E$51,"&lt;&gt;" &amp; "AC")+SUMIFS(V$50:V$51,$A$50:$A$51,"=Q",$E$50:$E$51,"&lt;&gt;" &amp; "AC"))</f>
        <v>208.68</v>
      </c>
      <c r="W52" s="59"/>
    </row>
    <row r="53" spans="1:23" outlineLevel="3" collapsed="1" x14ac:dyDescent="0.3">
      <c r="A53" s="1">
        <v>2</v>
      </c>
      <c r="B53" s="75" t="s">
        <v>65</v>
      </c>
      <c r="C53" s="61"/>
      <c r="D53" s="76"/>
      <c r="F53" s="63"/>
      <c r="G53" s="63"/>
      <c r="H53" s="64"/>
      <c r="I53" s="64">
        <f t="shared" si="4"/>
        <v>0</v>
      </c>
      <c r="J53" s="65">
        <f>SUMIFS(J$50:J$52,$A$50:$A$52,"=" &amp; "")+SUMIFS(J$50:J$52,$A$50:$A$52,"=Q")</f>
        <v>0</v>
      </c>
      <c r="K53" s="59"/>
      <c r="L53" s="65">
        <f>SUMIFS(L$50:L$52,$A$50:$A$52,"=" &amp; "")+SUMIFS(L$50:L$52,$A$50:$A$52,"=Q")</f>
        <v>0</v>
      </c>
      <c r="M53" s="59"/>
      <c r="N53" s="65">
        <f>SUMIFS(N$50:N$52,$A$50:$A$52,"=" &amp; "")+SUMIFS(N$50:N$52,$A$50:$A$52,"=Q")</f>
        <v>113.37</v>
      </c>
      <c r="O53" s="59"/>
      <c r="P53" s="65">
        <f>SUMIFS(P$50:P$52,$A$50:$A$52,"=" &amp; "")+SUMIFS(P$50:P$52,$A$50:$A$52,"=Q")</f>
        <v>0</v>
      </c>
      <c r="Q53" s="59"/>
      <c r="R53" s="65">
        <f>SUMIFS(R$50:R$52,$A$50:$A$52,"=" &amp; "")+SUMIFS(R$50:R$52,$A$50:$A$52,"=Q")</f>
        <v>0</v>
      </c>
      <c r="S53" s="59"/>
      <c r="T53" s="65">
        <f>SUMIFS(T$50:T$52,$A$50:$A$52,"=" &amp; "")+SUMIFS(T$50:T$52,$A$50:$A$52,"=Q")</f>
        <v>95.309999999999988</v>
      </c>
      <c r="U53" s="59"/>
      <c r="V53" s="65">
        <f>IF($E$1="FiltreMU",SUMIFS(V$50:V$52,$A$50:$A$52,"=" &amp; "")+SUMIFS(V$50:V$52,$A$50:$A$52,"=Q"),SUMIFS(V$50:V$52,$A$50:$A$52,"=" &amp; "",$E$50:$E$52,"&lt;&gt;" &amp; "AC")+SUMIFS(V$50:V$52,$A$50:$A$52,"=Q",$E$50:$E$52,"&lt;&gt;" &amp; "AC"))</f>
        <v>208.68</v>
      </c>
      <c r="W53" s="59"/>
    </row>
    <row r="54" spans="1:23" hidden="1" outlineLevel="5" x14ac:dyDescent="0.3">
      <c r="B54" s="42">
        <v>920402</v>
      </c>
      <c r="C54" s="43" t="s">
        <v>66</v>
      </c>
      <c r="D54" s="78" t="s">
        <v>27</v>
      </c>
      <c r="F54" s="45" t="s">
        <v>28</v>
      </c>
      <c r="G54" s="45" t="s">
        <v>29</v>
      </c>
      <c r="H54" s="45"/>
      <c r="I54" s="45" t="s">
        <v>126</v>
      </c>
      <c r="J54" s="47"/>
      <c r="K54" s="48"/>
      <c r="L54" s="47"/>
      <c r="M54" s="48"/>
      <c r="N54" s="47"/>
      <c r="O54" s="48"/>
      <c r="P54" s="47"/>
      <c r="Q54" s="48"/>
      <c r="R54" s="47"/>
      <c r="S54" s="48"/>
      <c r="T54" s="47">
        <v>100</v>
      </c>
      <c r="U54" s="48"/>
      <c r="V54" s="49">
        <f>SUMIFS($J54:$U54,$J$7:$U$7,"&lt;&gt;" &amp; "",$J$1:$U$1,"=" &amp;V$1,$J$2:$U$2,"=" &amp;V$2,$J$3:$U$3,"=" &amp;V$3)</f>
        <v>100</v>
      </c>
      <c r="W54" s="50"/>
    </row>
    <row r="55" spans="1:23" hidden="1" outlineLevel="5" x14ac:dyDescent="0.3">
      <c r="B55" s="42">
        <v>920402</v>
      </c>
      <c r="C55" s="43" t="s">
        <v>66</v>
      </c>
      <c r="D55" s="78" t="s">
        <v>27</v>
      </c>
      <c r="F55" s="45" t="s">
        <v>30</v>
      </c>
      <c r="G55" s="45" t="s">
        <v>31</v>
      </c>
      <c r="H55" s="45"/>
      <c r="I55" s="45" t="s">
        <v>128</v>
      </c>
      <c r="J55" s="47"/>
      <c r="K55" s="48"/>
      <c r="L55" s="47"/>
      <c r="M55" s="48"/>
      <c r="N55" s="47">
        <v>450</v>
      </c>
      <c r="O55" s="48"/>
      <c r="P55" s="47"/>
      <c r="Q55" s="48"/>
      <c r="R55" s="47"/>
      <c r="S55" s="48"/>
      <c r="T55" s="47"/>
      <c r="U55" s="48"/>
      <c r="V55" s="49">
        <f>SUMIFS($J55:$U55,$J$7:$U$7,"&lt;&gt;" &amp; "",$J$1:$U$1,"=" &amp;V$1,$J$2:$U$2,"=" &amp;V$2,$J$3:$U$3,"=" &amp;V$3)</f>
        <v>450</v>
      </c>
      <c r="W55" s="50"/>
    </row>
    <row r="56" spans="1:23" hidden="1" outlineLevel="4" x14ac:dyDescent="0.3">
      <c r="A56" s="1">
        <v>1</v>
      </c>
      <c r="B56" s="51" t="s">
        <v>45</v>
      </c>
      <c r="C56" s="52"/>
      <c r="D56" s="53" t="s">
        <v>27</v>
      </c>
      <c r="F56" s="54"/>
      <c r="G56" s="54"/>
      <c r="H56" s="55"/>
      <c r="I56" s="55">
        <f t="shared" si="4"/>
        <v>0</v>
      </c>
      <c r="J56" s="56">
        <f>SUMIFS(J$54:J$55,$A$54:$A$55,"=" &amp; "")+SUMIFS(J$54:J$55,$A$54:$A$55,"=Q")</f>
        <v>0</v>
      </c>
      <c r="K56" s="57"/>
      <c r="L56" s="56">
        <f>SUMIFS(L$54:L$55,$A$54:$A$55,"=" &amp; "")+SUMIFS(L$54:L$55,$A$54:$A$55,"=Q")</f>
        <v>0</v>
      </c>
      <c r="M56" s="57"/>
      <c r="N56" s="56">
        <f>SUMIFS(N$54:N$55,$A$54:$A$55,"=" &amp; "")+SUMIFS(N$54:N$55,$A$54:$A$55,"=Q")</f>
        <v>450</v>
      </c>
      <c r="O56" s="57"/>
      <c r="P56" s="56">
        <f>SUMIFS(P$54:P$55,$A$54:$A$55,"=" &amp; "")+SUMIFS(P$54:P$55,$A$54:$A$55,"=Q")</f>
        <v>0</v>
      </c>
      <c r="Q56" s="57"/>
      <c r="R56" s="56">
        <f>SUMIFS(R$54:R$55,$A$54:$A$55,"=" &amp; "")+SUMIFS(R$54:R$55,$A$54:$A$55,"=Q")</f>
        <v>0</v>
      </c>
      <c r="S56" s="57"/>
      <c r="T56" s="56">
        <f>SUMIFS(T$54:T$55,$A$54:$A$55,"=" &amp; "")+SUMIFS(T$54:T$55,$A$54:$A$55,"=Q")</f>
        <v>100</v>
      </c>
      <c r="U56" s="57"/>
      <c r="V56" s="58">
        <f>IF($E$1="FiltreMU",SUMIFS(V$54:V$55,$A$54:$A$55,"=" &amp; "")+SUMIFS(V$54:V$55,$A$54:$A$55,"=Q"),SUMIFS(V$54:V$55,$A$54:$A$55,"=" &amp; "",$E$54:$E$55,"&lt;&gt;" &amp; "AC")+SUMIFS(V$54:V$55,$A$54:$A$55,"=Q",$E$54:$E$55,"&lt;&gt;" &amp; "AC"))</f>
        <v>550</v>
      </c>
      <c r="W56" s="59"/>
    </row>
    <row r="57" spans="1:23" outlineLevel="3" collapsed="1" x14ac:dyDescent="0.3">
      <c r="A57" s="1">
        <v>2</v>
      </c>
      <c r="B57" s="75" t="s">
        <v>67</v>
      </c>
      <c r="C57" s="61"/>
      <c r="D57" s="76"/>
      <c r="F57" s="63"/>
      <c r="G57" s="63"/>
      <c r="H57" s="64"/>
      <c r="I57" s="64">
        <f t="shared" si="4"/>
        <v>0</v>
      </c>
      <c r="J57" s="65">
        <f>SUMIFS(J$54:J$56,$A$54:$A$56,"=" &amp; "")+SUMIFS(J$54:J$56,$A$54:$A$56,"=Q")</f>
        <v>0</v>
      </c>
      <c r="K57" s="59"/>
      <c r="L57" s="65">
        <f>SUMIFS(L$54:L$56,$A$54:$A$56,"=" &amp; "")+SUMIFS(L$54:L$56,$A$54:$A$56,"=Q")</f>
        <v>0</v>
      </c>
      <c r="M57" s="59"/>
      <c r="N57" s="65">
        <f>SUMIFS(N$54:N$56,$A$54:$A$56,"=" &amp; "")+SUMIFS(N$54:N$56,$A$54:$A$56,"=Q")</f>
        <v>450</v>
      </c>
      <c r="O57" s="59"/>
      <c r="P57" s="65">
        <f>SUMIFS(P$54:P$56,$A$54:$A$56,"=" &amp; "")+SUMIFS(P$54:P$56,$A$54:$A$56,"=Q")</f>
        <v>0</v>
      </c>
      <c r="Q57" s="59"/>
      <c r="R57" s="65">
        <f>SUMIFS(R$54:R$56,$A$54:$A$56,"=" &amp; "")+SUMIFS(R$54:R$56,$A$54:$A$56,"=Q")</f>
        <v>0</v>
      </c>
      <c r="S57" s="59"/>
      <c r="T57" s="65">
        <f>SUMIFS(T$54:T$56,$A$54:$A$56,"=" &amp; "")+SUMIFS(T$54:T$56,$A$54:$A$56,"=Q")</f>
        <v>100</v>
      </c>
      <c r="U57" s="59"/>
      <c r="V57" s="65">
        <f>IF($E$1="FiltreMU",SUMIFS(V$54:V$56,$A$54:$A$56,"=" &amp; "")+SUMIFS(V$54:V$56,$A$54:$A$56,"=Q"),SUMIFS(V$54:V$56,$A$54:$A$56,"=" &amp; "",$E$54:$E$56,"&lt;&gt;" &amp; "AC")+SUMIFS(V$54:V$56,$A$54:$A$56,"=Q",$E$54:$E$56,"&lt;&gt;" &amp; "AC"))</f>
        <v>550</v>
      </c>
      <c r="W57" s="59"/>
    </row>
    <row r="58" spans="1:23" hidden="1" outlineLevel="5" x14ac:dyDescent="0.3">
      <c r="B58" s="42">
        <v>922303</v>
      </c>
      <c r="C58" s="43" t="s">
        <v>68</v>
      </c>
      <c r="D58" s="77" t="s">
        <v>27</v>
      </c>
      <c r="F58" s="45" t="s">
        <v>28</v>
      </c>
      <c r="G58" s="45" t="s">
        <v>29</v>
      </c>
      <c r="H58" s="45"/>
      <c r="I58" s="45" t="s">
        <v>126</v>
      </c>
      <c r="J58" s="47"/>
      <c r="K58" s="48"/>
      <c r="L58" s="47"/>
      <c r="M58" s="48"/>
      <c r="N58" s="47"/>
      <c r="O58" s="48"/>
      <c r="P58" s="47"/>
      <c r="Q58" s="48"/>
      <c r="R58" s="47"/>
      <c r="S58" s="48"/>
      <c r="T58" s="47">
        <v>1654</v>
      </c>
      <c r="U58" s="48"/>
      <c r="V58" s="49">
        <f>SUMIFS($J58:$U58,$J$7:$U$7,"&lt;&gt;" &amp; "",$J$1:$U$1,"=" &amp;V$1,$J$2:$U$2,"=" &amp;V$2,$J$3:$U$3,"=" &amp;V$3)</f>
        <v>1654</v>
      </c>
      <c r="W58" s="50"/>
    </row>
    <row r="59" spans="1:23" hidden="1" outlineLevel="5" x14ac:dyDescent="0.3">
      <c r="B59" s="42">
        <v>922303</v>
      </c>
      <c r="C59" s="43" t="s">
        <v>68</v>
      </c>
      <c r="D59" s="77" t="s">
        <v>27</v>
      </c>
      <c r="F59" s="45" t="s">
        <v>30</v>
      </c>
      <c r="G59" s="45" t="s">
        <v>31</v>
      </c>
      <c r="H59" s="45"/>
      <c r="I59" s="45" t="s">
        <v>128</v>
      </c>
      <c r="J59" s="47"/>
      <c r="K59" s="48"/>
      <c r="L59" s="47"/>
      <c r="M59" s="48"/>
      <c r="N59" s="47">
        <v>3463</v>
      </c>
      <c r="O59" s="48"/>
      <c r="P59" s="47"/>
      <c r="Q59" s="48"/>
      <c r="R59" s="47"/>
      <c r="S59" s="48"/>
      <c r="T59" s="47"/>
      <c r="U59" s="48"/>
      <c r="V59" s="49">
        <f>SUMIFS($J59:$U59,$J$7:$U$7,"&lt;&gt;" &amp; "",$J$1:$U$1,"=" &amp;V$1,$J$2:$U$2,"=" &amp;V$2,$J$3:$U$3,"=" &amp;V$3)</f>
        <v>3463</v>
      </c>
      <c r="W59" s="50"/>
    </row>
    <row r="60" spans="1:23" hidden="1" outlineLevel="4" x14ac:dyDescent="0.3">
      <c r="A60" s="1">
        <v>1</v>
      </c>
      <c r="B60" s="51" t="s">
        <v>69</v>
      </c>
      <c r="C60" s="52"/>
      <c r="D60" s="53" t="s">
        <v>27</v>
      </c>
      <c r="F60" s="54"/>
      <c r="G60" s="54"/>
      <c r="H60" s="55"/>
      <c r="I60" s="55">
        <f t="shared" ref="I60:I111" si="5">IF($G60=0,0,VLOOKUP($G60,conducteurs,8,0))</f>
        <v>0</v>
      </c>
      <c r="J60" s="56">
        <f>SUMIFS(J$58:J$59,$A$58:$A$59,"=" &amp; "")+SUMIFS(J$58:J$59,$A$58:$A$59,"=Q")</f>
        <v>0</v>
      </c>
      <c r="K60" s="57"/>
      <c r="L60" s="56">
        <f>SUMIFS(L$58:L$59,$A$58:$A$59,"=" &amp; "")+SUMIFS(L$58:L$59,$A$58:$A$59,"=Q")</f>
        <v>0</v>
      </c>
      <c r="M60" s="57"/>
      <c r="N60" s="56">
        <f>SUMIFS(N$58:N$59,$A$58:$A$59,"=" &amp; "")+SUMIFS(N$58:N$59,$A$58:$A$59,"=Q")</f>
        <v>3463</v>
      </c>
      <c r="O60" s="57"/>
      <c r="P60" s="56">
        <f>SUMIFS(P$58:P$59,$A$58:$A$59,"=" &amp; "")+SUMIFS(P$58:P$59,$A$58:$A$59,"=Q")</f>
        <v>0</v>
      </c>
      <c r="Q60" s="57"/>
      <c r="R60" s="56">
        <f>SUMIFS(R$58:R$59,$A$58:$A$59,"=" &amp; "")+SUMIFS(R$58:R$59,$A$58:$A$59,"=Q")</f>
        <v>0</v>
      </c>
      <c r="S60" s="57"/>
      <c r="T60" s="56">
        <f>SUMIFS(T$58:T$59,$A$58:$A$59,"=" &amp; "")+SUMIFS(T$58:T$59,$A$58:$A$59,"=Q")</f>
        <v>1654</v>
      </c>
      <c r="U60" s="57"/>
      <c r="V60" s="58">
        <f>IF($E$1="FiltreMU",SUMIFS(V$58:V$59,$A$58:$A$59,"=" &amp; "")+SUMIFS(V$58:V$59,$A$58:$A$59,"=Q"),SUMIFS(V$58:V$59,$A$58:$A$59,"=" &amp; "",$E$58:$E$59,"&lt;&gt;" &amp; "AC")+SUMIFS(V$58:V$59,$A$58:$A$59,"=Q",$E$58:$E$59,"&lt;&gt;" &amp; "AC"))</f>
        <v>5117</v>
      </c>
      <c r="W60" s="59"/>
    </row>
    <row r="61" spans="1:23" ht="17.399999999999999" outlineLevel="3" collapsed="1" thickBot="1" x14ac:dyDescent="0.35">
      <c r="A61" s="1">
        <v>2</v>
      </c>
      <c r="B61" s="75" t="s">
        <v>70</v>
      </c>
      <c r="C61" s="61"/>
      <c r="D61" s="76"/>
      <c r="F61" s="63"/>
      <c r="G61" s="63"/>
      <c r="H61" s="64"/>
      <c r="I61" s="64">
        <f t="shared" si="5"/>
        <v>0</v>
      </c>
      <c r="J61" s="65">
        <f>SUMIFS(J$58:J$60,$A$58:$A$60,"=" &amp; "")+SUMIFS(J$58:J$60,$A$58:$A$60,"=Q")</f>
        <v>0</v>
      </c>
      <c r="K61" s="59"/>
      <c r="L61" s="65">
        <f>SUMIFS(L$58:L$60,$A$58:$A$60,"=" &amp; "")+SUMIFS(L$58:L$60,$A$58:$A$60,"=Q")</f>
        <v>0</v>
      </c>
      <c r="M61" s="59"/>
      <c r="N61" s="65">
        <f>SUMIFS(N$58:N$60,$A$58:$A$60,"=" &amp; "")+SUMIFS(N$58:N$60,$A$58:$A$60,"=Q")</f>
        <v>3463</v>
      </c>
      <c r="O61" s="59"/>
      <c r="P61" s="65">
        <f>SUMIFS(P$58:P$60,$A$58:$A$60,"=" &amp; "")+SUMIFS(P$58:P$60,$A$58:$A$60,"=Q")</f>
        <v>0</v>
      </c>
      <c r="Q61" s="59"/>
      <c r="R61" s="65">
        <f>SUMIFS(R$58:R$60,$A$58:$A$60,"=" &amp; "")+SUMIFS(R$58:R$60,$A$58:$A$60,"=Q")</f>
        <v>0</v>
      </c>
      <c r="S61" s="59"/>
      <c r="T61" s="65">
        <f>SUMIFS(T$58:T$60,$A$58:$A$60,"=" &amp; "")+SUMIFS(T$58:T$60,$A$58:$A$60,"=Q")</f>
        <v>1654</v>
      </c>
      <c r="U61" s="59"/>
      <c r="V61" s="65">
        <f>IF($E$1="FiltreMU",SUMIFS(V$58:V$60,$A$58:$A$60,"=" &amp; "")+SUMIFS(V$58:V$60,$A$58:$A$60,"=Q"),SUMIFS(V$58:V$60,$A$58:$A$60,"=" &amp; "",$E$58:$E$60,"&lt;&gt;" &amp; "AC")+SUMIFS(V$58:V$60,$A$58:$A$60,"=Q",$E$58:$E$60,"&lt;&gt;" &amp; "AC"))</f>
        <v>5117</v>
      </c>
      <c r="W61" s="59"/>
    </row>
    <row r="62" spans="1:23" ht="19.2" outlineLevel="2" thickTop="1" thickBot="1" x14ac:dyDescent="0.35">
      <c r="A62" s="1">
        <v>3</v>
      </c>
      <c r="B62" s="66" t="s">
        <v>71</v>
      </c>
      <c r="C62" s="67"/>
      <c r="D62" s="68"/>
      <c r="F62" s="69"/>
      <c r="G62" s="69"/>
      <c r="H62" s="70"/>
      <c r="I62" s="70">
        <f t="shared" si="5"/>
        <v>0</v>
      </c>
      <c r="J62" s="71">
        <f>SUMIFS(J$23:J$61,$A$23:$A$61,"=" &amp; "")+SUMIFS(J$23:J$61,$A$23:$A$61,"=Q")</f>
        <v>2928.63</v>
      </c>
      <c r="K62" s="72"/>
      <c r="L62" s="71">
        <f>SUMIFS(L$23:L$61,$A$23:$A$61,"=" &amp; "")+SUMIFS(L$23:L$61,$A$23:$A$61,"=Q")</f>
        <v>0</v>
      </c>
      <c r="M62" s="72"/>
      <c r="N62" s="71">
        <f>SUMIFS(N$23:N$61,$A$23:$A$61,"=" &amp; "")+SUMIFS(N$23:N$61,$A$23:$A$61,"=Q")</f>
        <v>6963.4299999999994</v>
      </c>
      <c r="O62" s="72"/>
      <c r="P62" s="71">
        <f>SUMIFS(P$23:P$61,$A$23:$A$61,"=" &amp; "")+SUMIFS(P$23:P$61,$A$23:$A$61,"=Q")</f>
        <v>0</v>
      </c>
      <c r="Q62" s="72"/>
      <c r="R62" s="71">
        <f>SUMIFS(R$23:R$61,$A$23:$A$61,"=" &amp; "")+SUMIFS(R$23:R$61,$A$23:$A$61,"=Q")</f>
        <v>0</v>
      </c>
      <c r="S62" s="72"/>
      <c r="T62" s="71">
        <f>SUMIFS(T$23:T$61,$A$23:$A$61,"=" &amp; "")+SUMIFS(T$23:T$61,$A$23:$A$61,"=Q")</f>
        <v>2055.2799999999997</v>
      </c>
      <c r="U62" s="72"/>
      <c r="V62" s="71">
        <f>IF($E$1="FiltreMU",SUMIFS(V$23:V$61,$A$23:$A$61,"=" &amp; "")+SUMIFS(V$23:V$61,$A$23:$A$61,"=Q"),SUMIFS(V$23:V$61,$A$23:$A$61,"=" &amp; "",$E$23:$E$61,"&lt;&gt;" &amp; "AC")+SUMIFS(V$23:V$61,$A$23:$A$61,"=Q",$E$23:$E$61,"&lt;&gt;" &amp; "AC"))</f>
        <v>11947.34</v>
      </c>
      <c r="W62" s="72"/>
    </row>
    <row r="63" spans="1:23" ht="20.399999999999999" outlineLevel="1" thickTop="1" thickBot="1" x14ac:dyDescent="0.35">
      <c r="A63" s="1">
        <v>4</v>
      </c>
      <c r="B63" s="79" t="s">
        <v>72</v>
      </c>
      <c r="C63" s="80"/>
      <c r="D63" s="81"/>
      <c r="F63" s="82"/>
      <c r="G63" s="82"/>
      <c r="H63" s="83"/>
      <c r="I63" s="83">
        <f t="shared" si="5"/>
        <v>0</v>
      </c>
      <c r="J63" s="84">
        <f>SUMIFS(J$15:J$62,$A$15:$A$62,"=" &amp; "")+SUMIFS(J$15:J$62,$A$15:$A$62,"=Q")</f>
        <v>236.34999999999985</v>
      </c>
      <c r="K63" s="85"/>
      <c r="L63" s="84">
        <f>SUMIFS(L$15:L$62,$A$15:$A$62,"=" &amp; "")+SUMIFS(L$15:L$62,$A$15:$A$62,"=Q")</f>
        <v>0</v>
      </c>
      <c r="M63" s="85"/>
      <c r="N63" s="84">
        <f>SUMIFS(N$15:N$62,$A$15:$A$62,"=" &amp; "")+SUMIFS(N$15:N$62,$A$15:$A$62,"=Q")</f>
        <v>9.0949470177292824E-13</v>
      </c>
      <c r="O63" s="85"/>
      <c r="P63" s="84">
        <f>SUMIFS(P$15:P$62,$A$15:$A$62,"=" &amp; "")+SUMIFS(P$15:P$62,$A$15:$A$62,"=Q")</f>
        <v>0</v>
      </c>
      <c r="Q63" s="85"/>
      <c r="R63" s="84">
        <f>SUMIFS(R$15:R$62,$A$15:$A$62,"=" &amp; "")+SUMIFS(R$15:R$62,$A$15:$A$62,"=Q")</f>
        <v>0</v>
      </c>
      <c r="S63" s="85"/>
      <c r="T63" s="84">
        <f>SUMIFS(T$15:T$62,$A$15:$A$62,"=" &amp; "")+SUMIFS(T$15:T$62,$A$15:$A$62,"=Q")</f>
        <v>2.2737367544323206E-13</v>
      </c>
      <c r="U63" s="85"/>
      <c r="V63" s="86">
        <f>IF($E$1="FiltreMU",SUMIFS(V$15:V$62,$A$15:$A$62,"=" &amp; "")+SUMIFS(V$15:V$62,$A$15:$A$62,"=Q"),SUMIFS(V$15:V$62,$A$15:$A$62,"=" &amp; "",$E$15:$E$62,"&lt;&gt;" &amp; "AC")+SUMIFS(V$15:V$62,$A$15:$A$62,"=Q",$E$15:$E$62,"&lt;&gt;" &amp; "AC"))</f>
        <v>236.35000000000036</v>
      </c>
      <c r="W63" s="87"/>
    </row>
    <row r="64" spans="1:23" ht="20.399999999999999" thickTop="1" thickBot="1" x14ac:dyDescent="0.35">
      <c r="A64" s="1">
        <v>5</v>
      </c>
      <c r="B64" s="88" t="s">
        <v>73</v>
      </c>
      <c r="C64" s="89"/>
      <c r="D64" s="90" t="s">
        <v>74</v>
      </c>
      <c r="F64" s="91"/>
      <c r="G64" s="91"/>
      <c r="H64" s="92"/>
      <c r="I64" s="92">
        <f t="shared" si="5"/>
        <v>0</v>
      </c>
      <c r="J64" s="93">
        <f>SUMIFS(J$15:J$63,$A$15:$A$63,"=" &amp; "")+SUMIFS(J$15:J$63,$A$15:$A$63,"=Q")</f>
        <v>236.34999999999985</v>
      </c>
      <c r="K64" s="94"/>
      <c r="L64" s="93">
        <f>SUMIFS(L$15:L$63,$A$15:$A$63,"=" &amp; "")+SUMIFS(L$15:L$63,$A$15:$A$63,"=Q")</f>
        <v>0</v>
      </c>
      <c r="M64" s="94"/>
      <c r="N64" s="93">
        <f>SUMIFS(N$15:N$63,$A$15:$A$63,"=" &amp; "")+SUMIFS(N$15:N$63,$A$15:$A$63,"=Q")</f>
        <v>9.0949470177292824E-13</v>
      </c>
      <c r="O64" s="94"/>
      <c r="P64" s="93">
        <f>SUMIFS(P$15:P$63,$A$15:$A$63,"=" &amp; "")+SUMIFS(P$15:P$63,$A$15:$A$63,"=Q")</f>
        <v>0</v>
      </c>
      <c r="Q64" s="94"/>
      <c r="R64" s="93">
        <f>SUMIFS(R$15:R$63,$A$15:$A$63,"=" &amp; "")+SUMIFS(R$15:R$63,$A$15:$A$63,"=Q")</f>
        <v>0</v>
      </c>
      <c r="S64" s="94"/>
      <c r="T64" s="93">
        <f>SUMIFS(T$15:T$63,$A$15:$A$63,"=" &amp; "")+SUMIFS(T$15:T$63,$A$15:$A$63,"=Q")</f>
        <v>2.2737367544323206E-13</v>
      </c>
      <c r="U64" s="94"/>
      <c r="V64" s="93">
        <f>IF($E$1="FiltreMU",SUMIFS(V$15:V$63,$A$15:$A$63,"=" &amp; "")+SUMIFS(V$15:V$63,$A$15:$A$63,"=Q"),SUMIFS(V$15:V$63,$A$15:$A$63,"=" &amp; "",$E$15:$E$63,"&lt;&gt;" &amp; "AC")+SUMIFS(V$15:V$63,$A$15:$A$63,"=Q",$E$15:$E$63,"&lt;&gt;" &amp; "AC"))</f>
        <v>236.35000000000036</v>
      </c>
      <c r="W64" s="94"/>
    </row>
    <row r="65" spans="9:22" ht="17.399999999999999" thickTop="1" x14ac:dyDescent="0.3">
      <c r="I65" s="2">
        <f t="shared" si="5"/>
        <v>0</v>
      </c>
      <c r="J65" s="95"/>
      <c r="L65" s="95"/>
      <c r="N65" s="95"/>
      <c r="P65" s="95"/>
      <c r="R65" s="95"/>
      <c r="T65" s="95"/>
      <c r="V65" s="96"/>
    </row>
    <row r="66" spans="9:22" x14ac:dyDescent="0.3">
      <c r="I66" s="2">
        <f t="shared" si="5"/>
        <v>0</v>
      </c>
    </row>
    <row r="67" spans="9:22" x14ac:dyDescent="0.3">
      <c r="I67" s="2">
        <f t="shared" si="5"/>
        <v>0</v>
      </c>
    </row>
    <row r="68" spans="9:22" x14ac:dyDescent="0.3">
      <c r="I68" s="2">
        <f t="shared" si="5"/>
        <v>0</v>
      </c>
    </row>
    <row r="69" spans="9:22" x14ac:dyDescent="0.3">
      <c r="I69" s="2">
        <f t="shared" si="5"/>
        <v>0</v>
      </c>
    </row>
    <row r="70" spans="9:22" x14ac:dyDescent="0.3">
      <c r="I70" s="2">
        <f t="shared" si="5"/>
        <v>0</v>
      </c>
    </row>
    <row r="71" spans="9:22" x14ac:dyDescent="0.3">
      <c r="I71" s="2">
        <f t="shared" si="5"/>
        <v>0</v>
      </c>
    </row>
    <row r="72" spans="9:22" x14ac:dyDescent="0.3">
      <c r="I72" s="2">
        <f t="shared" si="5"/>
        <v>0</v>
      </c>
    </row>
    <row r="73" spans="9:22" x14ac:dyDescent="0.3">
      <c r="I73" s="2">
        <f t="shared" si="5"/>
        <v>0</v>
      </c>
    </row>
    <row r="74" spans="9:22" x14ac:dyDescent="0.3">
      <c r="I74" s="2">
        <f t="shared" si="5"/>
        <v>0</v>
      </c>
    </row>
    <row r="75" spans="9:22" x14ac:dyDescent="0.3">
      <c r="I75" s="2">
        <f t="shared" si="5"/>
        <v>0</v>
      </c>
    </row>
    <row r="76" spans="9:22" x14ac:dyDescent="0.3">
      <c r="I76" s="2">
        <f t="shared" si="5"/>
        <v>0</v>
      </c>
    </row>
    <row r="77" spans="9:22" x14ac:dyDescent="0.3">
      <c r="I77" s="2">
        <f t="shared" si="5"/>
        <v>0</v>
      </c>
    </row>
    <row r="78" spans="9:22" x14ac:dyDescent="0.3">
      <c r="I78" s="2">
        <f t="shared" si="5"/>
        <v>0</v>
      </c>
    </row>
    <row r="79" spans="9:22" x14ac:dyDescent="0.3">
      <c r="I79" s="2">
        <f t="shared" si="5"/>
        <v>0</v>
      </c>
    </row>
    <row r="80" spans="9:22" x14ac:dyDescent="0.3">
      <c r="I80" s="2">
        <f t="shared" si="5"/>
        <v>0</v>
      </c>
    </row>
    <row r="81" spans="9:9" x14ac:dyDescent="0.3">
      <c r="I81" s="2">
        <f t="shared" si="5"/>
        <v>0</v>
      </c>
    </row>
    <row r="82" spans="9:9" x14ac:dyDescent="0.3">
      <c r="I82" s="2">
        <f t="shared" si="5"/>
        <v>0</v>
      </c>
    </row>
    <row r="83" spans="9:9" x14ac:dyDescent="0.3">
      <c r="I83" s="2">
        <f t="shared" si="5"/>
        <v>0</v>
      </c>
    </row>
    <row r="84" spans="9:9" x14ac:dyDescent="0.3">
      <c r="I84" s="2">
        <f t="shared" si="5"/>
        <v>0</v>
      </c>
    </row>
    <row r="85" spans="9:9" x14ac:dyDescent="0.3">
      <c r="I85" s="2">
        <f t="shared" si="5"/>
        <v>0</v>
      </c>
    </row>
    <row r="86" spans="9:9" x14ac:dyDescent="0.3">
      <c r="I86" s="2">
        <f t="shared" si="5"/>
        <v>0</v>
      </c>
    </row>
    <row r="87" spans="9:9" x14ac:dyDescent="0.3">
      <c r="I87" s="2">
        <f t="shared" si="5"/>
        <v>0</v>
      </c>
    </row>
    <row r="88" spans="9:9" x14ac:dyDescent="0.3">
      <c r="I88" s="2">
        <f t="shared" si="5"/>
        <v>0</v>
      </c>
    </row>
    <row r="89" spans="9:9" x14ac:dyDescent="0.3">
      <c r="I89" s="2">
        <f t="shared" si="5"/>
        <v>0</v>
      </c>
    </row>
    <row r="90" spans="9:9" x14ac:dyDescent="0.3">
      <c r="I90" s="2">
        <f t="shared" si="5"/>
        <v>0</v>
      </c>
    </row>
    <row r="91" spans="9:9" x14ac:dyDescent="0.3">
      <c r="I91" s="2">
        <f t="shared" si="5"/>
        <v>0</v>
      </c>
    </row>
    <row r="92" spans="9:9" x14ac:dyDescent="0.3">
      <c r="I92" s="2">
        <f t="shared" si="5"/>
        <v>0</v>
      </c>
    </row>
    <row r="93" spans="9:9" x14ac:dyDescent="0.3">
      <c r="I93" s="2">
        <f t="shared" si="5"/>
        <v>0</v>
      </c>
    </row>
    <row r="94" spans="9:9" x14ac:dyDescent="0.3">
      <c r="I94" s="2">
        <f t="shared" si="5"/>
        <v>0</v>
      </c>
    </row>
    <row r="95" spans="9:9" x14ac:dyDescent="0.3">
      <c r="I95" s="2">
        <f t="shared" si="5"/>
        <v>0</v>
      </c>
    </row>
    <row r="96" spans="9:9" x14ac:dyDescent="0.3">
      <c r="I96" s="2">
        <f t="shared" si="5"/>
        <v>0</v>
      </c>
    </row>
    <row r="97" spans="9:9" x14ac:dyDescent="0.3">
      <c r="I97" s="2">
        <f t="shared" si="5"/>
        <v>0</v>
      </c>
    </row>
    <row r="98" spans="9:9" x14ac:dyDescent="0.3">
      <c r="I98" s="2">
        <f t="shared" si="5"/>
        <v>0</v>
      </c>
    </row>
    <row r="99" spans="9:9" x14ac:dyDescent="0.3">
      <c r="I99" s="2">
        <f t="shared" si="5"/>
        <v>0</v>
      </c>
    </row>
    <row r="100" spans="9:9" x14ac:dyDescent="0.3">
      <c r="I100" s="2">
        <f t="shared" si="5"/>
        <v>0</v>
      </c>
    </row>
    <row r="101" spans="9:9" x14ac:dyDescent="0.3">
      <c r="I101" s="2">
        <f t="shared" si="5"/>
        <v>0</v>
      </c>
    </row>
    <row r="102" spans="9:9" x14ac:dyDescent="0.3">
      <c r="I102" s="2">
        <f t="shared" si="5"/>
        <v>0</v>
      </c>
    </row>
    <row r="103" spans="9:9" x14ac:dyDescent="0.3">
      <c r="I103" s="2">
        <f t="shared" si="5"/>
        <v>0</v>
      </c>
    </row>
    <row r="104" spans="9:9" x14ac:dyDescent="0.3">
      <c r="I104" s="2">
        <f t="shared" si="5"/>
        <v>0</v>
      </c>
    </row>
    <row r="105" spans="9:9" x14ac:dyDescent="0.3">
      <c r="I105" s="2">
        <f t="shared" si="5"/>
        <v>0</v>
      </c>
    </row>
    <row r="106" spans="9:9" x14ac:dyDescent="0.3">
      <c r="I106" s="2">
        <f t="shared" si="5"/>
        <v>0</v>
      </c>
    </row>
    <row r="107" spans="9:9" x14ac:dyDescent="0.3">
      <c r="I107" s="2">
        <f t="shared" si="5"/>
        <v>0</v>
      </c>
    </row>
    <row r="108" spans="9:9" x14ac:dyDescent="0.3">
      <c r="I108" s="2">
        <f t="shared" si="5"/>
        <v>0</v>
      </c>
    </row>
    <row r="109" spans="9:9" x14ac:dyDescent="0.3">
      <c r="I109" s="2">
        <f t="shared" si="5"/>
        <v>0</v>
      </c>
    </row>
    <row r="110" spans="9:9" x14ac:dyDescent="0.3">
      <c r="I110" s="2">
        <f t="shared" si="5"/>
        <v>0</v>
      </c>
    </row>
    <row r="111" spans="9:9" x14ac:dyDescent="0.3">
      <c r="I111" s="2">
        <f t="shared" si="5"/>
        <v>0</v>
      </c>
    </row>
    <row r="112" spans="9:9" x14ac:dyDescent="0.3">
      <c r="I112" s="2">
        <f t="shared" ref="I112:I175" si="6">IF($G112=0,0,VLOOKUP($G112,conducteurs,8,0))</f>
        <v>0</v>
      </c>
    </row>
    <row r="113" spans="9:9" x14ac:dyDescent="0.3">
      <c r="I113" s="2">
        <f t="shared" si="6"/>
        <v>0</v>
      </c>
    </row>
    <row r="114" spans="9:9" x14ac:dyDescent="0.3">
      <c r="I114" s="2">
        <f t="shared" si="6"/>
        <v>0</v>
      </c>
    </row>
    <row r="115" spans="9:9" x14ac:dyDescent="0.3">
      <c r="I115" s="2">
        <f t="shared" si="6"/>
        <v>0</v>
      </c>
    </row>
    <row r="116" spans="9:9" x14ac:dyDescent="0.3">
      <c r="I116" s="2">
        <f t="shared" si="6"/>
        <v>0</v>
      </c>
    </row>
    <row r="117" spans="9:9" x14ac:dyDescent="0.3">
      <c r="I117" s="2">
        <f t="shared" si="6"/>
        <v>0</v>
      </c>
    </row>
    <row r="118" spans="9:9" x14ac:dyDescent="0.3">
      <c r="I118" s="2">
        <f t="shared" si="6"/>
        <v>0</v>
      </c>
    </row>
    <row r="119" spans="9:9" x14ac:dyDescent="0.3">
      <c r="I119" s="2">
        <f t="shared" si="6"/>
        <v>0</v>
      </c>
    </row>
    <row r="120" spans="9:9" x14ac:dyDescent="0.3">
      <c r="I120" s="2">
        <f t="shared" si="6"/>
        <v>0</v>
      </c>
    </row>
    <row r="121" spans="9:9" x14ac:dyDescent="0.3">
      <c r="I121" s="2">
        <f t="shared" si="6"/>
        <v>0</v>
      </c>
    </row>
    <row r="122" spans="9:9" x14ac:dyDescent="0.3">
      <c r="I122" s="2">
        <f t="shared" si="6"/>
        <v>0</v>
      </c>
    </row>
    <row r="123" spans="9:9" x14ac:dyDescent="0.3">
      <c r="I123" s="2">
        <f t="shared" si="6"/>
        <v>0</v>
      </c>
    </row>
    <row r="124" spans="9:9" x14ac:dyDescent="0.3">
      <c r="I124" s="2">
        <f t="shared" si="6"/>
        <v>0</v>
      </c>
    </row>
    <row r="125" spans="9:9" x14ac:dyDescent="0.3">
      <c r="I125" s="2">
        <f t="shared" si="6"/>
        <v>0</v>
      </c>
    </row>
    <row r="126" spans="9:9" x14ac:dyDescent="0.3">
      <c r="I126" s="2">
        <f t="shared" si="6"/>
        <v>0</v>
      </c>
    </row>
    <row r="127" spans="9:9" x14ac:dyDescent="0.3">
      <c r="I127" s="2">
        <f t="shared" si="6"/>
        <v>0</v>
      </c>
    </row>
    <row r="128" spans="9:9" x14ac:dyDescent="0.3">
      <c r="I128" s="2">
        <f t="shared" si="6"/>
        <v>0</v>
      </c>
    </row>
    <row r="129" spans="9:9" x14ac:dyDescent="0.3">
      <c r="I129" s="2">
        <f t="shared" si="6"/>
        <v>0</v>
      </c>
    </row>
    <row r="130" spans="9:9" x14ac:dyDescent="0.3">
      <c r="I130" s="2">
        <f t="shared" si="6"/>
        <v>0</v>
      </c>
    </row>
    <row r="131" spans="9:9" x14ac:dyDescent="0.3">
      <c r="I131" s="2">
        <f t="shared" si="6"/>
        <v>0</v>
      </c>
    </row>
    <row r="132" spans="9:9" x14ac:dyDescent="0.3">
      <c r="I132" s="2">
        <f t="shared" si="6"/>
        <v>0</v>
      </c>
    </row>
    <row r="133" spans="9:9" x14ac:dyDescent="0.3">
      <c r="I133" s="2">
        <f t="shared" si="6"/>
        <v>0</v>
      </c>
    </row>
    <row r="134" spans="9:9" x14ac:dyDescent="0.3">
      <c r="I134" s="2">
        <f t="shared" si="6"/>
        <v>0</v>
      </c>
    </row>
    <row r="135" spans="9:9" x14ac:dyDescent="0.3">
      <c r="I135" s="2">
        <f t="shared" si="6"/>
        <v>0</v>
      </c>
    </row>
    <row r="136" spans="9:9" x14ac:dyDescent="0.3">
      <c r="I136" s="2">
        <f t="shared" si="6"/>
        <v>0</v>
      </c>
    </row>
    <row r="137" spans="9:9" x14ac:dyDescent="0.3">
      <c r="I137" s="2">
        <f t="shared" si="6"/>
        <v>0</v>
      </c>
    </row>
    <row r="138" spans="9:9" x14ac:dyDescent="0.3">
      <c r="I138" s="2">
        <f t="shared" si="6"/>
        <v>0</v>
      </c>
    </row>
    <row r="139" spans="9:9" x14ac:dyDescent="0.3">
      <c r="I139" s="2">
        <f t="shared" si="6"/>
        <v>0</v>
      </c>
    </row>
    <row r="140" spans="9:9" x14ac:dyDescent="0.3">
      <c r="I140" s="2">
        <f t="shared" si="6"/>
        <v>0</v>
      </c>
    </row>
    <row r="141" spans="9:9" x14ac:dyDescent="0.3">
      <c r="I141" s="2">
        <f t="shared" si="6"/>
        <v>0</v>
      </c>
    </row>
    <row r="142" spans="9:9" x14ac:dyDescent="0.3">
      <c r="I142" s="2">
        <f t="shared" si="6"/>
        <v>0</v>
      </c>
    </row>
    <row r="143" spans="9:9" x14ac:dyDescent="0.3">
      <c r="I143" s="2">
        <f t="shared" si="6"/>
        <v>0</v>
      </c>
    </row>
    <row r="144" spans="9:9" x14ac:dyDescent="0.3">
      <c r="I144" s="2">
        <f t="shared" si="6"/>
        <v>0</v>
      </c>
    </row>
    <row r="145" spans="9:9" x14ac:dyDescent="0.3">
      <c r="I145" s="2">
        <f t="shared" si="6"/>
        <v>0</v>
      </c>
    </row>
    <row r="146" spans="9:9" x14ac:dyDescent="0.3">
      <c r="I146" s="2">
        <f t="shared" si="6"/>
        <v>0</v>
      </c>
    </row>
    <row r="147" spans="9:9" x14ac:dyDescent="0.3">
      <c r="I147" s="2">
        <f t="shared" si="6"/>
        <v>0</v>
      </c>
    </row>
    <row r="148" spans="9:9" x14ac:dyDescent="0.3">
      <c r="I148" s="2">
        <f t="shared" si="6"/>
        <v>0</v>
      </c>
    </row>
    <row r="149" spans="9:9" x14ac:dyDescent="0.3">
      <c r="I149" s="2">
        <f t="shared" si="6"/>
        <v>0</v>
      </c>
    </row>
    <row r="150" spans="9:9" x14ac:dyDescent="0.3">
      <c r="I150" s="2">
        <f t="shared" si="6"/>
        <v>0</v>
      </c>
    </row>
    <row r="151" spans="9:9" x14ac:dyDescent="0.3">
      <c r="I151" s="2">
        <f t="shared" si="6"/>
        <v>0</v>
      </c>
    </row>
    <row r="152" spans="9:9" x14ac:dyDescent="0.3">
      <c r="I152" s="2">
        <f t="shared" si="6"/>
        <v>0</v>
      </c>
    </row>
    <row r="153" spans="9:9" x14ac:dyDescent="0.3">
      <c r="I153" s="2">
        <f t="shared" si="6"/>
        <v>0</v>
      </c>
    </row>
    <row r="154" spans="9:9" x14ac:dyDescent="0.3">
      <c r="I154" s="2">
        <f t="shared" si="6"/>
        <v>0</v>
      </c>
    </row>
    <row r="155" spans="9:9" x14ac:dyDescent="0.3">
      <c r="I155" s="2">
        <f t="shared" si="6"/>
        <v>0</v>
      </c>
    </row>
    <row r="156" spans="9:9" x14ac:dyDescent="0.3">
      <c r="I156" s="2">
        <f t="shared" si="6"/>
        <v>0</v>
      </c>
    </row>
    <row r="157" spans="9:9" x14ac:dyDescent="0.3">
      <c r="I157" s="2">
        <f t="shared" si="6"/>
        <v>0</v>
      </c>
    </row>
    <row r="158" spans="9:9" x14ac:dyDescent="0.3">
      <c r="I158" s="2">
        <f t="shared" si="6"/>
        <v>0</v>
      </c>
    </row>
    <row r="159" spans="9:9" x14ac:dyDescent="0.3">
      <c r="I159" s="2">
        <f t="shared" si="6"/>
        <v>0</v>
      </c>
    </row>
    <row r="160" spans="9:9" x14ac:dyDescent="0.3">
      <c r="I160" s="2">
        <f t="shared" si="6"/>
        <v>0</v>
      </c>
    </row>
    <row r="161" spans="9:9" x14ac:dyDescent="0.3">
      <c r="I161" s="2">
        <f t="shared" si="6"/>
        <v>0</v>
      </c>
    </row>
    <row r="162" spans="9:9" x14ac:dyDescent="0.3">
      <c r="I162" s="2">
        <f t="shared" si="6"/>
        <v>0</v>
      </c>
    </row>
    <row r="163" spans="9:9" x14ac:dyDescent="0.3">
      <c r="I163" s="2">
        <f t="shared" si="6"/>
        <v>0</v>
      </c>
    </row>
    <row r="164" spans="9:9" x14ac:dyDescent="0.3">
      <c r="I164" s="2">
        <f t="shared" si="6"/>
        <v>0</v>
      </c>
    </row>
    <row r="165" spans="9:9" x14ac:dyDescent="0.3">
      <c r="I165" s="2">
        <f t="shared" si="6"/>
        <v>0</v>
      </c>
    </row>
    <row r="166" spans="9:9" x14ac:dyDescent="0.3">
      <c r="I166" s="2">
        <f t="shared" si="6"/>
        <v>0</v>
      </c>
    </row>
    <row r="167" spans="9:9" x14ac:dyDescent="0.3">
      <c r="I167" s="2">
        <f t="shared" si="6"/>
        <v>0</v>
      </c>
    </row>
    <row r="168" spans="9:9" x14ac:dyDescent="0.3">
      <c r="I168" s="2">
        <f t="shared" si="6"/>
        <v>0</v>
      </c>
    </row>
    <row r="169" spans="9:9" x14ac:dyDescent="0.3">
      <c r="I169" s="2">
        <f t="shared" si="6"/>
        <v>0</v>
      </c>
    </row>
    <row r="170" spans="9:9" x14ac:dyDescent="0.3">
      <c r="I170" s="2">
        <f t="shared" si="6"/>
        <v>0</v>
      </c>
    </row>
    <row r="171" spans="9:9" x14ac:dyDescent="0.3">
      <c r="I171" s="2">
        <f t="shared" si="6"/>
        <v>0</v>
      </c>
    </row>
    <row r="172" spans="9:9" x14ac:dyDescent="0.3">
      <c r="I172" s="2">
        <f t="shared" si="6"/>
        <v>0</v>
      </c>
    </row>
    <row r="173" spans="9:9" x14ac:dyDescent="0.3">
      <c r="I173" s="2">
        <f t="shared" si="6"/>
        <v>0</v>
      </c>
    </row>
    <row r="174" spans="9:9" x14ac:dyDescent="0.3">
      <c r="I174" s="2">
        <f t="shared" si="6"/>
        <v>0</v>
      </c>
    </row>
    <row r="175" spans="9:9" x14ac:dyDescent="0.3">
      <c r="I175" s="2">
        <f t="shared" si="6"/>
        <v>0</v>
      </c>
    </row>
    <row r="176" spans="9:9" x14ac:dyDescent="0.3">
      <c r="I176" s="2">
        <f t="shared" ref="I176:I239" si="7">IF($G176=0,0,VLOOKUP($G176,conducteurs,8,0))</f>
        <v>0</v>
      </c>
    </row>
    <row r="177" spans="9:9" x14ac:dyDescent="0.3">
      <c r="I177" s="2">
        <f t="shared" si="7"/>
        <v>0</v>
      </c>
    </row>
    <row r="178" spans="9:9" x14ac:dyDescent="0.3">
      <c r="I178" s="2">
        <f t="shared" si="7"/>
        <v>0</v>
      </c>
    </row>
    <row r="179" spans="9:9" x14ac:dyDescent="0.3">
      <c r="I179" s="2">
        <f t="shared" si="7"/>
        <v>0</v>
      </c>
    </row>
    <row r="180" spans="9:9" x14ac:dyDescent="0.3">
      <c r="I180" s="2">
        <f t="shared" si="7"/>
        <v>0</v>
      </c>
    </row>
    <row r="181" spans="9:9" x14ac:dyDescent="0.3">
      <c r="I181" s="2">
        <f t="shared" si="7"/>
        <v>0</v>
      </c>
    </row>
    <row r="182" spans="9:9" x14ac:dyDescent="0.3">
      <c r="I182" s="2">
        <f t="shared" si="7"/>
        <v>0</v>
      </c>
    </row>
    <row r="183" spans="9:9" x14ac:dyDescent="0.3">
      <c r="I183" s="2">
        <f t="shared" si="7"/>
        <v>0</v>
      </c>
    </row>
    <row r="184" spans="9:9" x14ac:dyDescent="0.3">
      <c r="I184" s="2">
        <f t="shared" si="7"/>
        <v>0</v>
      </c>
    </row>
    <row r="185" spans="9:9" x14ac:dyDescent="0.3">
      <c r="I185" s="2">
        <f t="shared" si="7"/>
        <v>0</v>
      </c>
    </row>
    <row r="186" spans="9:9" x14ac:dyDescent="0.3">
      <c r="I186" s="2">
        <f t="shared" si="7"/>
        <v>0</v>
      </c>
    </row>
    <row r="187" spans="9:9" x14ac:dyDescent="0.3">
      <c r="I187" s="2">
        <f t="shared" si="7"/>
        <v>0</v>
      </c>
    </row>
    <row r="188" spans="9:9" x14ac:dyDescent="0.3">
      <c r="I188" s="2">
        <f t="shared" si="7"/>
        <v>0</v>
      </c>
    </row>
    <row r="189" spans="9:9" x14ac:dyDescent="0.3">
      <c r="I189" s="2">
        <f t="shared" si="7"/>
        <v>0</v>
      </c>
    </row>
    <row r="190" spans="9:9" x14ac:dyDescent="0.3">
      <c r="I190" s="2">
        <f t="shared" si="7"/>
        <v>0</v>
      </c>
    </row>
    <row r="191" spans="9:9" x14ac:dyDescent="0.3">
      <c r="I191" s="2">
        <f t="shared" si="7"/>
        <v>0</v>
      </c>
    </row>
    <row r="192" spans="9:9" x14ac:dyDescent="0.3">
      <c r="I192" s="2">
        <f t="shared" si="7"/>
        <v>0</v>
      </c>
    </row>
    <row r="193" spans="9:9" x14ac:dyDescent="0.3">
      <c r="I193" s="2">
        <f t="shared" si="7"/>
        <v>0</v>
      </c>
    </row>
    <row r="194" spans="9:9" x14ac:dyDescent="0.3">
      <c r="I194" s="2">
        <f t="shared" si="7"/>
        <v>0</v>
      </c>
    </row>
    <row r="195" spans="9:9" x14ac:dyDescent="0.3">
      <c r="I195" s="2">
        <f t="shared" si="7"/>
        <v>0</v>
      </c>
    </row>
    <row r="196" spans="9:9" x14ac:dyDescent="0.3">
      <c r="I196" s="2">
        <f t="shared" si="7"/>
        <v>0</v>
      </c>
    </row>
    <row r="197" spans="9:9" x14ac:dyDescent="0.3">
      <c r="I197" s="2">
        <f t="shared" si="7"/>
        <v>0</v>
      </c>
    </row>
    <row r="198" spans="9:9" x14ac:dyDescent="0.3">
      <c r="I198" s="2">
        <f t="shared" si="7"/>
        <v>0</v>
      </c>
    </row>
    <row r="199" spans="9:9" x14ac:dyDescent="0.3">
      <c r="I199" s="2">
        <f t="shared" si="7"/>
        <v>0</v>
      </c>
    </row>
    <row r="200" spans="9:9" x14ac:dyDescent="0.3">
      <c r="I200" s="2">
        <f t="shared" si="7"/>
        <v>0</v>
      </c>
    </row>
    <row r="201" spans="9:9" x14ac:dyDescent="0.3">
      <c r="I201" s="2">
        <f t="shared" si="7"/>
        <v>0</v>
      </c>
    </row>
    <row r="202" spans="9:9" x14ac:dyDescent="0.3">
      <c r="I202" s="2">
        <f t="shared" si="7"/>
        <v>0</v>
      </c>
    </row>
    <row r="203" spans="9:9" x14ac:dyDescent="0.3">
      <c r="I203" s="2">
        <f t="shared" si="7"/>
        <v>0</v>
      </c>
    </row>
    <row r="204" spans="9:9" x14ac:dyDescent="0.3">
      <c r="I204" s="2">
        <f t="shared" si="7"/>
        <v>0</v>
      </c>
    </row>
    <row r="205" spans="9:9" x14ac:dyDescent="0.3">
      <c r="I205" s="2">
        <f t="shared" si="7"/>
        <v>0</v>
      </c>
    </row>
    <row r="206" spans="9:9" x14ac:dyDescent="0.3">
      <c r="I206" s="2">
        <f t="shared" si="7"/>
        <v>0</v>
      </c>
    </row>
    <row r="207" spans="9:9" x14ac:dyDescent="0.3">
      <c r="I207" s="2">
        <f t="shared" si="7"/>
        <v>0</v>
      </c>
    </row>
    <row r="208" spans="9:9" x14ac:dyDescent="0.3">
      <c r="I208" s="2">
        <f t="shared" si="7"/>
        <v>0</v>
      </c>
    </row>
    <row r="209" spans="9:9" x14ac:dyDescent="0.3">
      <c r="I209" s="2">
        <f t="shared" si="7"/>
        <v>0</v>
      </c>
    </row>
    <row r="210" spans="9:9" x14ac:dyDescent="0.3">
      <c r="I210" s="2">
        <f t="shared" si="7"/>
        <v>0</v>
      </c>
    </row>
    <row r="211" spans="9:9" x14ac:dyDescent="0.3">
      <c r="I211" s="2">
        <f t="shared" si="7"/>
        <v>0</v>
      </c>
    </row>
    <row r="212" spans="9:9" x14ac:dyDescent="0.3">
      <c r="I212" s="2">
        <f t="shared" si="7"/>
        <v>0</v>
      </c>
    </row>
    <row r="213" spans="9:9" x14ac:dyDescent="0.3">
      <c r="I213" s="2">
        <f t="shared" si="7"/>
        <v>0</v>
      </c>
    </row>
    <row r="214" spans="9:9" x14ac:dyDescent="0.3">
      <c r="I214" s="2">
        <f t="shared" si="7"/>
        <v>0</v>
      </c>
    </row>
    <row r="215" spans="9:9" x14ac:dyDescent="0.3">
      <c r="I215" s="2">
        <f t="shared" si="7"/>
        <v>0</v>
      </c>
    </row>
    <row r="216" spans="9:9" x14ac:dyDescent="0.3">
      <c r="I216" s="2">
        <f t="shared" si="7"/>
        <v>0</v>
      </c>
    </row>
    <row r="217" spans="9:9" x14ac:dyDescent="0.3">
      <c r="I217" s="2">
        <f t="shared" si="7"/>
        <v>0</v>
      </c>
    </row>
    <row r="218" spans="9:9" x14ac:dyDescent="0.3">
      <c r="I218" s="2">
        <f t="shared" si="7"/>
        <v>0</v>
      </c>
    </row>
    <row r="219" spans="9:9" x14ac:dyDescent="0.3">
      <c r="I219" s="2">
        <f t="shared" si="7"/>
        <v>0</v>
      </c>
    </row>
    <row r="220" spans="9:9" x14ac:dyDescent="0.3">
      <c r="I220" s="2">
        <f t="shared" si="7"/>
        <v>0</v>
      </c>
    </row>
    <row r="221" spans="9:9" x14ac:dyDescent="0.3">
      <c r="I221" s="2">
        <f t="shared" si="7"/>
        <v>0</v>
      </c>
    </row>
    <row r="222" spans="9:9" x14ac:dyDescent="0.3">
      <c r="I222" s="2">
        <f t="shared" si="7"/>
        <v>0</v>
      </c>
    </row>
    <row r="223" spans="9:9" x14ac:dyDescent="0.3">
      <c r="I223" s="2">
        <f t="shared" si="7"/>
        <v>0</v>
      </c>
    </row>
    <row r="224" spans="9:9" x14ac:dyDescent="0.3">
      <c r="I224" s="2">
        <f t="shared" si="7"/>
        <v>0</v>
      </c>
    </row>
    <row r="225" spans="9:9" x14ac:dyDescent="0.3">
      <c r="I225" s="2">
        <f t="shared" si="7"/>
        <v>0</v>
      </c>
    </row>
    <row r="226" spans="9:9" x14ac:dyDescent="0.3">
      <c r="I226" s="2">
        <f t="shared" si="7"/>
        <v>0</v>
      </c>
    </row>
    <row r="227" spans="9:9" x14ac:dyDescent="0.3">
      <c r="I227" s="2">
        <f t="shared" si="7"/>
        <v>0</v>
      </c>
    </row>
    <row r="228" spans="9:9" x14ac:dyDescent="0.3">
      <c r="I228" s="2">
        <f t="shared" si="7"/>
        <v>0</v>
      </c>
    </row>
    <row r="229" spans="9:9" x14ac:dyDescent="0.3">
      <c r="I229" s="2">
        <f t="shared" si="7"/>
        <v>0</v>
      </c>
    </row>
    <row r="230" spans="9:9" x14ac:dyDescent="0.3">
      <c r="I230" s="2">
        <f t="shared" si="7"/>
        <v>0</v>
      </c>
    </row>
    <row r="231" spans="9:9" x14ac:dyDescent="0.3">
      <c r="I231" s="2">
        <f t="shared" si="7"/>
        <v>0</v>
      </c>
    </row>
    <row r="232" spans="9:9" x14ac:dyDescent="0.3">
      <c r="I232" s="2">
        <f t="shared" si="7"/>
        <v>0</v>
      </c>
    </row>
    <row r="233" spans="9:9" x14ac:dyDescent="0.3">
      <c r="I233" s="2">
        <f t="shared" si="7"/>
        <v>0</v>
      </c>
    </row>
    <row r="234" spans="9:9" x14ac:dyDescent="0.3">
      <c r="I234" s="2">
        <f t="shared" si="7"/>
        <v>0</v>
      </c>
    </row>
    <row r="235" spans="9:9" x14ac:dyDescent="0.3">
      <c r="I235" s="2">
        <f t="shared" si="7"/>
        <v>0</v>
      </c>
    </row>
    <row r="236" spans="9:9" x14ac:dyDescent="0.3">
      <c r="I236" s="2">
        <f t="shared" si="7"/>
        <v>0</v>
      </c>
    </row>
    <row r="237" spans="9:9" x14ac:dyDescent="0.3">
      <c r="I237" s="2">
        <f t="shared" si="7"/>
        <v>0</v>
      </c>
    </row>
    <row r="238" spans="9:9" x14ac:dyDescent="0.3">
      <c r="I238" s="2">
        <f t="shared" si="7"/>
        <v>0</v>
      </c>
    </row>
    <row r="239" spans="9:9" x14ac:dyDescent="0.3">
      <c r="I239" s="2">
        <f t="shared" si="7"/>
        <v>0</v>
      </c>
    </row>
    <row r="240" spans="9:9" x14ac:dyDescent="0.3">
      <c r="I240" s="2">
        <f t="shared" ref="I240:I303" si="8">IF($G240=0,0,VLOOKUP($G240,conducteurs,8,0))</f>
        <v>0</v>
      </c>
    </row>
    <row r="241" spans="9:9" x14ac:dyDescent="0.3">
      <c r="I241" s="2">
        <f t="shared" si="8"/>
        <v>0</v>
      </c>
    </row>
    <row r="242" spans="9:9" x14ac:dyDescent="0.3">
      <c r="I242" s="2">
        <f t="shared" si="8"/>
        <v>0</v>
      </c>
    </row>
    <row r="243" spans="9:9" x14ac:dyDescent="0.3">
      <c r="I243" s="2">
        <f t="shared" si="8"/>
        <v>0</v>
      </c>
    </row>
    <row r="244" spans="9:9" x14ac:dyDescent="0.3">
      <c r="I244" s="2">
        <f t="shared" si="8"/>
        <v>0</v>
      </c>
    </row>
    <row r="245" spans="9:9" x14ac:dyDescent="0.3">
      <c r="I245" s="2">
        <f t="shared" si="8"/>
        <v>0</v>
      </c>
    </row>
    <row r="246" spans="9:9" x14ac:dyDescent="0.3">
      <c r="I246" s="2">
        <f t="shared" si="8"/>
        <v>0</v>
      </c>
    </row>
    <row r="247" spans="9:9" x14ac:dyDescent="0.3">
      <c r="I247" s="2">
        <f t="shared" si="8"/>
        <v>0</v>
      </c>
    </row>
    <row r="248" spans="9:9" x14ac:dyDescent="0.3">
      <c r="I248" s="2">
        <f t="shared" si="8"/>
        <v>0</v>
      </c>
    </row>
    <row r="249" spans="9:9" x14ac:dyDescent="0.3">
      <c r="I249" s="2">
        <f t="shared" si="8"/>
        <v>0</v>
      </c>
    </row>
    <row r="250" spans="9:9" x14ac:dyDescent="0.3">
      <c r="I250" s="2">
        <f t="shared" si="8"/>
        <v>0</v>
      </c>
    </row>
    <row r="251" spans="9:9" x14ac:dyDescent="0.3">
      <c r="I251" s="2">
        <f t="shared" si="8"/>
        <v>0</v>
      </c>
    </row>
    <row r="252" spans="9:9" x14ac:dyDescent="0.3">
      <c r="I252" s="2">
        <f t="shared" si="8"/>
        <v>0</v>
      </c>
    </row>
    <row r="253" spans="9:9" x14ac:dyDescent="0.3">
      <c r="I253" s="2">
        <f t="shared" si="8"/>
        <v>0</v>
      </c>
    </row>
    <row r="254" spans="9:9" x14ac:dyDescent="0.3">
      <c r="I254" s="2">
        <f t="shared" si="8"/>
        <v>0</v>
      </c>
    </row>
    <row r="255" spans="9:9" x14ac:dyDescent="0.3">
      <c r="I255" s="2">
        <f t="shared" si="8"/>
        <v>0</v>
      </c>
    </row>
    <row r="256" spans="9:9" x14ac:dyDescent="0.3">
      <c r="I256" s="2">
        <f t="shared" si="8"/>
        <v>0</v>
      </c>
    </row>
    <row r="257" spans="9:9" x14ac:dyDescent="0.3">
      <c r="I257" s="2">
        <f t="shared" si="8"/>
        <v>0</v>
      </c>
    </row>
    <row r="258" spans="9:9" x14ac:dyDescent="0.3">
      <c r="I258" s="2">
        <f t="shared" si="8"/>
        <v>0</v>
      </c>
    </row>
    <row r="259" spans="9:9" x14ac:dyDescent="0.3">
      <c r="I259" s="2">
        <f t="shared" si="8"/>
        <v>0</v>
      </c>
    </row>
    <row r="260" spans="9:9" x14ac:dyDescent="0.3">
      <c r="I260" s="2">
        <f t="shared" si="8"/>
        <v>0</v>
      </c>
    </row>
    <row r="261" spans="9:9" x14ac:dyDescent="0.3">
      <c r="I261" s="2">
        <f t="shared" si="8"/>
        <v>0</v>
      </c>
    </row>
    <row r="262" spans="9:9" x14ac:dyDescent="0.3">
      <c r="I262" s="2">
        <f t="shared" si="8"/>
        <v>0</v>
      </c>
    </row>
    <row r="263" spans="9:9" x14ac:dyDescent="0.3">
      <c r="I263" s="2">
        <f t="shared" si="8"/>
        <v>0</v>
      </c>
    </row>
    <row r="264" spans="9:9" x14ac:dyDescent="0.3">
      <c r="I264" s="2">
        <f t="shared" si="8"/>
        <v>0</v>
      </c>
    </row>
    <row r="265" spans="9:9" x14ac:dyDescent="0.3">
      <c r="I265" s="2">
        <f t="shared" si="8"/>
        <v>0</v>
      </c>
    </row>
    <row r="266" spans="9:9" x14ac:dyDescent="0.3">
      <c r="I266" s="2">
        <f t="shared" si="8"/>
        <v>0</v>
      </c>
    </row>
    <row r="267" spans="9:9" x14ac:dyDescent="0.3">
      <c r="I267" s="2">
        <f t="shared" si="8"/>
        <v>0</v>
      </c>
    </row>
    <row r="268" spans="9:9" x14ac:dyDescent="0.3">
      <c r="I268" s="2">
        <f t="shared" si="8"/>
        <v>0</v>
      </c>
    </row>
    <row r="269" spans="9:9" x14ac:dyDescent="0.3">
      <c r="I269" s="2">
        <f t="shared" si="8"/>
        <v>0</v>
      </c>
    </row>
    <row r="270" spans="9:9" x14ac:dyDescent="0.3">
      <c r="I270" s="2">
        <f t="shared" si="8"/>
        <v>0</v>
      </c>
    </row>
    <row r="271" spans="9:9" x14ac:dyDescent="0.3">
      <c r="I271" s="2">
        <f t="shared" si="8"/>
        <v>0</v>
      </c>
    </row>
    <row r="272" spans="9:9" x14ac:dyDescent="0.3">
      <c r="I272" s="2">
        <f t="shared" si="8"/>
        <v>0</v>
      </c>
    </row>
    <row r="273" spans="9:9" x14ac:dyDescent="0.3">
      <c r="I273" s="2">
        <f t="shared" si="8"/>
        <v>0</v>
      </c>
    </row>
    <row r="274" spans="9:9" x14ac:dyDescent="0.3">
      <c r="I274" s="2">
        <f t="shared" si="8"/>
        <v>0</v>
      </c>
    </row>
    <row r="275" spans="9:9" x14ac:dyDescent="0.3">
      <c r="I275" s="2">
        <f t="shared" si="8"/>
        <v>0</v>
      </c>
    </row>
    <row r="276" spans="9:9" x14ac:dyDescent="0.3">
      <c r="I276" s="2">
        <f t="shared" si="8"/>
        <v>0</v>
      </c>
    </row>
    <row r="277" spans="9:9" x14ac:dyDescent="0.3">
      <c r="I277" s="2">
        <f t="shared" si="8"/>
        <v>0</v>
      </c>
    </row>
    <row r="278" spans="9:9" x14ac:dyDescent="0.3">
      <c r="I278" s="2">
        <f t="shared" si="8"/>
        <v>0</v>
      </c>
    </row>
    <row r="279" spans="9:9" x14ac:dyDescent="0.3">
      <c r="I279" s="2">
        <f t="shared" si="8"/>
        <v>0</v>
      </c>
    </row>
    <row r="280" spans="9:9" x14ac:dyDescent="0.3">
      <c r="I280" s="2">
        <f t="shared" si="8"/>
        <v>0</v>
      </c>
    </row>
    <row r="281" spans="9:9" x14ac:dyDescent="0.3">
      <c r="I281" s="2">
        <f t="shared" si="8"/>
        <v>0</v>
      </c>
    </row>
    <row r="282" spans="9:9" x14ac:dyDescent="0.3">
      <c r="I282" s="2">
        <f t="shared" si="8"/>
        <v>0</v>
      </c>
    </row>
    <row r="283" spans="9:9" x14ac:dyDescent="0.3">
      <c r="I283" s="2">
        <f t="shared" si="8"/>
        <v>0</v>
      </c>
    </row>
    <row r="284" spans="9:9" x14ac:dyDescent="0.3">
      <c r="I284" s="2">
        <f t="shared" si="8"/>
        <v>0</v>
      </c>
    </row>
    <row r="285" spans="9:9" x14ac:dyDescent="0.3">
      <c r="I285" s="2">
        <f t="shared" si="8"/>
        <v>0</v>
      </c>
    </row>
    <row r="286" spans="9:9" x14ac:dyDescent="0.3">
      <c r="I286" s="2">
        <f t="shared" si="8"/>
        <v>0</v>
      </c>
    </row>
    <row r="287" spans="9:9" x14ac:dyDescent="0.3">
      <c r="I287" s="2">
        <f t="shared" si="8"/>
        <v>0</v>
      </c>
    </row>
    <row r="288" spans="9:9" x14ac:dyDescent="0.3">
      <c r="I288" s="2">
        <f t="shared" si="8"/>
        <v>0</v>
      </c>
    </row>
    <row r="289" spans="9:9" x14ac:dyDescent="0.3">
      <c r="I289" s="2">
        <f t="shared" si="8"/>
        <v>0</v>
      </c>
    </row>
    <row r="290" spans="9:9" x14ac:dyDescent="0.3">
      <c r="I290" s="2">
        <f t="shared" si="8"/>
        <v>0</v>
      </c>
    </row>
    <row r="291" spans="9:9" x14ac:dyDescent="0.3">
      <c r="I291" s="2">
        <f t="shared" si="8"/>
        <v>0</v>
      </c>
    </row>
    <row r="292" spans="9:9" x14ac:dyDescent="0.3">
      <c r="I292" s="2">
        <f t="shared" si="8"/>
        <v>0</v>
      </c>
    </row>
    <row r="293" spans="9:9" x14ac:dyDescent="0.3">
      <c r="I293" s="2">
        <f t="shared" si="8"/>
        <v>0</v>
      </c>
    </row>
    <row r="294" spans="9:9" x14ac:dyDescent="0.3">
      <c r="I294" s="2">
        <f t="shared" si="8"/>
        <v>0</v>
      </c>
    </row>
    <row r="295" spans="9:9" x14ac:dyDescent="0.3">
      <c r="I295" s="2">
        <f t="shared" si="8"/>
        <v>0</v>
      </c>
    </row>
    <row r="296" spans="9:9" x14ac:dyDescent="0.3">
      <c r="I296" s="2">
        <f t="shared" si="8"/>
        <v>0</v>
      </c>
    </row>
    <row r="297" spans="9:9" x14ac:dyDescent="0.3">
      <c r="I297" s="2">
        <f t="shared" si="8"/>
        <v>0</v>
      </c>
    </row>
    <row r="298" spans="9:9" x14ac:dyDescent="0.3">
      <c r="I298" s="2">
        <f t="shared" si="8"/>
        <v>0</v>
      </c>
    </row>
    <row r="299" spans="9:9" x14ac:dyDescent="0.3">
      <c r="I299" s="2">
        <f t="shared" si="8"/>
        <v>0</v>
      </c>
    </row>
    <row r="300" spans="9:9" x14ac:dyDescent="0.3">
      <c r="I300" s="2">
        <f t="shared" si="8"/>
        <v>0</v>
      </c>
    </row>
    <row r="301" spans="9:9" x14ac:dyDescent="0.3">
      <c r="I301" s="2">
        <f t="shared" si="8"/>
        <v>0</v>
      </c>
    </row>
    <row r="302" spans="9:9" x14ac:dyDescent="0.3">
      <c r="I302" s="2">
        <f t="shared" si="8"/>
        <v>0</v>
      </c>
    </row>
    <row r="303" spans="9:9" x14ac:dyDescent="0.3">
      <c r="I303" s="2">
        <f t="shared" si="8"/>
        <v>0</v>
      </c>
    </row>
    <row r="304" spans="9:9" x14ac:dyDescent="0.3">
      <c r="I304" s="2">
        <f t="shared" ref="I304:I367" si="9">IF($G304=0,0,VLOOKUP($G304,conducteurs,8,0))</f>
        <v>0</v>
      </c>
    </row>
    <row r="305" spans="9:9" x14ac:dyDescent="0.3">
      <c r="I305" s="2">
        <f t="shared" si="9"/>
        <v>0</v>
      </c>
    </row>
    <row r="306" spans="9:9" x14ac:dyDescent="0.3">
      <c r="I306" s="2">
        <f t="shared" si="9"/>
        <v>0</v>
      </c>
    </row>
    <row r="307" spans="9:9" x14ac:dyDescent="0.3">
      <c r="I307" s="2">
        <f t="shared" si="9"/>
        <v>0</v>
      </c>
    </row>
    <row r="308" spans="9:9" x14ac:dyDescent="0.3">
      <c r="I308" s="2">
        <f t="shared" si="9"/>
        <v>0</v>
      </c>
    </row>
    <row r="309" spans="9:9" x14ac:dyDescent="0.3">
      <c r="I309" s="2">
        <f t="shared" si="9"/>
        <v>0</v>
      </c>
    </row>
    <row r="310" spans="9:9" x14ac:dyDescent="0.3">
      <c r="I310" s="2">
        <f t="shared" si="9"/>
        <v>0</v>
      </c>
    </row>
    <row r="311" spans="9:9" x14ac:dyDescent="0.3">
      <c r="I311" s="2">
        <f t="shared" si="9"/>
        <v>0</v>
      </c>
    </row>
    <row r="312" spans="9:9" x14ac:dyDescent="0.3">
      <c r="I312" s="2">
        <f t="shared" si="9"/>
        <v>0</v>
      </c>
    </row>
    <row r="313" spans="9:9" x14ac:dyDescent="0.3">
      <c r="I313" s="2">
        <f t="shared" si="9"/>
        <v>0</v>
      </c>
    </row>
    <row r="314" spans="9:9" x14ac:dyDescent="0.3">
      <c r="I314" s="2">
        <f t="shared" si="9"/>
        <v>0</v>
      </c>
    </row>
    <row r="315" spans="9:9" x14ac:dyDescent="0.3">
      <c r="I315" s="2">
        <f t="shared" si="9"/>
        <v>0</v>
      </c>
    </row>
    <row r="316" spans="9:9" x14ac:dyDescent="0.3">
      <c r="I316" s="2">
        <f t="shared" si="9"/>
        <v>0</v>
      </c>
    </row>
    <row r="317" spans="9:9" x14ac:dyDescent="0.3">
      <c r="I317" s="2">
        <f t="shared" si="9"/>
        <v>0</v>
      </c>
    </row>
    <row r="318" spans="9:9" x14ac:dyDescent="0.3">
      <c r="I318" s="2">
        <f t="shared" si="9"/>
        <v>0</v>
      </c>
    </row>
    <row r="319" spans="9:9" x14ac:dyDescent="0.3">
      <c r="I319" s="2">
        <f t="shared" si="9"/>
        <v>0</v>
      </c>
    </row>
    <row r="320" spans="9:9" x14ac:dyDescent="0.3">
      <c r="I320" s="2">
        <f t="shared" si="9"/>
        <v>0</v>
      </c>
    </row>
    <row r="321" spans="9:9" x14ac:dyDescent="0.3">
      <c r="I321" s="2">
        <f t="shared" si="9"/>
        <v>0</v>
      </c>
    </row>
    <row r="322" spans="9:9" x14ac:dyDescent="0.3">
      <c r="I322" s="2">
        <f t="shared" si="9"/>
        <v>0</v>
      </c>
    </row>
    <row r="323" spans="9:9" x14ac:dyDescent="0.3">
      <c r="I323" s="2">
        <f t="shared" si="9"/>
        <v>0</v>
      </c>
    </row>
    <row r="324" spans="9:9" x14ac:dyDescent="0.3">
      <c r="I324" s="2">
        <f t="shared" si="9"/>
        <v>0</v>
      </c>
    </row>
    <row r="325" spans="9:9" x14ac:dyDescent="0.3">
      <c r="I325" s="2">
        <f t="shared" si="9"/>
        <v>0</v>
      </c>
    </row>
    <row r="326" spans="9:9" x14ac:dyDescent="0.3">
      <c r="I326" s="2">
        <f t="shared" si="9"/>
        <v>0</v>
      </c>
    </row>
    <row r="327" spans="9:9" x14ac:dyDescent="0.3">
      <c r="I327" s="2">
        <f t="shared" si="9"/>
        <v>0</v>
      </c>
    </row>
    <row r="328" spans="9:9" x14ac:dyDescent="0.3">
      <c r="I328" s="2">
        <f t="shared" si="9"/>
        <v>0</v>
      </c>
    </row>
    <row r="329" spans="9:9" x14ac:dyDescent="0.3">
      <c r="I329" s="2">
        <f t="shared" si="9"/>
        <v>0</v>
      </c>
    </row>
    <row r="330" spans="9:9" x14ac:dyDescent="0.3">
      <c r="I330" s="2">
        <f t="shared" si="9"/>
        <v>0</v>
      </c>
    </row>
    <row r="331" spans="9:9" x14ac:dyDescent="0.3">
      <c r="I331" s="2">
        <f t="shared" si="9"/>
        <v>0</v>
      </c>
    </row>
    <row r="332" spans="9:9" x14ac:dyDescent="0.3">
      <c r="I332" s="2">
        <f t="shared" si="9"/>
        <v>0</v>
      </c>
    </row>
    <row r="333" spans="9:9" x14ac:dyDescent="0.3">
      <c r="I333" s="2">
        <f t="shared" si="9"/>
        <v>0</v>
      </c>
    </row>
    <row r="334" spans="9:9" x14ac:dyDescent="0.3">
      <c r="I334" s="2">
        <f t="shared" si="9"/>
        <v>0</v>
      </c>
    </row>
    <row r="335" spans="9:9" x14ac:dyDescent="0.3">
      <c r="I335" s="2">
        <f t="shared" si="9"/>
        <v>0</v>
      </c>
    </row>
    <row r="336" spans="9:9" x14ac:dyDescent="0.3">
      <c r="I336" s="2">
        <f t="shared" si="9"/>
        <v>0</v>
      </c>
    </row>
    <row r="337" spans="9:9" x14ac:dyDescent="0.3">
      <c r="I337" s="2">
        <f t="shared" si="9"/>
        <v>0</v>
      </c>
    </row>
    <row r="338" spans="9:9" x14ac:dyDescent="0.3">
      <c r="I338" s="2">
        <f t="shared" si="9"/>
        <v>0</v>
      </c>
    </row>
    <row r="339" spans="9:9" x14ac:dyDescent="0.3">
      <c r="I339" s="2">
        <f t="shared" si="9"/>
        <v>0</v>
      </c>
    </row>
    <row r="340" spans="9:9" x14ac:dyDescent="0.3">
      <c r="I340" s="2">
        <f t="shared" si="9"/>
        <v>0</v>
      </c>
    </row>
    <row r="341" spans="9:9" x14ac:dyDescent="0.3">
      <c r="I341" s="2">
        <f t="shared" si="9"/>
        <v>0</v>
      </c>
    </row>
    <row r="342" spans="9:9" x14ac:dyDescent="0.3">
      <c r="I342" s="2">
        <f t="shared" si="9"/>
        <v>0</v>
      </c>
    </row>
    <row r="343" spans="9:9" x14ac:dyDescent="0.3">
      <c r="I343" s="2">
        <f t="shared" si="9"/>
        <v>0</v>
      </c>
    </row>
    <row r="344" spans="9:9" x14ac:dyDescent="0.3">
      <c r="I344" s="2">
        <f t="shared" si="9"/>
        <v>0</v>
      </c>
    </row>
    <row r="345" spans="9:9" x14ac:dyDescent="0.3">
      <c r="I345" s="2">
        <f t="shared" si="9"/>
        <v>0</v>
      </c>
    </row>
    <row r="346" spans="9:9" x14ac:dyDescent="0.3">
      <c r="I346" s="2">
        <f t="shared" si="9"/>
        <v>0</v>
      </c>
    </row>
    <row r="347" spans="9:9" x14ac:dyDescent="0.3">
      <c r="I347" s="2">
        <f t="shared" si="9"/>
        <v>0</v>
      </c>
    </row>
    <row r="348" spans="9:9" x14ac:dyDescent="0.3">
      <c r="I348" s="2">
        <f t="shared" si="9"/>
        <v>0</v>
      </c>
    </row>
    <row r="349" spans="9:9" x14ac:dyDescent="0.3">
      <c r="I349" s="2">
        <f t="shared" si="9"/>
        <v>0</v>
      </c>
    </row>
    <row r="350" spans="9:9" x14ac:dyDescent="0.3">
      <c r="I350" s="2">
        <f t="shared" si="9"/>
        <v>0</v>
      </c>
    </row>
    <row r="351" spans="9:9" x14ac:dyDescent="0.3">
      <c r="I351" s="2">
        <f t="shared" si="9"/>
        <v>0</v>
      </c>
    </row>
    <row r="352" spans="9:9" x14ac:dyDescent="0.3">
      <c r="I352" s="2">
        <f t="shared" si="9"/>
        <v>0</v>
      </c>
    </row>
    <row r="353" spans="9:9" x14ac:dyDescent="0.3">
      <c r="I353" s="2">
        <f t="shared" si="9"/>
        <v>0</v>
      </c>
    </row>
    <row r="354" spans="9:9" x14ac:dyDescent="0.3">
      <c r="I354" s="2">
        <f t="shared" si="9"/>
        <v>0</v>
      </c>
    </row>
    <row r="355" spans="9:9" x14ac:dyDescent="0.3">
      <c r="I355" s="2">
        <f t="shared" si="9"/>
        <v>0</v>
      </c>
    </row>
    <row r="356" spans="9:9" x14ac:dyDescent="0.3">
      <c r="I356" s="2">
        <f t="shared" si="9"/>
        <v>0</v>
      </c>
    </row>
    <row r="357" spans="9:9" x14ac:dyDescent="0.3">
      <c r="I357" s="2">
        <f t="shared" si="9"/>
        <v>0</v>
      </c>
    </row>
    <row r="358" spans="9:9" x14ac:dyDescent="0.3">
      <c r="I358" s="2">
        <f t="shared" si="9"/>
        <v>0</v>
      </c>
    </row>
    <row r="359" spans="9:9" x14ac:dyDescent="0.3">
      <c r="I359" s="2">
        <f t="shared" si="9"/>
        <v>0</v>
      </c>
    </row>
    <row r="360" spans="9:9" x14ac:dyDescent="0.3">
      <c r="I360" s="2">
        <f t="shared" si="9"/>
        <v>0</v>
      </c>
    </row>
    <row r="361" spans="9:9" x14ac:dyDescent="0.3">
      <c r="I361" s="2">
        <f t="shared" si="9"/>
        <v>0</v>
      </c>
    </row>
    <row r="362" spans="9:9" x14ac:dyDescent="0.3">
      <c r="I362" s="2">
        <f t="shared" si="9"/>
        <v>0</v>
      </c>
    </row>
    <row r="363" spans="9:9" x14ac:dyDescent="0.3">
      <c r="I363" s="2">
        <f t="shared" si="9"/>
        <v>0</v>
      </c>
    </row>
    <row r="364" spans="9:9" x14ac:dyDescent="0.3">
      <c r="I364" s="2">
        <f t="shared" si="9"/>
        <v>0</v>
      </c>
    </row>
    <row r="365" spans="9:9" x14ac:dyDescent="0.3">
      <c r="I365" s="2">
        <f t="shared" si="9"/>
        <v>0</v>
      </c>
    </row>
    <row r="366" spans="9:9" x14ac:dyDescent="0.3">
      <c r="I366" s="2">
        <f t="shared" si="9"/>
        <v>0</v>
      </c>
    </row>
    <row r="367" spans="9:9" x14ac:dyDescent="0.3">
      <c r="I367" s="2">
        <f t="shared" si="9"/>
        <v>0</v>
      </c>
    </row>
    <row r="368" spans="9:9" x14ac:dyDescent="0.3">
      <c r="I368" s="2">
        <f t="shared" ref="I368:I431" si="10">IF($G368=0,0,VLOOKUP($G368,conducteurs,8,0))</f>
        <v>0</v>
      </c>
    </row>
    <row r="369" spans="9:9" x14ac:dyDescent="0.3">
      <c r="I369" s="2">
        <f t="shared" si="10"/>
        <v>0</v>
      </c>
    </row>
    <row r="370" spans="9:9" x14ac:dyDescent="0.3">
      <c r="I370" s="2">
        <f t="shared" si="10"/>
        <v>0</v>
      </c>
    </row>
    <row r="371" spans="9:9" x14ac:dyDescent="0.3">
      <c r="I371" s="2">
        <f t="shared" si="10"/>
        <v>0</v>
      </c>
    </row>
    <row r="372" spans="9:9" x14ac:dyDescent="0.3">
      <c r="I372" s="2">
        <f t="shared" si="10"/>
        <v>0</v>
      </c>
    </row>
    <row r="373" spans="9:9" x14ac:dyDescent="0.3">
      <c r="I373" s="2">
        <f t="shared" si="10"/>
        <v>0</v>
      </c>
    </row>
    <row r="374" spans="9:9" x14ac:dyDescent="0.3">
      <c r="I374" s="2">
        <f t="shared" si="10"/>
        <v>0</v>
      </c>
    </row>
    <row r="375" spans="9:9" x14ac:dyDescent="0.3">
      <c r="I375" s="2">
        <f t="shared" si="10"/>
        <v>0</v>
      </c>
    </row>
    <row r="376" spans="9:9" x14ac:dyDescent="0.3">
      <c r="I376" s="2">
        <f t="shared" si="10"/>
        <v>0</v>
      </c>
    </row>
    <row r="377" spans="9:9" x14ac:dyDescent="0.3">
      <c r="I377" s="2">
        <f t="shared" si="10"/>
        <v>0</v>
      </c>
    </row>
    <row r="378" spans="9:9" x14ac:dyDescent="0.3">
      <c r="I378" s="2">
        <f t="shared" si="10"/>
        <v>0</v>
      </c>
    </row>
    <row r="379" spans="9:9" x14ac:dyDescent="0.3">
      <c r="I379" s="2">
        <f t="shared" si="10"/>
        <v>0</v>
      </c>
    </row>
    <row r="380" spans="9:9" x14ac:dyDescent="0.3">
      <c r="I380" s="2">
        <f t="shared" si="10"/>
        <v>0</v>
      </c>
    </row>
    <row r="381" spans="9:9" x14ac:dyDescent="0.3">
      <c r="I381" s="2">
        <f t="shared" si="10"/>
        <v>0</v>
      </c>
    </row>
    <row r="382" spans="9:9" x14ac:dyDescent="0.3">
      <c r="I382" s="2">
        <f t="shared" si="10"/>
        <v>0</v>
      </c>
    </row>
    <row r="383" spans="9:9" x14ac:dyDescent="0.3">
      <c r="I383" s="2">
        <f t="shared" si="10"/>
        <v>0</v>
      </c>
    </row>
    <row r="384" spans="9:9" x14ac:dyDescent="0.3">
      <c r="I384" s="2">
        <f t="shared" si="10"/>
        <v>0</v>
      </c>
    </row>
    <row r="385" spans="9:9" x14ac:dyDescent="0.3">
      <c r="I385" s="2">
        <f t="shared" si="10"/>
        <v>0</v>
      </c>
    </row>
    <row r="386" spans="9:9" x14ac:dyDescent="0.3">
      <c r="I386" s="2">
        <f t="shared" si="10"/>
        <v>0</v>
      </c>
    </row>
    <row r="387" spans="9:9" x14ac:dyDescent="0.3">
      <c r="I387" s="2">
        <f t="shared" si="10"/>
        <v>0</v>
      </c>
    </row>
    <row r="388" spans="9:9" x14ac:dyDescent="0.3">
      <c r="I388" s="2">
        <f t="shared" si="10"/>
        <v>0</v>
      </c>
    </row>
    <row r="389" spans="9:9" x14ac:dyDescent="0.3">
      <c r="I389" s="2">
        <f t="shared" si="10"/>
        <v>0</v>
      </c>
    </row>
    <row r="390" spans="9:9" x14ac:dyDescent="0.3">
      <c r="I390" s="2">
        <f t="shared" si="10"/>
        <v>0</v>
      </c>
    </row>
    <row r="391" spans="9:9" x14ac:dyDescent="0.3">
      <c r="I391" s="2">
        <f t="shared" si="10"/>
        <v>0</v>
      </c>
    </row>
    <row r="392" spans="9:9" x14ac:dyDescent="0.3">
      <c r="I392" s="2">
        <f t="shared" si="10"/>
        <v>0</v>
      </c>
    </row>
    <row r="393" spans="9:9" x14ac:dyDescent="0.3">
      <c r="I393" s="2">
        <f t="shared" si="10"/>
        <v>0</v>
      </c>
    </row>
    <row r="394" spans="9:9" x14ac:dyDescent="0.3">
      <c r="I394" s="2">
        <f t="shared" si="10"/>
        <v>0</v>
      </c>
    </row>
    <row r="395" spans="9:9" x14ac:dyDescent="0.3">
      <c r="I395" s="2">
        <f t="shared" si="10"/>
        <v>0</v>
      </c>
    </row>
    <row r="396" spans="9:9" x14ac:dyDescent="0.3">
      <c r="I396" s="2">
        <f t="shared" si="10"/>
        <v>0</v>
      </c>
    </row>
    <row r="397" spans="9:9" x14ac:dyDescent="0.3">
      <c r="I397" s="2">
        <f t="shared" si="10"/>
        <v>0</v>
      </c>
    </row>
    <row r="398" spans="9:9" x14ac:dyDescent="0.3">
      <c r="I398" s="2">
        <f t="shared" si="10"/>
        <v>0</v>
      </c>
    </row>
    <row r="399" spans="9:9" x14ac:dyDescent="0.3">
      <c r="I399" s="2">
        <f t="shared" si="10"/>
        <v>0</v>
      </c>
    </row>
    <row r="400" spans="9:9" x14ac:dyDescent="0.3">
      <c r="I400" s="2">
        <f t="shared" si="10"/>
        <v>0</v>
      </c>
    </row>
    <row r="401" spans="9:9" x14ac:dyDescent="0.3">
      <c r="I401" s="2">
        <f t="shared" si="10"/>
        <v>0</v>
      </c>
    </row>
    <row r="402" spans="9:9" x14ac:dyDescent="0.3">
      <c r="I402" s="2">
        <f t="shared" si="10"/>
        <v>0</v>
      </c>
    </row>
    <row r="403" spans="9:9" x14ac:dyDescent="0.3">
      <c r="I403" s="2">
        <f t="shared" si="10"/>
        <v>0</v>
      </c>
    </row>
    <row r="404" spans="9:9" x14ac:dyDescent="0.3">
      <c r="I404" s="2">
        <f t="shared" si="10"/>
        <v>0</v>
      </c>
    </row>
    <row r="405" spans="9:9" x14ac:dyDescent="0.3">
      <c r="I405" s="2">
        <f t="shared" si="10"/>
        <v>0</v>
      </c>
    </row>
    <row r="406" spans="9:9" x14ac:dyDescent="0.3">
      <c r="I406" s="2">
        <f t="shared" si="10"/>
        <v>0</v>
      </c>
    </row>
    <row r="407" spans="9:9" x14ac:dyDescent="0.3">
      <c r="I407" s="2">
        <f t="shared" si="10"/>
        <v>0</v>
      </c>
    </row>
    <row r="408" spans="9:9" x14ac:dyDescent="0.3">
      <c r="I408" s="2">
        <f t="shared" si="10"/>
        <v>0</v>
      </c>
    </row>
    <row r="409" spans="9:9" x14ac:dyDescent="0.3">
      <c r="I409" s="2">
        <f t="shared" si="10"/>
        <v>0</v>
      </c>
    </row>
    <row r="410" spans="9:9" x14ac:dyDescent="0.3">
      <c r="I410" s="2">
        <f t="shared" si="10"/>
        <v>0</v>
      </c>
    </row>
    <row r="411" spans="9:9" x14ac:dyDescent="0.3">
      <c r="I411" s="2">
        <f t="shared" si="10"/>
        <v>0</v>
      </c>
    </row>
    <row r="412" spans="9:9" x14ac:dyDescent="0.3">
      <c r="I412" s="2">
        <f t="shared" si="10"/>
        <v>0</v>
      </c>
    </row>
    <row r="413" spans="9:9" x14ac:dyDescent="0.3">
      <c r="I413" s="2">
        <f t="shared" si="10"/>
        <v>0</v>
      </c>
    </row>
    <row r="414" spans="9:9" x14ac:dyDescent="0.3">
      <c r="I414" s="2">
        <f t="shared" si="10"/>
        <v>0</v>
      </c>
    </row>
    <row r="415" spans="9:9" x14ac:dyDescent="0.3">
      <c r="I415" s="2">
        <f t="shared" si="10"/>
        <v>0</v>
      </c>
    </row>
    <row r="416" spans="9:9" x14ac:dyDescent="0.3">
      <c r="I416" s="2">
        <f t="shared" si="10"/>
        <v>0</v>
      </c>
    </row>
    <row r="417" spans="9:9" x14ac:dyDescent="0.3">
      <c r="I417" s="2">
        <f t="shared" si="10"/>
        <v>0</v>
      </c>
    </row>
    <row r="418" spans="9:9" x14ac:dyDescent="0.3">
      <c r="I418" s="2">
        <f t="shared" si="10"/>
        <v>0</v>
      </c>
    </row>
    <row r="419" spans="9:9" x14ac:dyDescent="0.3">
      <c r="I419" s="2">
        <f t="shared" si="10"/>
        <v>0</v>
      </c>
    </row>
    <row r="420" spans="9:9" x14ac:dyDescent="0.3">
      <c r="I420" s="2">
        <f t="shared" si="10"/>
        <v>0</v>
      </c>
    </row>
    <row r="421" spans="9:9" x14ac:dyDescent="0.3">
      <c r="I421" s="2">
        <f t="shared" si="10"/>
        <v>0</v>
      </c>
    </row>
    <row r="422" spans="9:9" x14ac:dyDescent="0.3">
      <c r="I422" s="2">
        <f t="shared" si="10"/>
        <v>0</v>
      </c>
    </row>
    <row r="423" spans="9:9" x14ac:dyDescent="0.3">
      <c r="I423" s="2">
        <f t="shared" si="10"/>
        <v>0</v>
      </c>
    </row>
    <row r="424" spans="9:9" x14ac:dyDescent="0.3">
      <c r="I424" s="2">
        <f t="shared" si="10"/>
        <v>0</v>
      </c>
    </row>
    <row r="425" spans="9:9" x14ac:dyDescent="0.3">
      <c r="I425" s="2">
        <f t="shared" si="10"/>
        <v>0</v>
      </c>
    </row>
    <row r="426" spans="9:9" x14ac:dyDescent="0.3">
      <c r="I426" s="2">
        <f t="shared" si="10"/>
        <v>0</v>
      </c>
    </row>
    <row r="427" spans="9:9" x14ac:dyDescent="0.3">
      <c r="I427" s="2">
        <f t="shared" si="10"/>
        <v>0</v>
      </c>
    </row>
    <row r="428" spans="9:9" x14ac:dyDescent="0.3">
      <c r="I428" s="2">
        <f t="shared" si="10"/>
        <v>0</v>
      </c>
    </row>
    <row r="429" spans="9:9" x14ac:dyDescent="0.3">
      <c r="I429" s="2">
        <f t="shared" si="10"/>
        <v>0</v>
      </c>
    </row>
    <row r="430" spans="9:9" x14ac:dyDescent="0.3">
      <c r="I430" s="2">
        <f t="shared" si="10"/>
        <v>0</v>
      </c>
    </row>
    <row r="431" spans="9:9" x14ac:dyDescent="0.3">
      <c r="I431" s="2">
        <f t="shared" si="10"/>
        <v>0</v>
      </c>
    </row>
    <row r="432" spans="9:9" x14ac:dyDescent="0.3">
      <c r="I432" s="2">
        <f t="shared" ref="I432:I495" si="11">IF($G432=0,0,VLOOKUP($G432,conducteurs,8,0))</f>
        <v>0</v>
      </c>
    </row>
    <row r="433" spans="9:9" x14ac:dyDescent="0.3">
      <c r="I433" s="2">
        <f t="shared" si="11"/>
        <v>0</v>
      </c>
    </row>
    <row r="434" spans="9:9" x14ac:dyDescent="0.3">
      <c r="I434" s="2">
        <f t="shared" si="11"/>
        <v>0</v>
      </c>
    </row>
    <row r="435" spans="9:9" x14ac:dyDescent="0.3">
      <c r="I435" s="2">
        <f t="shared" si="11"/>
        <v>0</v>
      </c>
    </row>
    <row r="436" spans="9:9" x14ac:dyDescent="0.3">
      <c r="I436" s="2">
        <f t="shared" si="11"/>
        <v>0</v>
      </c>
    </row>
    <row r="437" spans="9:9" x14ac:dyDescent="0.3">
      <c r="I437" s="2">
        <f t="shared" si="11"/>
        <v>0</v>
      </c>
    </row>
    <row r="438" spans="9:9" x14ac:dyDescent="0.3">
      <c r="I438" s="2">
        <f t="shared" si="11"/>
        <v>0</v>
      </c>
    </row>
    <row r="439" spans="9:9" x14ac:dyDescent="0.3">
      <c r="I439" s="2">
        <f t="shared" si="11"/>
        <v>0</v>
      </c>
    </row>
    <row r="440" spans="9:9" x14ac:dyDescent="0.3">
      <c r="I440" s="2">
        <f t="shared" si="11"/>
        <v>0</v>
      </c>
    </row>
    <row r="441" spans="9:9" x14ac:dyDescent="0.3">
      <c r="I441" s="2">
        <f t="shared" si="11"/>
        <v>0</v>
      </c>
    </row>
    <row r="442" spans="9:9" x14ac:dyDescent="0.3">
      <c r="I442" s="2">
        <f t="shared" si="11"/>
        <v>0</v>
      </c>
    </row>
    <row r="443" spans="9:9" x14ac:dyDescent="0.3">
      <c r="I443" s="2">
        <f t="shared" si="11"/>
        <v>0</v>
      </c>
    </row>
    <row r="444" spans="9:9" x14ac:dyDescent="0.3">
      <c r="I444" s="2">
        <f t="shared" si="11"/>
        <v>0</v>
      </c>
    </row>
    <row r="445" spans="9:9" x14ac:dyDescent="0.3">
      <c r="I445" s="2">
        <f t="shared" si="11"/>
        <v>0</v>
      </c>
    </row>
    <row r="446" spans="9:9" x14ac:dyDescent="0.3">
      <c r="I446" s="2">
        <f t="shared" si="11"/>
        <v>0</v>
      </c>
    </row>
    <row r="447" spans="9:9" x14ac:dyDescent="0.3">
      <c r="I447" s="2">
        <f t="shared" si="11"/>
        <v>0</v>
      </c>
    </row>
    <row r="448" spans="9:9" x14ac:dyDescent="0.3">
      <c r="I448" s="2">
        <f t="shared" si="11"/>
        <v>0</v>
      </c>
    </row>
    <row r="449" spans="9:9" x14ac:dyDescent="0.3">
      <c r="I449" s="2">
        <f t="shared" si="11"/>
        <v>0</v>
      </c>
    </row>
    <row r="450" spans="9:9" x14ac:dyDescent="0.3">
      <c r="I450" s="2">
        <f t="shared" si="11"/>
        <v>0</v>
      </c>
    </row>
    <row r="451" spans="9:9" x14ac:dyDescent="0.3">
      <c r="I451" s="2">
        <f t="shared" si="11"/>
        <v>0</v>
      </c>
    </row>
    <row r="452" spans="9:9" x14ac:dyDescent="0.3">
      <c r="I452" s="2">
        <f t="shared" si="11"/>
        <v>0</v>
      </c>
    </row>
    <row r="453" spans="9:9" x14ac:dyDescent="0.3">
      <c r="I453" s="2">
        <f t="shared" si="11"/>
        <v>0</v>
      </c>
    </row>
    <row r="454" spans="9:9" x14ac:dyDescent="0.3">
      <c r="I454" s="2">
        <f t="shared" si="11"/>
        <v>0</v>
      </c>
    </row>
    <row r="455" spans="9:9" x14ac:dyDescent="0.3">
      <c r="I455" s="2">
        <f t="shared" si="11"/>
        <v>0</v>
      </c>
    </row>
    <row r="456" spans="9:9" x14ac:dyDescent="0.3">
      <c r="I456" s="2">
        <f t="shared" si="11"/>
        <v>0</v>
      </c>
    </row>
    <row r="457" spans="9:9" x14ac:dyDescent="0.3">
      <c r="I457" s="2">
        <f t="shared" si="11"/>
        <v>0</v>
      </c>
    </row>
    <row r="458" spans="9:9" x14ac:dyDescent="0.3">
      <c r="I458" s="2">
        <f t="shared" si="11"/>
        <v>0</v>
      </c>
    </row>
    <row r="459" spans="9:9" x14ac:dyDescent="0.3">
      <c r="I459" s="2">
        <f t="shared" si="11"/>
        <v>0</v>
      </c>
    </row>
    <row r="460" spans="9:9" x14ac:dyDescent="0.3">
      <c r="I460" s="2">
        <f t="shared" si="11"/>
        <v>0</v>
      </c>
    </row>
    <row r="461" spans="9:9" x14ac:dyDescent="0.3">
      <c r="I461" s="2">
        <f t="shared" si="11"/>
        <v>0</v>
      </c>
    </row>
    <row r="462" spans="9:9" x14ac:dyDescent="0.3">
      <c r="I462" s="2">
        <f t="shared" si="11"/>
        <v>0</v>
      </c>
    </row>
    <row r="463" spans="9:9" x14ac:dyDescent="0.3">
      <c r="I463" s="2">
        <f t="shared" si="11"/>
        <v>0</v>
      </c>
    </row>
    <row r="464" spans="9:9" x14ac:dyDescent="0.3">
      <c r="I464" s="2">
        <f t="shared" si="11"/>
        <v>0</v>
      </c>
    </row>
    <row r="465" spans="9:9" x14ac:dyDescent="0.3">
      <c r="I465" s="2">
        <f t="shared" si="11"/>
        <v>0</v>
      </c>
    </row>
    <row r="466" spans="9:9" x14ac:dyDescent="0.3">
      <c r="I466" s="2">
        <f t="shared" si="11"/>
        <v>0</v>
      </c>
    </row>
    <row r="467" spans="9:9" x14ac:dyDescent="0.3">
      <c r="I467" s="2">
        <f t="shared" si="11"/>
        <v>0</v>
      </c>
    </row>
    <row r="468" spans="9:9" x14ac:dyDescent="0.3">
      <c r="I468" s="2">
        <f t="shared" si="11"/>
        <v>0</v>
      </c>
    </row>
    <row r="469" spans="9:9" x14ac:dyDescent="0.3">
      <c r="I469" s="2">
        <f t="shared" si="11"/>
        <v>0</v>
      </c>
    </row>
    <row r="470" spans="9:9" x14ac:dyDescent="0.3">
      <c r="I470" s="2">
        <f t="shared" si="11"/>
        <v>0</v>
      </c>
    </row>
    <row r="471" spans="9:9" x14ac:dyDescent="0.3">
      <c r="I471" s="2">
        <f t="shared" si="11"/>
        <v>0</v>
      </c>
    </row>
    <row r="472" spans="9:9" x14ac:dyDescent="0.3">
      <c r="I472" s="2">
        <f t="shared" si="11"/>
        <v>0</v>
      </c>
    </row>
    <row r="473" spans="9:9" x14ac:dyDescent="0.3">
      <c r="I473" s="2">
        <f t="shared" si="11"/>
        <v>0</v>
      </c>
    </row>
    <row r="474" spans="9:9" x14ac:dyDescent="0.3">
      <c r="I474" s="2">
        <f t="shared" si="11"/>
        <v>0</v>
      </c>
    </row>
    <row r="475" spans="9:9" x14ac:dyDescent="0.3">
      <c r="I475" s="2">
        <f t="shared" si="11"/>
        <v>0</v>
      </c>
    </row>
    <row r="476" spans="9:9" x14ac:dyDescent="0.3">
      <c r="I476" s="2">
        <f t="shared" si="11"/>
        <v>0</v>
      </c>
    </row>
    <row r="477" spans="9:9" x14ac:dyDescent="0.3">
      <c r="I477" s="2">
        <f t="shared" si="11"/>
        <v>0</v>
      </c>
    </row>
    <row r="478" spans="9:9" x14ac:dyDescent="0.3">
      <c r="I478" s="2">
        <f t="shared" si="11"/>
        <v>0</v>
      </c>
    </row>
    <row r="479" spans="9:9" x14ac:dyDescent="0.3">
      <c r="I479" s="2">
        <f t="shared" si="11"/>
        <v>0</v>
      </c>
    </row>
    <row r="480" spans="9:9" x14ac:dyDescent="0.3">
      <c r="I480" s="2">
        <f t="shared" si="11"/>
        <v>0</v>
      </c>
    </row>
    <row r="481" spans="9:9" x14ac:dyDescent="0.3">
      <c r="I481" s="2">
        <f t="shared" si="11"/>
        <v>0</v>
      </c>
    </row>
    <row r="482" spans="9:9" x14ac:dyDescent="0.3">
      <c r="I482" s="2">
        <f t="shared" si="11"/>
        <v>0</v>
      </c>
    </row>
    <row r="483" spans="9:9" x14ac:dyDescent="0.3">
      <c r="I483" s="2">
        <f t="shared" si="11"/>
        <v>0</v>
      </c>
    </row>
    <row r="484" spans="9:9" x14ac:dyDescent="0.3">
      <c r="I484" s="2">
        <f t="shared" si="11"/>
        <v>0</v>
      </c>
    </row>
    <row r="485" spans="9:9" x14ac:dyDescent="0.3">
      <c r="I485" s="2">
        <f t="shared" si="11"/>
        <v>0</v>
      </c>
    </row>
    <row r="486" spans="9:9" x14ac:dyDescent="0.3">
      <c r="I486" s="2">
        <f t="shared" si="11"/>
        <v>0</v>
      </c>
    </row>
    <row r="487" spans="9:9" x14ac:dyDescent="0.3">
      <c r="I487" s="2">
        <f t="shared" si="11"/>
        <v>0</v>
      </c>
    </row>
    <row r="488" spans="9:9" x14ac:dyDescent="0.3">
      <c r="I488" s="2">
        <f t="shared" si="11"/>
        <v>0</v>
      </c>
    </row>
    <row r="489" spans="9:9" x14ac:dyDescent="0.3">
      <c r="I489" s="2">
        <f t="shared" si="11"/>
        <v>0</v>
      </c>
    </row>
    <row r="490" spans="9:9" x14ac:dyDescent="0.3">
      <c r="I490" s="2">
        <f t="shared" si="11"/>
        <v>0</v>
      </c>
    </row>
    <row r="491" spans="9:9" x14ac:dyDescent="0.3">
      <c r="I491" s="2">
        <f t="shared" si="11"/>
        <v>0</v>
      </c>
    </row>
    <row r="492" spans="9:9" x14ac:dyDescent="0.3">
      <c r="I492" s="2">
        <f t="shared" si="11"/>
        <v>0</v>
      </c>
    </row>
    <row r="493" spans="9:9" x14ac:dyDescent="0.3">
      <c r="I493" s="2">
        <f t="shared" si="11"/>
        <v>0</v>
      </c>
    </row>
    <row r="494" spans="9:9" x14ac:dyDescent="0.3">
      <c r="I494" s="2">
        <f t="shared" si="11"/>
        <v>0</v>
      </c>
    </row>
    <row r="495" spans="9:9" x14ac:dyDescent="0.3">
      <c r="I495" s="2">
        <f t="shared" si="11"/>
        <v>0</v>
      </c>
    </row>
    <row r="496" spans="9:9" x14ac:dyDescent="0.3">
      <c r="I496" s="2">
        <f t="shared" ref="I496:I559" si="12">IF($G496=0,0,VLOOKUP($G496,conducteurs,8,0))</f>
        <v>0</v>
      </c>
    </row>
    <row r="497" spans="9:9" x14ac:dyDescent="0.3">
      <c r="I497" s="2">
        <f t="shared" si="12"/>
        <v>0</v>
      </c>
    </row>
    <row r="498" spans="9:9" x14ac:dyDescent="0.3">
      <c r="I498" s="2">
        <f t="shared" si="12"/>
        <v>0</v>
      </c>
    </row>
    <row r="499" spans="9:9" x14ac:dyDescent="0.3">
      <c r="I499" s="2">
        <f t="shared" si="12"/>
        <v>0</v>
      </c>
    </row>
    <row r="500" spans="9:9" x14ac:dyDescent="0.3">
      <c r="I500" s="2">
        <f t="shared" si="12"/>
        <v>0</v>
      </c>
    </row>
    <row r="501" spans="9:9" x14ac:dyDescent="0.3">
      <c r="I501" s="2">
        <f t="shared" si="12"/>
        <v>0</v>
      </c>
    </row>
    <row r="502" spans="9:9" x14ac:dyDescent="0.3">
      <c r="I502" s="2">
        <f t="shared" si="12"/>
        <v>0</v>
      </c>
    </row>
    <row r="503" spans="9:9" x14ac:dyDescent="0.3">
      <c r="I503" s="2">
        <f t="shared" si="12"/>
        <v>0</v>
      </c>
    </row>
    <row r="504" spans="9:9" x14ac:dyDescent="0.3">
      <c r="I504" s="2">
        <f t="shared" si="12"/>
        <v>0</v>
      </c>
    </row>
    <row r="505" spans="9:9" x14ac:dyDescent="0.3">
      <c r="I505" s="2">
        <f t="shared" si="12"/>
        <v>0</v>
      </c>
    </row>
    <row r="506" spans="9:9" x14ac:dyDescent="0.3">
      <c r="I506" s="2">
        <f t="shared" si="12"/>
        <v>0</v>
      </c>
    </row>
    <row r="507" spans="9:9" x14ac:dyDescent="0.3">
      <c r="I507" s="2">
        <f t="shared" si="12"/>
        <v>0</v>
      </c>
    </row>
    <row r="508" spans="9:9" x14ac:dyDescent="0.3">
      <c r="I508" s="2">
        <f t="shared" si="12"/>
        <v>0</v>
      </c>
    </row>
    <row r="509" spans="9:9" x14ac:dyDescent="0.3">
      <c r="I509" s="2">
        <f t="shared" si="12"/>
        <v>0</v>
      </c>
    </row>
    <row r="510" spans="9:9" x14ac:dyDescent="0.3">
      <c r="I510" s="2">
        <f t="shared" si="12"/>
        <v>0</v>
      </c>
    </row>
    <row r="511" spans="9:9" x14ac:dyDescent="0.3">
      <c r="I511" s="2">
        <f t="shared" si="12"/>
        <v>0</v>
      </c>
    </row>
    <row r="512" spans="9:9" x14ac:dyDescent="0.3">
      <c r="I512" s="2">
        <f t="shared" si="12"/>
        <v>0</v>
      </c>
    </row>
    <row r="513" spans="9:9" x14ac:dyDescent="0.3">
      <c r="I513" s="2">
        <f t="shared" si="12"/>
        <v>0</v>
      </c>
    </row>
    <row r="514" spans="9:9" x14ac:dyDescent="0.3">
      <c r="I514" s="2">
        <f t="shared" si="12"/>
        <v>0</v>
      </c>
    </row>
    <row r="515" spans="9:9" x14ac:dyDescent="0.3">
      <c r="I515" s="2">
        <f t="shared" si="12"/>
        <v>0</v>
      </c>
    </row>
    <row r="516" spans="9:9" x14ac:dyDescent="0.3">
      <c r="I516" s="2">
        <f t="shared" si="12"/>
        <v>0</v>
      </c>
    </row>
    <row r="517" spans="9:9" x14ac:dyDescent="0.3">
      <c r="I517" s="2">
        <f t="shared" si="12"/>
        <v>0</v>
      </c>
    </row>
    <row r="518" spans="9:9" x14ac:dyDescent="0.3">
      <c r="I518" s="2">
        <f t="shared" si="12"/>
        <v>0</v>
      </c>
    </row>
    <row r="519" spans="9:9" x14ac:dyDescent="0.3">
      <c r="I519" s="2">
        <f t="shared" si="12"/>
        <v>0</v>
      </c>
    </row>
    <row r="520" spans="9:9" x14ac:dyDescent="0.3">
      <c r="I520" s="2">
        <f t="shared" si="12"/>
        <v>0</v>
      </c>
    </row>
    <row r="521" spans="9:9" x14ac:dyDescent="0.3">
      <c r="I521" s="2">
        <f t="shared" si="12"/>
        <v>0</v>
      </c>
    </row>
    <row r="522" spans="9:9" x14ac:dyDescent="0.3">
      <c r="I522" s="2">
        <f t="shared" si="12"/>
        <v>0</v>
      </c>
    </row>
    <row r="523" spans="9:9" x14ac:dyDescent="0.3">
      <c r="I523" s="2">
        <f t="shared" si="12"/>
        <v>0</v>
      </c>
    </row>
    <row r="524" spans="9:9" x14ac:dyDescent="0.3">
      <c r="I524" s="2">
        <f t="shared" si="12"/>
        <v>0</v>
      </c>
    </row>
    <row r="525" spans="9:9" x14ac:dyDescent="0.3">
      <c r="I525" s="2">
        <f t="shared" si="12"/>
        <v>0</v>
      </c>
    </row>
    <row r="526" spans="9:9" x14ac:dyDescent="0.3">
      <c r="I526" s="2">
        <f t="shared" si="12"/>
        <v>0</v>
      </c>
    </row>
    <row r="527" spans="9:9" x14ac:dyDescent="0.3">
      <c r="I527" s="2">
        <f t="shared" si="12"/>
        <v>0</v>
      </c>
    </row>
    <row r="528" spans="9:9" x14ac:dyDescent="0.3">
      <c r="I528" s="2">
        <f t="shared" si="12"/>
        <v>0</v>
      </c>
    </row>
    <row r="529" spans="9:9" x14ac:dyDescent="0.3">
      <c r="I529" s="2">
        <f t="shared" si="12"/>
        <v>0</v>
      </c>
    </row>
    <row r="530" spans="9:9" x14ac:dyDescent="0.3">
      <c r="I530" s="2">
        <f t="shared" si="12"/>
        <v>0</v>
      </c>
    </row>
    <row r="531" spans="9:9" x14ac:dyDescent="0.3">
      <c r="I531" s="2">
        <f t="shared" si="12"/>
        <v>0</v>
      </c>
    </row>
    <row r="532" spans="9:9" x14ac:dyDescent="0.3">
      <c r="I532" s="2">
        <f t="shared" si="12"/>
        <v>0</v>
      </c>
    </row>
    <row r="533" spans="9:9" x14ac:dyDescent="0.3">
      <c r="I533" s="2">
        <f t="shared" si="12"/>
        <v>0</v>
      </c>
    </row>
    <row r="534" spans="9:9" x14ac:dyDescent="0.3">
      <c r="I534" s="2">
        <f t="shared" si="12"/>
        <v>0</v>
      </c>
    </row>
    <row r="535" spans="9:9" x14ac:dyDescent="0.3">
      <c r="I535" s="2">
        <f t="shared" si="12"/>
        <v>0</v>
      </c>
    </row>
    <row r="536" spans="9:9" x14ac:dyDescent="0.3">
      <c r="I536" s="2">
        <f t="shared" si="12"/>
        <v>0</v>
      </c>
    </row>
    <row r="537" spans="9:9" x14ac:dyDescent="0.3">
      <c r="I537" s="2">
        <f t="shared" si="12"/>
        <v>0</v>
      </c>
    </row>
    <row r="538" spans="9:9" x14ac:dyDescent="0.3">
      <c r="I538" s="2">
        <f t="shared" si="12"/>
        <v>0</v>
      </c>
    </row>
    <row r="539" spans="9:9" x14ac:dyDescent="0.3">
      <c r="I539" s="2">
        <f t="shared" si="12"/>
        <v>0</v>
      </c>
    </row>
    <row r="540" spans="9:9" x14ac:dyDescent="0.3">
      <c r="I540" s="2">
        <f t="shared" si="12"/>
        <v>0</v>
      </c>
    </row>
    <row r="541" spans="9:9" x14ac:dyDescent="0.3">
      <c r="I541" s="2">
        <f t="shared" si="12"/>
        <v>0</v>
      </c>
    </row>
    <row r="542" spans="9:9" x14ac:dyDescent="0.3">
      <c r="I542" s="2">
        <f t="shared" si="12"/>
        <v>0</v>
      </c>
    </row>
    <row r="543" spans="9:9" x14ac:dyDescent="0.3">
      <c r="I543" s="2">
        <f t="shared" si="12"/>
        <v>0</v>
      </c>
    </row>
    <row r="544" spans="9:9" x14ac:dyDescent="0.3">
      <c r="I544" s="2">
        <f t="shared" si="12"/>
        <v>0</v>
      </c>
    </row>
    <row r="545" spans="9:9" x14ac:dyDescent="0.3">
      <c r="I545" s="2">
        <f t="shared" si="12"/>
        <v>0</v>
      </c>
    </row>
    <row r="546" spans="9:9" x14ac:dyDescent="0.3">
      <c r="I546" s="2">
        <f t="shared" si="12"/>
        <v>0</v>
      </c>
    </row>
    <row r="547" spans="9:9" x14ac:dyDescent="0.3">
      <c r="I547" s="2">
        <f t="shared" si="12"/>
        <v>0</v>
      </c>
    </row>
    <row r="548" spans="9:9" x14ac:dyDescent="0.3">
      <c r="I548" s="2">
        <f t="shared" si="12"/>
        <v>0</v>
      </c>
    </row>
    <row r="549" spans="9:9" x14ac:dyDescent="0.3">
      <c r="I549" s="2">
        <f t="shared" si="12"/>
        <v>0</v>
      </c>
    </row>
    <row r="550" spans="9:9" x14ac:dyDescent="0.3">
      <c r="I550" s="2">
        <f t="shared" si="12"/>
        <v>0</v>
      </c>
    </row>
    <row r="551" spans="9:9" x14ac:dyDescent="0.3">
      <c r="I551" s="2">
        <f t="shared" si="12"/>
        <v>0</v>
      </c>
    </row>
    <row r="552" spans="9:9" x14ac:dyDescent="0.3">
      <c r="I552" s="2">
        <f t="shared" si="12"/>
        <v>0</v>
      </c>
    </row>
    <row r="553" spans="9:9" x14ac:dyDescent="0.3">
      <c r="I553" s="2">
        <f t="shared" si="12"/>
        <v>0</v>
      </c>
    </row>
    <row r="554" spans="9:9" x14ac:dyDescent="0.3">
      <c r="I554" s="2">
        <f t="shared" si="12"/>
        <v>0</v>
      </c>
    </row>
    <row r="555" spans="9:9" x14ac:dyDescent="0.3">
      <c r="I555" s="2">
        <f t="shared" si="12"/>
        <v>0</v>
      </c>
    </row>
    <row r="556" spans="9:9" x14ac:dyDescent="0.3">
      <c r="I556" s="2">
        <f t="shared" si="12"/>
        <v>0</v>
      </c>
    </row>
    <row r="557" spans="9:9" x14ac:dyDescent="0.3">
      <c r="I557" s="2">
        <f t="shared" si="12"/>
        <v>0</v>
      </c>
    </row>
    <row r="558" spans="9:9" x14ac:dyDescent="0.3">
      <c r="I558" s="2">
        <f t="shared" si="12"/>
        <v>0</v>
      </c>
    </row>
    <row r="559" spans="9:9" x14ac:dyDescent="0.3">
      <c r="I559" s="2">
        <f t="shared" si="12"/>
        <v>0</v>
      </c>
    </row>
    <row r="560" spans="9:9" x14ac:dyDescent="0.3">
      <c r="I560" s="2">
        <f t="shared" ref="I560:I623" si="13">IF($G560=0,0,VLOOKUP($G560,conducteurs,8,0))</f>
        <v>0</v>
      </c>
    </row>
    <row r="561" spans="9:9" x14ac:dyDescent="0.3">
      <c r="I561" s="2">
        <f t="shared" si="13"/>
        <v>0</v>
      </c>
    </row>
    <row r="562" spans="9:9" x14ac:dyDescent="0.3">
      <c r="I562" s="2">
        <f t="shared" si="13"/>
        <v>0</v>
      </c>
    </row>
    <row r="563" spans="9:9" x14ac:dyDescent="0.3">
      <c r="I563" s="2">
        <f t="shared" si="13"/>
        <v>0</v>
      </c>
    </row>
    <row r="564" spans="9:9" x14ac:dyDescent="0.3">
      <c r="I564" s="2">
        <f t="shared" si="13"/>
        <v>0</v>
      </c>
    </row>
    <row r="565" spans="9:9" x14ac:dyDescent="0.3">
      <c r="I565" s="2">
        <f t="shared" si="13"/>
        <v>0</v>
      </c>
    </row>
    <row r="566" spans="9:9" x14ac:dyDescent="0.3">
      <c r="I566" s="2">
        <f t="shared" si="13"/>
        <v>0</v>
      </c>
    </row>
    <row r="567" spans="9:9" x14ac:dyDescent="0.3">
      <c r="I567" s="2">
        <f t="shared" si="13"/>
        <v>0</v>
      </c>
    </row>
    <row r="568" spans="9:9" x14ac:dyDescent="0.3">
      <c r="I568" s="2">
        <f t="shared" si="13"/>
        <v>0</v>
      </c>
    </row>
    <row r="569" spans="9:9" x14ac:dyDescent="0.3">
      <c r="I569" s="2">
        <f t="shared" si="13"/>
        <v>0</v>
      </c>
    </row>
    <row r="570" spans="9:9" x14ac:dyDescent="0.3">
      <c r="I570" s="2">
        <f t="shared" si="13"/>
        <v>0</v>
      </c>
    </row>
    <row r="571" spans="9:9" x14ac:dyDescent="0.3">
      <c r="I571" s="2">
        <f t="shared" si="13"/>
        <v>0</v>
      </c>
    </row>
    <row r="572" spans="9:9" x14ac:dyDescent="0.3">
      <c r="I572" s="2">
        <f t="shared" si="13"/>
        <v>0</v>
      </c>
    </row>
    <row r="573" spans="9:9" x14ac:dyDescent="0.3">
      <c r="I573" s="2">
        <f t="shared" si="13"/>
        <v>0</v>
      </c>
    </row>
    <row r="574" spans="9:9" x14ac:dyDescent="0.3">
      <c r="I574" s="2">
        <f t="shared" si="13"/>
        <v>0</v>
      </c>
    </row>
    <row r="575" spans="9:9" x14ac:dyDescent="0.3">
      <c r="I575" s="2">
        <f t="shared" si="13"/>
        <v>0</v>
      </c>
    </row>
    <row r="576" spans="9:9" x14ac:dyDescent="0.3">
      <c r="I576" s="2">
        <f t="shared" si="13"/>
        <v>0</v>
      </c>
    </row>
    <row r="577" spans="9:9" x14ac:dyDescent="0.3">
      <c r="I577" s="2">
        <f t="shared" si="13"/>
        <v>0</v>
      </c>
    </row>
    <row r="578" spans="9:9" x14ac:dyDescent="0.3">
      <c r="I578" s="2">
        <f t="shared" si="13"/>
        <v>0</v>
      </c>
    </row>
    <row r="579" spans="9:9" x14ac:dyDescent="0.3">
      <c r="I579" s="2">
        <f t="shared" si="13"/>
        <v>0</v>
      </c>
    </row>
    <row r="580" spans="9:9" x14ac:dyDescent="0.3">
      <c r="I580" s="2">
        <f t="shared" si="13"/>
        <v>0</v>
      </c>
    </row>
    <row r="581" spans="9:9" x14ac:dyDescent="0.3">
      <c r="I581" s="2">
        <f t="shared" si="13"/>
        <v>0</v>
      </c>
    </row>
    <row r="582" spans="9:9" x14ac:dyDescent="0.3">
      <c r="I582" s="2">
        <f t="shared" si="13"/>
        <v>0</v>
      </c>
    </row>
    <row r="583" spans="9:9" x14ac:dyDescent="0.3">
      <c r="I583" s="2">
        <f t="shared" si="13"/>
        <v>0</v>
      </c>
    </row>
    <row r="584" spans="9:9" x14ac:dyDescent="0.3">
      <c r="I584" s="2">
        <f t="shared" si="13"/>
        <v>0</v>
      </c>
    </row>
    <row r="585" spans="9:9" x14ac:dyDescent="0.3">
      <c r="I585" s="2">
        <f t="shared" si="13"/>
        <v>0</v>
      </c>
    </row>
    <row r="586" spans="9:9" x14ac:dyDescent="0.3">
      <c r="I586" s="2">
        <f t="shared" si="13"/>
        <v>0</v>
      </c>
    </row>
    <row r="587" spans="9:9" x14ac:dyDescent="0.3">
      <c r="I587" s="2">
        <f t="shared" si="13"/>
        <v>0</v>
      </c>
    </row>
    <row r="588" spans="9:9" x14ac:dyDescent="0.3">
      <c r="I588" s="2">
        <f t="shared" si="13"/>
        <v>0</v>
      </c>
    </row>
    <row r="589" spans="9:9" x14ac:dyDescent="0.3">
      <c r="I589" s="2">
        <f t="shared" si="13"/>
        <v>0</v>
      </c>
    </row>
    <row r="590" spans="9:9" x14ac:dyDescent="0.3">
      <c r="I590" s="2">
        <f t="shared" si="13"/>
        <v>0</v>
      </c>
    </row>
    <row r="591" spans="9:9" x14ac:dyDescent="0.3">
      <c r="I591" s="2">
        <f t="shared" si="13"/>
        <v>0</v>
      </c>
    </row>
    <row r="592" spans="9:9" x14ac:dyDescent="0.3">
      <c r="I592" s="2">
        <f t="shared" si="13"/>
        <v>0</v>
      </c>
    </row>
    <row r="593" spans="9:9" x14ac:dyDescent="0.3">
      <c r="I593" s="2">
        <f t="shared" si="13"/>
        <v>0</v>
      </c>
    </row>
    <row r="594" spans="9:9" x14ac:dyDescent="0.3">
      <c r="I594" s="2">
        <f t="shared" si="13"/>
        <v>0</v>
      </c>
    </row>
    <row r="595" spans="9:9" x14ac:dyDescent="0.3">
      <c r="I595" s="2">
        <f t="shared" si="13"/>
        <v>0</v>
      </c>
    </row>
    <row r="596" spans="9:9" x14ac:dyDescent="0.3">
      <c r="I596" s="2">
        <f t="shared" si="13"/>
        <v>0</v>
      </c>
    </row>
    <row r="597" spans="9:9" x14ac:dyDescent="0.3">
      <c r="I597" s="2">
        <f t="shared" si="13"/>
        <v>0</v>
      </c>
    </row>
    <row r="598" spans="9:9" x14ac:dyDescent="0.3">
      <c r="I598" s="2">
        <f t="shared" si="13"/>
        <v>0</v>
      </c>
    </row>
    <row r="599" spans="9:9" x14ac:dyDescent="0.3">
      <c r="I599" s="2">
        <f t="shared" si="13"/>
        <v>0</v>
      </c>
    </row>
    <row r="600" spans="9:9" x14ac:dyDescent="0.3">
      <c r="I600" s="2">
        <f t="shared" si="13"/>
        <v>0</v>
      </c>
    </row>
    <row r="601" spans="9:9" x14ac:dyDescent="0.3">
      <c r="I601" s="2">
        <f t="shared" si="13"/>
        <v>0</v>
      </c>
    </row>
    <row r="602" spans="9:9" x14ac:dyDescent="0.3">
      <c r="I602" s="2">
        <f t="shared" si="13"/>
        <v>0</v>
      </c>
    </row>
    <row r="603" spans="9:9" x14ac:dyDescent="0.3">
      <c r="I603" s="2">
        <f t="shared" si="13"/>
        <v>0</v>
      </c>
    </row>
    <row r="604" spans="9:9" x14ac:dyDescent="0.3">
      <c r="I604" s="2">
        <f t="shared" si="13"/>
        <v>0</v>
      </c>
    </row>
    <row r="605" spans="9:9" x14ac:dyDescent="0.3">
      <c r="I605" s="2">
        <f t="shared" si="13"/>
        <v>0</v>
      </c>
    </row>
    <row r="606" spans="9:9" x14ac:dyDescent="0.3">
      <c r="I606" s="2">
        <f t="shared" si="13"/>
        <v>0</v>
      </c>
    </row>
    <row r="607" spans="9:9" x14ac:dyDescent="0.3">
      <c r="I607" s="2">
        <f t="shared" si="13"/>
        <v>0</v>
      </c>
    </row>
    <row r="608" spans="9:9" x14ac:dyDescent="0.3">
      <c r="I608" s="2">
        <f t="shared" si="13"/>
        <v>0</v>
      </c>
    </row>
    <row r="609" spans="9:9" x14ac:dyDescent="0.3">
      <c r="I609" s="2">
        <f t="shared" si="13"/>
        <v>0</v>
      </c>
    </row>
    <row r="610" spans="9:9" x14ac:dyDescent="0.3">
      <c r="I610" s="2">
        <f t="shared" si="13"/>
        <v>0</v>
      </c>
    </row>
    <row r="611" spans="9:9" x14ac:dyDescent="0.3">
      <c r="I611" s="2">
        <f t="shared" si="13"/>
        <v>0</v>
      </c>
    </row>
    <row r="612" spans="9:9" x14ac:dyDescent="0.3">
      <c r="I612" s="2">
        <f t="shared" si="13"/>
        <v>0</v>
      </c>
    </row>
    <row r="613" spans="9:9" x14ac:dyDescent="0.3">
      <c r="I613" s="2">
        <f t="shared" si="13"/>
        <v>0</v>
      </c>
    </row>
    <row r="614" spans="9:9" x14ac:dyDescent="0.3">
      <c r="I614" s="2">
        <f t="shared" si="13"/>
        <v>0</v>
      </c>
    </row>
    <row r="615" spans="9:9" x14ac:dyDescent="0.3">
      <c r="I615" s="2">
        <f t="shared" si="13"/>
        <v>0</v>
      </c>
    </row>
    <row r="616" spans="9:9" x14ac:dyDescent="0.3">
      <c r="I616" s="2">
        <f t="shared" si="13"/>
        <v>0</v>
      </c>
    </row>
    <row r="617" spans="9:9" x14ac:dyDescent="0.3">
      <c r="I617" s="2">
        <f t="shared" si="13"/>
        <v>0</v>
      </c>
    </row>
    <row r="618" spans="9:9" x14ac:dyDescent="0.3">
      <c r="I618" s="2">
        <f t="shared" si="13"/>
        <v>0</v>
      </c>
    </row>
    <row r="619" spans="9:9" x14ac:dyDescent="0.3">
      <c r="I619" s="2">
        <f t="shared" si="13"/>
        <v>0</v>
      </c>
    </row>
    <row r="620" spans="9:9" x14ac:dyDescent="0.3">
      <c r="I620" s="2">
        <f t="shared" si="13"/>
        <v>0</v>
      </c>
    </row>
    <row r="621" spans="9:9" x14ac:dyDescent="0.3">
      <c r="I621" s="2">
        <f t="shared" si="13"/>
        <v>0</v>
      </c>
    </row>
    <row r="622" spans="9:9" x14ac:dyDescent="0.3">
      <c r="I622" s="2">
        <f t="shared" si="13"/>
        <v>0</v>
      </c>
    </row>
    <row r="623" spans="9:9" x14ac:dyDescent="0.3">
      <c r="I623" s="2">
        <f t="shared" si="13"/>
        <v>0</v>
      </c>
    </row>
    <row r="624" spans="9:9" x14ac:dyDescent="0.3">
      <c r="I624" s="2">
        <f t="shared" ref="I624:I687" si="14">IF($G624=0,0,VLOOKUP($G624,conducteurs,8,0))</f>
        <v>0</v>
      </c>
    </row>
    <row r="625" spans="9:9" x14ac:dyDescent="0.3">
      <c r="I625" s="2">
        <f t="shared" si="14"/>
        <v>0</v>
      </c>
    </row>
    <row r="626" spans="9:9" x14ac:dyDescent="0.3">
      <c r="I626" s="2">
        <f t="shared" si="14"/>
        <v>0</v>
      </c>
    </row>
    <row r="627" spans="9:9" x14ac:dyDescent="0.3">
      <c r="I627" s="2">
        <f t="shared" si="14"/>
        <v>0</v>
      </c>
    </row>
    <row r="628" spans="9:9" x14ac:dyDescent="0.3">
      <c r="I628" s="2">
        <f t="shared" si="14"/>
        <v>0</v>
      </c>
    </row>
    <row r="629" spans="9:9" x14ac:dyDescent="0.3">
      <c r="I629" s="2">
        <f t="shared" si="14"/>
        <v>0</v>
      </c>
    </row>
    <row r="630" spans="9:9" x14ac:dyDescent="0.3">
      <c r="I630" s="2">
        <f t="shared" si="14"/>
        <v>0</v>
      </c>
    </row>
    <row r="631" spans="9:9" x14ac:dyDescent="0.3">
      <c r="I631" s="2">
        <f t="shared" si="14"/>
        <v>0</v>
      </c>
    </row>
    <row r="632" spans="9:9" x14ac:dyDescent="0.3">
      <c r="I632" s="2">
        <f t="shared" si="14"/>
        <v>0</v>
      </c>
    </row>
    <row r="633" spans="9:9" x14ac:dyDescent="0.3">
      <c r="I633" s="2">
        <f t="shared" si="14"/>
        <v>0</v>
      </c>
    </row>
    <row r="634" spans="9:9" x14ac:dyDescent="0.3">
      <c r="I634" s="2">
        <f t="shared" si="14"/>
        <v>0</v>
      </c>
    </row>
    <row r="635" spans="9:9" x14ac:dyDescent="0.3">
      <c r="I635" s="2">
        <f t="shared" si="14"/>
        <v>0</v>
      </c>
    </row>
    <row r="636" spans="9:9" x14ac:dyDescent="0.3">
      <c r="I636" s="2">
        <f t="shared" si="14"/>
        <v>0</v>
      </c>
    </row>
    <row r="637" spans="9:9" x14ac:dyDescent="0.3">
      <c r="I637" s="2">
        <f t="shared" si="14"/>
        <v>0</v>
      </c>
    </row>
    <row r="638" spans="9:9" x14ac:dyDescent="0.3">
      <c r="I638" s="2">
        <f t="shared" si="14"/>
        <v>0</v>
      </c>
    </row>
    <row r="639" spans="9:9" x14ac:dyDescent="0.3">
      <c r="I639" s="2">
        <f t="shared" si="14"/>
        <v>0</v>
      </c>
    </row>
    <row r="640" spans="9:9" x14ac:dyDescent="0.3">
      <c r="I640" s="2">
        <f t="shared" si="14"/>
        <v>0</v>
      </c>
    </row>
    <row r="641" spans="9:9" x14ac:dyDescent="0.3">
      <c r="I641" s="2">
        <f t="shared" si="14"/>
        <v>0</v>
      </c>
    </row>
    <row r="642" spans="9:9" x14ac:dyDescent="0.3">
      <c r="I642" s="2">
        <f t="shared" si="14"/>
        <v>0</v>
      </c>
    </row>
    <row r="643" spans="9:9" x14ac:dyDescent="0.3">
      <c r="I643" s="2">
        <f t="shared" si="14"/>
        <v>0</v>
      </c>
    </row>
    <row r="644" spans="9:9" x14ac:dyDescent="0.3">
      <c r="I644" s="2">
        <f t="shared" si="14"/>
        <v>0</v>
      </c>
    </row>
    <row r="645" spans="9:9" x14ac:dyDescent="0.3">
      <c r="I645" s="2">
        <f t="shared" si="14"/>
        <v>0</v>
      </c>
    </row>
    <row r="646" spans="9:9" x14ac:dyDescent="0.3">
      <c r="I646" s="2">
        <f t="shared" si="14"/>
        <v>0</v>
      </c>
    </row>
    <row r="647" spans="9:9" x14ac:dyDescent="0.3">
      <c r="I647" s="2">
        <f t="shared" si="14"/>
        <v>0</v>
      </c>
    </row>
    <row r="648" spans="9:9" x14ac:dyDescent="0.3">
      <c r="I648" s="2">
        <f t="shared" si="14"/>
        <v>0</v>
      </c>
    </row>
    <row r="649" spans="9:9" x14ac:dyDescent="0.3">
      <c r="I649" s="2">
        <f t="shared" si="14"/>
        <v>0</v>
      </c>
    </row>
    <row r="650" spans="9:9" x14ac:dyDescent="0.3">
      <c r="I650" s="2">
        <f t="shared" si="14"/>
        <v>0</v>
      </c>
    </row>
    <row r="651" spans="9:9" x14ac:dyDescent="0.3">
      <c r="I651" s="2">
        <f t="shared" si="14"/>
        <v>0</v>
      </c>
    </row>
    <row r="652" spans="9:9" x14ac:dyDescent="0.3">
      <c r="I652" s="2">
        <f t="shared" si="14"/>
        <v>0</v>
      </c>
    </row>
    <row r="653" spans="9:9" x14ac:dyDescent="0.3">
      <c r="I653" s="2">
        <f t="shared" si="14"/>
        <v>0</v>
      </c>
    </row>
    <row r="654" spans="9:9" x14ac:dyDescent="0.3">
      <c r="I654" s="2">
        <f t="shared" si="14"/>
        <v>0</v>
      </c>
    </row>
    <row r="655" spans="9:9" x14ac:dyDescent="0.3">
      <c r="I655" s="2">
        <f t="shared" si="14"/>
        <v>0</v>
      </c>
    </row>
    <row r="656" spans="9:9" x14ac:dyDescent="0.3">
      <c r="I656" s="2">
        <f t="shared" si="14"/>
        <v>0</v>
      </c>
    </row>
    <row r="657" spans="9:9" x14ac:dyDescent="0.3">
      <c r="I657" s="2">
        <f t="shared" si="14"/>
        <v>0</v>
      </c>
    </row>
    <row r="658" spans="9:9" x14ac:dyDescent="0.3">
      <c r="I658" s="2">
        <f t="shared" si="14"/>
        <v>0</v>
      </c>
    </row>
    <row r="659" spans="9:9" x14ac:dyDescent="0.3">
      <c r="I659" s="2">
        <f t="shared" si="14"/>
        <v>0</v>
      </c>
    </row>
    <row r="660" spans="9:9" x14ac:dyDescent="0.3">
      <c r="I660" s="2">
        <f t="shared" si="14"/>
        <v>0</v>
      </c>
    </row>
    <row r="661" spans="9:9" x14ac:dyDescent="0.3">
      <c r="I661" s="2">
        <f t="shared" si="14"/>
        <v>0</v>
      </c>
    </row>
    <row r="662" spans="9:9" x14ac:dyDescent="0.3">
      <c r="I662" s="2">
        <f t="shared" si="14"/>
        <v>0</v>
      </c>
    </row>
    <row r="663" spans="9:9" x14ac:dyDescent="0.3">
      <c r="I663" s="2">
        <f t="shared" si="14"/>
        <v>0</v>
      </c>
    </row>
    <row r="664" spans="9:9" x14ac:dyDescent="0.3">
      <c r="I664" s="2">
        <f t="shared" si="14"/>
        <v>0</v>
      </c>
    </row>
    <row r="665" spans="9:9" x14ac:dyDescent="0.3">
      <c r="I665" s="2">
        <f t="shared" si="14"/>
        <v>0</v>
      </c>
    </row>
    <row r="666" spans="9:9" x14ac:dyDescent="0.3">
      <c r="I666" s="2">
        <f t="shared" si="14"/>
        <v>0</v>
      </c>
    </row>
    <row r="667" spans="9:9" x14ac:dyDescent="0.3">
      <c r="I667" s="2">
        <f t="shared" si="14"/>
        <v>0</v>
      </c>
    </row>
    <row r="668" spans="9:9" x14ac:dyDescent="0.3">
      <c r="I668" s="2">
        <f t="shared" si="14"/>
        <v>0</v>
      </c>
    </row>
    <row r="669" spans="9:9" x14ac:dyDescent="0.3">
      <c r="I669" s="2">
        <f t="shared" si="14"/>
        <v>0</v>
      </c>
    </row>
    <row r="670" spans="9:9" x14ac:dyDescent="0.3">
      <c r="I670" s="2">
        <f t="shared" si="14"/>
        <v>0</v>
      </c>
    </row>
    <row r="671" spans="9:9" x14ac:dyDescent="0.3">
      <c r="I671" s="2">
        <f t="shared" si="14"/>
        <v>0</v>
      </c>
    </row>
    <row r="672" spans="9:9" x14ac:dyDescent="0.3">
      <c r="I672" s="2">
        <f t="shared" si="14"/>
        <v>0</v>
      </c>
    </row>
    <row r="673" spans="9:9" x14ac:dyDescent="0.3">
      <c r="I673" s="2">
        <f t="shared" si="14"/>
        <v>0</v>
      </c>
    </row>
    <row r="674" spans="9:9" x14ac:dyDescent="0.3">
      <c r="I674" s="2">
        <f t="shared" si="14"/>
        <v>0</v>
      </c>
    </row>
    <row r="675" spans="9:9" x14ac:dyDescent="0.3">
      <c r="I675" s="2">
        <f t="shared" si="14"/>
        <v>0</v>
      </c>
    </row>
    <row r="676" spans="9:9" x14ac:dyDescent="0.3">
      <c r="I676" s="2">
        <f t="shared" si="14"/>
        <v>0</v>
      </c>
    </row>
    <row r="677" spans="9:9" x14ac:dyDescent="0.3">
      <c r="I677" s="2">
        <f t="shared" si="14"/>
        <v>0</v>
      </c>
    </row>
    <row r="678" spans="9:9" x14ac:dyDescent="0.3">
      <c r="I678" s="2">
        <f t="shared" si="14"/>
        <v>0</v>
      </c>
    </row>
    <row r="679" spans="9:9" x14ac:dyDescent="0.3">
      <c r="I679" s="2">
        <f t="shared" si="14"/>
        <v>0</v>
      </c>
    </row>
    <row r="680" spans="9:9" x14ac:dyDescent="0.3">
      <c r="I680" s="2">
        <f t="shared" si="14"/>
        <v>0</v>
      </c>
    </row>
    <row r="681" spans="9:9" x14ac:dyDescent="0.3">
      <c r="I681" s="2">
        <f t="shared" si="14"/>
        <v>0</v>
      </c>
    </row>
    <row r="682" spans="9:9" x14ac:dyDescent="0.3">
      <c r="I682" s="2">
        <f t="shared" si="14"/>
        <v>0</v>
      </c>
    </row>
    <row r="683" spans="9:9" x14ac:dyDescent="0.3">
      <c r="I683" s="2">
        <f t="shared" si="14"/>
        <v>0</v>
      </c>
    </row>
    <row r="684" spans="9:9" x14ac:dyDescent="0.3">
      <c r="I684" s="2">
        <f t="shared" si="14"/>
        <v>0</v>
      </c>
    </row>
    <row r="685" spans="9:9" x14ac:dyDescent="0.3">
      <c r="I685" s="2">
        <f t="shared" si="14"/>
        <v>0</v>
      </c>
    </row>
    <row r="686" spans="9:9" x14ac:dyDescent="0.3">
      <c r="I686" s="2">
        <f t="shared" si="14"/>
        <v>0</v>
      </c>
    </row>
    <row r="687" spans="9:9" x14ac:dyDescent="0.3">
      <c r="I687" s="2">
        <f t="shared" si="14"/>
        <v>0</v>
      </c>
    </row>
    <row r="688" spans="9:9" x14ac:dyDescent="0.3">
      <c r="I688" s="2">
        <f t="shared" ref="I688:I751" si="15">IF($G688=0,0,VLOOKUP($G688,conducteurs,8,0))</f>
        <v>0</v>
      </c>
    </row>
    <row r="689" spans="9:9" x14ac:dyDescent="0.3">
      <c r="I689" s="2">
        <f t="shared" si="15"/>
        <v>0</v>
      </c>
    </row>
    <row r="690" spans="9:9" x14ac:dyDescent="0.3">
      <c r="I690" s="2">
        <f t="shared" si="15"/>
        <v>0</v>
      </c>
    </row>
    <row r="691" spans="9:9" x14ac:dyDescent="0.3">
      <c r="I691" s="2">
        <f t="shared" si="15"/>
        <v>0</v>
      </c>
    </row>
    <row r="692" spans="9:9" x14ac:dyDescent="0.3">
      <c r="I692" s="2">
        <f t="shared" si="15"/>
        <v>0</v>
      </c>
    </row>
    <row r="693" spans="9:9" x14ac:dyDescent="0.3">
      <c r="I693" s="2">
        <f t="shared" si="15"/>
        <v>0</v>
      </c>
    </row>
    <row r="694" spans="9:9" x14ac:dyDescent="0.3">
      <c r="I694" s="2">
        <f t="shared" si="15"/>
        <v>0</v>
      </c>
    </row>
    <row r="695" spans="9:9" x14ac:dyDescent="0.3">
      <c r="I695" s="2">
        <f t="shared" si="15"/>
        <v>0</v>
      </c>
    </row>
    <row r="696" spans="9:9" x14ac:dyDescent="0.3">
      <c r="I696" s="2">
        <f t="shared" si="15"/>
        <v>0</v>
      </c>
    </row>
    <row r="697" spans="9:9" x14ac:dyDescent="0.3">
      <c r="I697" s="2">
        <f t="shared" si="15"/>
        <v>0</v>
      </c>
    </row>
    <row r="698" spans="9:9" x14ac:dyDescent="0.3">
      <c r="I698" s="2">
        <f t="shared" si="15"/>
        <v>0</v>
      </c>
    </row>
    <row r="699" spans="9:9" x14ac:dyDescent="0.3">
      <c r="I699" s="2">
        <f t="shared" si="15"/>
        <v>0</v>
      </c>
    </row>
    <row r="700" spans="9:9" x14ac:dyDescent="0.3">
      <c r="I700" s="2">
        <f t="shared" si="15"/>
        <v>0</v>
      </c>
    </row>
    <row r="701" spans="9:9" x14ac:dyDescent="0.3">
      <c r="I701" s="2">
        <f t="shared" si="15"/>
        <v>0</v>
      </c>
    </row>
    <row r="702" spans="9:9" x14ac:dyDescent="0.3">
      <c r="I702" s="2">
        <f t="shared" si="15"/>
        <v>0</v>
      </c>
    </row>
    <row r="703" spans="9:9" x14ac:dyDescent="0.3">
      <c r="I703" s="2">
        <f t="shared" si="15"/>
        <v>0</v>
      </c>
    </row>
    <row r="704" spans="9:9" x14ac:dyDescent="0.3">
      <c r="I704" s="2">
        <f t="shared" si="15"/>
        <v>0</v>
      </c>
    </row>
    <row r="705" spans="9:9" x14ac:dyDescent="0.3">
      <c r="I705" s="2">
        <f t="shared" si="15"/>
        <v>0</v>
      </c>
    </row>
    <row r="706" spans="9:9" x14ac:dyDescent="0.3">
      <c r="I706" s="2">
        <f t="shared" si="15"/>
        <v>0</v>
      </c>
    </row>
    <row r="707" spans="9:9" x14ac:dyDescent="0.3">
      <c r="I707" s="2">
        <f t="shared" si="15"/>
        <v>0</v>
      </c>
    </row>
    <row r="708" spans="9:9" x14ac:dyDescent="0.3">
      <c r="I708" s="2">
        <f t="shared" si="15"/>
        <v>0</v>
      </c>
    </row>
    <row r="709" spans="9:9" x14ac:dyDescent="0.3">
      <c r="I709" s="2">
        <f t="shared" si="15"/>
        <v>0</v>
      </c>
    </row>
    <row r="710" spans="9:9" x14ac:dyDescent="0.3">
      <c r="I710" s="2">
        <f t="shared" si="15"/>
        <v>0</v>
      </c>
    </row>
    <row r="711" spans="9:9" x14ac:dyDescent="0.3">
      <c r="I711" s="2">
        <f t="shared" si="15"/>
        <v>0</v>
      </c>
    </row>
    <row r="712" spans="9:9" x14ac:dyDescent="0.3">
      <c r="I712" s="2">
        <f t="shared" si="15"/>
        <v>0</v>
      </c>
    </row>
    <row r="713" spans="9:9" x14ac:dyDescent="0.3">
      <c r="I713" s="2">
        <f t="shared" si="15"/>
        <v>0</v>
      </c>
    </row>
    <row r="714" spans="9:9" x14ac:dyDescent="0.3">
      <c r="I714" s="2">
        <f t="shared" si="15"/>
        <v>0</v>
      </c>
    </row>
    <row r="715" spans="9:9" x14ac:dyDescent="0.3">
      <c r="I715" s="2">
        <f t="shared" si="15"/>
        <v>0</v>
      </c>
    </row>
    <row r="716" spans="9:9" x14ac:dyDescent="0.3">
      <c r="I716" s="2">
        <f t="shared" si="15"/>
        <v>0</v>
      </c>
    </row>
    <row r="717" spans="9:9" x14ac:dyDescent="0.3">
      <c r="I717" s="2">
        <f t="shared" si="15"/>
        <v>0</v>
      </c>
    </row>
    <row r="718" spans="9:9" x14ac:dyDescent="0.3">
      <c r="I718" s="2">
        <f t="shared" si="15"/>
        <v>0</v>
      </c>
    </row>
    <row r="719" spans="9:9" x14ac:dyDescent="0.3">
      <c r="I719" s="2">
        <f t="shared" si="15"/>
        <v>0</v>
      </c>
    </row>
    <row r="720" spans="9:9" x14ac:dyDescent="0.3">
      <c r="I720" s="2">
        <f t="shared" si="15"/>
        <v>0</v>
      </c>
    </row>
    <row r="721" spans="9:9" x14ac:dyDescent="0.3">
      <c r="I721" s="2">
        <f t="shared" si="15"/>
        <v>0</v>
      </c>
    </row>
    <row r="722" spans="9:9" x14ac:dyDescent="0.3">
      <c r="I722" s="2">
        <f t="shared" si="15"/>
        <v>0</v>
      </c>
    </row>
    <row r="723" spans="9:9" x14ac:dyDescent="0.3">
      <c r="I723" s="2">
        <f t="shared" si="15"/>
        <v>0</v>
      </c>
    </row>
    <row r="724" spans="9:9" x14ac:dyDescent="0.3">
      <c r="I724" s="2">
        <f t="shared" si="15"/>
        <v>0</v>
      </c>
    </row>
    <row r="725" spans="9:9" x14ac:dyDescent="0.3">
      <c r="I725" s="2">
        <f t="shared" si="15"/>
        <v>0</v>
      </c>
    </row>
    <row r="726" spans="9:9" x14ac:dyDescent="0.3">
      <c r="I726" s="2">
        <f t="shared" si="15"/>
        <v>0</v>
      </c>
    </row>
    <row r="727" spans="9:9" x14ac:dyDescent="0.3">
      <c r="I727" s="2">
        <f t="shared" si="15"/>
        <v>0</v>
      </c>
    </row>
    <row r="728" spans="9:9" x14ac:dyDescent="0.3">
      <c r="I728" s="2">
        <f t="shared" si="15"/>
        <v>0</v>
      </c>
    </row>
    <row r="729" spans="9:9" x14ac:dyDescent="0.3">
      <c r="I729" s="2">
        <f t="shared" si="15"/>
        <v>0</v>
      </c>
    </row>
    <row r="730" spans="9:9" x14ac:dyDescent="0.3">
      <c r="I730" s="2">
        <f t="shared" si="15"/>
        <v>0</v>
      </c>
    </row>
    <row r="731" spans="9:9" x14ac:dyDescent="0.3">
      <c r="I731" s="2">
        <f t="shared" si="15"/>
        <v>0</v>
      </c>
    </row>
    <row r="732" spans="9:9" x14ac:dyDescent="0.3">
      <c r="I732" s="2">
        <f t="shared" si="15"/>
        <v>0</v>
      </c>
    </row>
    <row r="733" spans="9:9" x14ac:dyDescent="0.3">
      <c r="I733" s="2">
        <f t="shared" si="15"/>
        <v>0</v>
      </c>
    </row>
    <row r="734" spans="9:9" x14ac:dyDescent="0.3">
      <c r="I734" s="2">
        <f t="shared" si="15"/>
        <v>0</v>
      </c>
    </row>
    <row r="735" spans="9:9" x14ac:dyDescent="0.3">
      <c r="I735" s="2">
        <f t="shared" si="15"/>
        <v>0</v>
      </c>
    </row>
    <row r="736" spans="9:9" x14ac:dyDescent="0.3">
      <c r="I736" s="2">
        <f t="shared" si="15"/>
        <v>0</v>
      </c>
    </row>
    <row r="737" spans="9:9" x14ac:dyDescent="0.3">
      <c r="I737" s="2">
        <f t="shared" si="15"/>
        <v>0</v>
      </c>
    </row>
    <row r="738" spans="9:9" x14ac:dyDescent="0.3">
      <c r="I738" s="2">
        <f t="shared" si="15"/>
        <v>0</v>
      </c>
    </row>
    <row r="739" spans="9:9" x14ac:dyDescent="0.3">
      <c r="I739" s="2">
        <f t="shared" si="15"/>
        <v>0</v>
      </c>
    </row>
    <row r="740" spans="9:9" x14ac:dyDescent="0.3">
      <c r="I740" s="2">
        <f t="shared" si="15"/>
        <v>0</v>
      </c>
    </row>
    <row r="741" spans="9:9" x14ac:dyDescent="0.3">
      <c r="I741" s="2">
        <f t="shared" si="15"/>
        <v>0</v>
      </c>
    </row>
    <row r="742" spans="9:9" x14ac:dyDescent="0.3">
      <c r="I742" s="2">
        <f t="shared" si="15"/>
        <v>0</v>
      </c>
    </row>
    <row r="743" spans="9:9" x14ac:dyDescent="0.3">
      <c r="I743" s="2">
        <f t="shared" si="15"/>
        <v>0</v>
      </c>
    </row>
    <row r="744" spans="9:9" x14ac:dyDescent="0.3">
      <c r="I744" s="2">
        <f t="shared" si="15"/>
        <v>0</v>
      </c>
    </row>
    <row r="745" spans="9:9" x14ac:dyDescent="0.3">
      <c r="I745" s="2">
        <f t="shared" si="15"/>
        <v>0</v>
      </c>
    </row>
    <row r="746" spans="9:9" x14ac:dyDescent="0.3">
      <c r="I746" s="2">
        <f t="shared" si="15"/>
        <v>0</v>
      </c>
    </row>
    <row r="747" spans="9:9" x14ac:dyDescent="0.3">
      <c r="I747" s="2">
        <f t="shared" si="15"/>
        <v>0</v>
      </c>
    </row>
    <row r="748" spans="9:9" x14ac:dyDescent="0.3">
      <c r="I748" s="2">
        <f t="shared" si="15"/>
        <v>0</v>
      </c>
    </row>
    <row r="749" spans="9:9" x14ac:dyDescent="0.3">
      <c r="I749" s="2">
        <f t="shared" si="15"/>
        <v>0</v>
      </c>
    </row>
    <row r="750" spans="9:9" x14ac:dyDescent="0.3">
      <c r="I750" s="2">
        <f t="shared" si="15"/>
        <v>0</v>
      </c>
    </row>
    <row r="751" spans="9:9" x14ac:dyDescent="0.3">
      <c r="I751" s="2">
        <f t="shared" si="15"/>
        <v>0</v>
      </c>
    </row>
    <row r="752" spans="9:9" x14ac:dyDescent="0.3">
      <c r="I752" s="2">
        <f t="shared" ref="I752:I815" si="16">IF($G752=0,0,VLOOKUP($G752,conducteurs,8,0))</f>
        <v>0</v>
      </c>
    </row>
    <row r="753" spans="9:9" x14ac:dyDescent="0.3">
      <c r="I753" s="2">
        <f t="shared" si="16"/>
        <v>0</v>
      </c>
    </row>
    <row r="754" spans="9:9" x14ac:dyDescent="0.3">
      <c r="I754" s="2">
        <f t="shared" si="16"/>
        <v>0</v>
      </c>
    </row>
    <row r="755" spans="9:9" x14ac:dyDescent="0.3">
      <c r="I755" s="2">
        <f t="shared" si="16"/>
        <v>0</v>
      </c>
    </row>
    <row r="756" spans="9:9" x14ac:dyDescent="0.3">
      <c r="I756" s="2">
        <f t="shared" si="16"/>
        <v>0</v>
      </c>
    </row>
    <row r="757" spans="9:9" x14ac:dyDescent="0.3">
      <c r="I757" s="2">
        <f t="shared" si="16"/>
        <v>0</v>
      </c>
    </row>
    <row r="758" spans="9:9" x14ac:dyDescent="0.3">
      <c r="I758" s="2">
        <f t="shared" si="16"/>
        <v>0</v>
      </c>
    </row>
    <row r="759" spans="9:9" x14ac:dyDescent="0.3">
      <c r="I759" s="2">
        <f t="shared" si="16"/>
        <v>0</v>
      </c>
    </row>
    <row r="760" spans="9:9" x14ac:dyDescent="0.3">
      <c r="I760" s="2">
        <f t="shared" si="16"/>
        <v>0</v>
      </c>
    </row>
    <row r="761" spans="9:9" x14ac:dyDescent="0.3">
      <c r="I761" s="2">
        <f t="shared" si="16"/>
        <v>0</v>
      </c>
    </row>
    <row r="762" spans="9:9" x14ac:dyDescent="0.3">
      <c r="I762" s="2">
        <f t="shared" si="16"/>
        <v>0</v>
      </c>
    </row>
    <row r="763" spans="9:9" x14ac:dyDescent="0.3">
      <c r="I763" s="2">
        <f t="shared" si="16"/>
        <v>0</v>
      </c>
    </row>
    <row r="764" spans="9:9" x14ac:dyDescent="0.3">
      <c r="I764" s="2">
        <f t="shared" si="16"/>
        <v>0</v>
      </c>
    </row>
    <row r="765" spans="9:9" x14ac:dyDescent="0.3">
      <c r="I765" s="2">
        <f t="shared" si="16"/>
        <v>0</v>
      </c>
    </row>
    <row r="766" spans="9:9" x14ac:dyDescent="0.3">
      <c r="I766" s="2">
        <f t="shared" si="16"/>
        <v>0</v>
      </c>
    </row>
    <row r="767" spans="9:9" x14ac:dyDescent="0.3">
      <c r="I767" s="2">
        <f t="shared" si="16"/>
        <v>0</v>
      </c>
    </row>
    <row r="768" spans="9:9" x14ac:dyDescent="0.3">
      <c r="I768" s="2">
        <f t="shared" si="16"/>
        <v>0</v>
      </c>
    </row>
    <row r="769" spans="9:9" x14ac:dyDescent="0.3">
      <c r="I769" s="2">
        <f t="shared" si="16"/>
        <v>0</v>
      </c>
    </row>
    <row r="770" spans="9:9" x14ac:dyDescent="0.3">
      <c r="I770" s="2">
        <f t="shared" si="16"/>
        <v>0</v>
      </c>
    </row>
    <row r="771" spans="9:9" x14ac:dyDescent="0.3">
      <c r="I771" s="2">
        <f t="shared" si="16"/>
        <v>0</v>
      </c>
    </row>
    <row r="772" spans="9:9" x14ac:dyDescent="0.3">
      <c r="I772" s="2">
        <f t="shared" si="16"/>
        <v>0</v>
      </c>
    </row>
    <row r="773" spans="9:9" x14ac:dyDescent="0.3">
      <c r="I773" s="2">
        <f t="shared" si="16"/>
        <v>0</v>
      </c>
    </row>
    <row r="774" spans="9:9" x14ac:dyDescent="0.3">
      <c r="I774" s="2">
        <f t="shared" si="16"/>
        <v>0</v>
      </c>
    </row>
    <row r="775" spans="9:9" x14ac:dyDescent="0.3">
      <c r="I775" s="2">
        <f t="shared" si="16"/>
        <v>0</v>
      </c>
    </row>
    <row r="776" spans="9:9" x14ac:dyDescent="0.3">
      <c r="I776" s="2">
        <f t="shared" si="16"/>
        <v>0</v>
      </c>
    </row>
    <row r="777" spans="9:9" x14ac:dyDescent="0.3">
      <c r="I777" s="2">
        <f t="shared" si="16"/>
        <v>0</v>
      </c>
    </row>
    <row r="778" spans="9:9" x14ac:dyDescent="0.3">
      <c r="I778" s="2">
        <f t="shared" si="16"/>
        <v>0</v>
      </c>
    </row>
    <row r="779" spans="9:9" x14ac:dyDescent="0.3">
      <c r="I779" s="2">
        <f t="shared" si="16"/>
        <v>0</v>
      </c>
    </row>
    <row r="780" spans="9:9" x14ac:dyDescent="0.3">
      <c r="I780" s="2">
        <f t="shared" si="16"/>
        <v>0</v>
      </c>
    </row>
    <row r="781" spans="9:9" x14ac:dyDescent="0.3">
      <c r="I781" s="2">
        <f t="shared" si="16"/>
        <v>0</v>
      </c>
    </row>
    <row r="782" spans="9:9" x14ac:dyDescent="0.3">
      <c r="I782" s="2">
        <f t="shared" si="16"/>
        <v>0</v>
      </c>
    </row>
    <row r="783" spans="9:9" x14ac:dyDescent="0.3">
      <c r="I783" s="2">
        <f t="shared" si="16"/>
        <v>0</v>
      </c>
    </row>
    <row r="784" spans="9:9" x14ac:dyDescent="0.3">
      <c r="I784" s="2">
        <f t="shared" si="16"/>
        <v>0</v>
      </c>
    </row>
    <row r="785" spans="9:9" x14ac:dyDescent="0.3">
      <c r="I785" s="2">
        <f t="shared" si="16"/>
        <v>0</v>
      </c>
    </row>
    <row r="786" spans="9:9" x14ac:dyDescent="0.3">
      <c r="I786" s="2">
        <f t="shared" si="16"/>
        <v>0</v>
      </c>
    </row>
    <row r="787" spans="9:9" x14ac:dyDescent="0.3">
      <c r="I787" s="2">
        <f t="shared" si="16"/>
        <v>0</v>
      </c>
    </row>
    <row r="788" spans="9:9" x14ac:dyDescent="0.3">
      <c r="I788" s="2">
        <f t="shared" si="16"/>
        <v>0</v>
      </c>
    </row>
    <row r="789" spans="9:9" x14ac:dyDescent="0.3">
      <c r="I789" s="2">
        <f t="shared" si="16"/>
        <v>0</v>
      </c>
    </row>
    <row r="790" spans="9:9" x14ac:dyDescent="0.3">
      <c r="I790" s="2">
        <f t="shared" si="16"/>
        <v>0</v>
      </c>
    </row>
    <row r="791" spans="9:9" x14ac:dyDescent="0.3">
      <c r="I791" s="2">
        <f t="shared" si="16"/>
        <v>0</v>
      </c>
    </row>
    <row r="792" spans="9:9" x14ac:dyDescent="0.3">
      <c r="I792" s="2">
        <f t="shared" si="16"/>
        <v>0</v>
      </c>
    </row>
    <row r="793" spans="9:9" x14ac:dyDescent="0.3">
      <c r="I793" s="2">
        <f t="shared" si="16"/>
        <v>0</v>
      </c>
    </row>
    <row r="794" spans="9:9" x14ac:dyDescent="0.3">
      <c r="I794" s="2">
        <f t="shared" si="16"/>
        <v>0</v>
      </c>
    </row>
    <row r="795" spans="9:9" x14ac:dyDescent="0.3">
      <c r="I795" s="2">
        <f t="shared" si="16"/>
        <v>0</v>
      </c>
    </row>
    <row r="796" spans="9:9" x14ac:dyDescent="0.3">
      <c r="I796" s="2">
        <f t="shared" si="16"/>
        <v>0</v>
      </c>
    </row>
    <row r="797" spans="9:9" x14ac:dyDescent="0.3">
      <c r="I797" s="2">
        <f t="shared" si="16"/>
        <v>0</v>
      </c>
    </row>
    <row r="798" spans="9:9" x14ac:dyDescent="0.3">
      <c r="I798" s="2">
        <f t="shared" si="16"/>
        <v>0</v>
      </c>
    </row>
    <row r="799" spans="9:9" x14ac:dyDescent="0.3">
      <c r="I799" s="2">
        <f t="shared" si="16"/>
        <v>0</v>
      </c>
    </row>
    <row r="800" spans="9:9" x14ac:dyDescent="0.3">
      <c r="I800" s="2">
        <f t="shared" si="16"/>
        <v>0</v>
      </c>
    </row>
    <row r="801" spans="9:9" x14ac:dyDescent="0.3">
      <c r="I801" s="2">
        <f t="shared" si="16"/>
        <v>0</v>
      </c>
    </row>
    <row r="802" spans="9:9" x14ac:dyDescent="0.3">
      <c r="I802" s="2">
        <f t="shared" si="16"/>
        <v>0</v>
      </c>
    </row>
    <row r="803" spans="9:9" x14ac:dyDescent="0.3">
      <c r="I803" s="2">
        <f t="shared" si="16"/>
        <v>0</v>
      </c>
    </row>
    <row r="804" spans="9:9" x14ac:dyDescent="0.3">
      <c r="I804" s="2">
        <f t="shared" si="16"/>
        <v>0</v>
      </c>
    </row>
    <row r="805" spans="9:9" x14ac:dyDescent="0.3">
      <c r="I805" s="2">
        <f t="shared" si="16"/>
        <v>0</v>
      </c>
    </row>
    <row r="806" spans="9:9" x14ac:dyDescent="0.3">
      <c r="I806" s="2">
        <f t="shared" si="16"/>
        <v>0</v>
      </c>
    </row>
    <row r="807" spans="9:9" x14ac:dyDescent="0.3">
      <c r="I807" s="2">
        <f t="shared" si="16"/>
        <v>0</v>
      </c>
    </row>
    <row r="808" spans="9:9" x14ac:dyDescent="0.3">
      <c r="I808" s="2">
        <f t="shared" si="16"/>
        <v>0</v>
      </c>
    </row>
    <row r="809" spans="9:9" x14ac:dyDescent="0.3">
      <c r="I809" s="2">
        <f t="shared" si="16"/>
        <v>0</v>
      </c>
    </row>
    <row r="810" spans="9:9" x14ac:dyDescent="0.3">
      <c r="I810" s="2">
        <f t="shared" si="16"/>
        <v>0</v>
      </c>
    </row>
    <row r="811" spans="9:9" x14ac:dyDescent="0.3">
      <c r="I811" s="2">
        <f t="shared" si="16"/>
        <v>0</v>
      </c>
    </row>
    <row r="812" spans="9:9" x14ac:dyDescent="0.3">
      <c r="I812" s="2">
        <f t="shared" si="16"/>
        <v>0</v>
      </c>
    </row>
    <row r="813" spans="9:9" x14ac:dyDescent="0.3">
      <c r="I813" s="2">
        <f t="shared" si="16"/>
        <v>0</v>
      </c>
    </row>
    <row r="814" spans="9:9" x14ac:dyDescent="0.3">
      <c r="I814" s="2">
        <f t="shared" si="16"/>
        <v>0</v>
      </c>
    </row>
    <row r="815" spans="9:9" x14ac:dyDescent="0.3">
      <c r="I815" s="2">
        <f t="shared" si="16"/>
        <v>0</v>
      </c>
    </row>
    <row r="816" spans="9:9" x14ac:dyDescent="0.3">
      <c r="I816" s="2">
        <f t="shared" ref="I816:I879" si="17">IF($G816=0,0,VLOOKUP($G816,conducteurs,8,0))</f>
        <v>0</v>
      </c>
    </row>
    <row r="817" spans="9:9" x14ac:dyDescent="0.3">
      <c r="I817" s="2">
        <f t="shared" si="17"/>
        <v>0</v>
      </c>
    </row>
    <row r="818" spans="9:9" x14ac:dyDescent="0.3">
      <c r="I818" s="2">
        <f t="shared" si="17"/>
        <v>0</v>
      </c>
    </row>
    <row r="819" spans="9:9" x14ac:dyDescent="0.3">
      <c r="I819" s="2">
        <f t="shared" si="17"/>
        <v>0</v>
      </c>
    </row>
    <row r="820" spans="9:9" x14ac:dyDescent="0.3">
      <c r="I820" s="2">
        <f t="shared" si="17"/>
        <v>0</v>
      </c>
    </row>
    <row r="821" spans="9:9" x14ac:dyDescent="0.3">
      <c r="I821" s="2">
        <f t="shared" si="17"/>
        <v>0</v>
      </c>
    </row>
    <row r="822" spans="9:9" x14ac:dyDescent="0.3">
      <c r="I822" s="2">
        <f t="shared" si="17"/>
        <v>0</v>
      </c>
    </row>
    <row r="823" spans="9:9" x14ac:dyDescent="0.3">
      <c r="I823" s="2">
        <f t="shared" si="17"/>
        <v>0</v>
      </c>
    </row>
    <row r="824" spans="9:9" x14ac:dyDescent="0.3">
      <c r="I824" s="2">
        <f t="shared" si="17"/>
        <v>0</v>
      </c>
    </row>
    <row r="825" spans="9:9" x14ac:dyDescent="0.3">
      <c r="I825" s="2">
        <f t="shared" si="17"/>
        <v>0</v>
      </c>
    </row>
    <row r="826" spans="9:9" x14ac:dyDescent="0.3">
      <c r="I826" s="2">
        <f t="shared" si="17"/>
        <v>0</v>
      </c>
    </row>
    <row r="827" spans="9:9" x14ac:dyDescent="0.3">
      <c r="I827" s="2">
        <f t="shared" si="17"/>
        <v>0</v>
      </c>
    </row>
    <row r="828" spans="9:9" x14ac:dyDescent="0.3">
      <c r="I828" s="2">
        <f t="shared" si="17"/>
        <v>0</v>
      </c>
    </row>
    <row r="829" spans="9:9" x14ac:dyDescent="0.3">
      <c r="I829" s="2">
        <f t="shared" si="17"/>
        <v>0</v>
      </c>
    </row>
    <row r="830" spans="9:9" x14ac:dyDescent="0.3">
      <c r="I830" s="2">
        <f t="shared" si="17"/>
        <v>0</v>
      </c>
    </row>
    <row r="831" spans="9:9" x14ac:dyDescent="0.3">
      <c r="I831" s="2">
        <f t="shared" si="17"/>
        <v>0</v>
      </c>
    </row>
    <row r="832" spans="9:9" x14ac:dyDescent="0.3">
      <c r="I832" s="2">
        <f t="shared" si="17"/>
        <v>0</v>
      </c>
    </row>
    <row r="833" spans="9:9" x14ac:dyDescent="0.3">
      <c r="I833" s="2">
        <f t="shared" si="17"/>
        <v>0</v>
      </c>
    </row>
    <row r="834" spans="9:9" x14ac:dyDescent="0.3">
      <c r="I834" s="2">
        <f t="shared" si="17"/>
        <v>0</v>
      </c>
    </row>
    <row r="835" spans="9:9" x14ac:dyDescent="0.3">
      <c r="I835" s="2">
        <f t="shared" si="17"/>
        <v>0</v>
      </c>
    </row>
    <row r="836" spans="9:9" x14ac:dyDescent="0.3">
      <c r="I836" s="2">
        <f t="shared" si="17"/>
        <v>0</v>
      </c>
    </row>
    <row r="837" spans="9:9" x14ac:dyDescent="0.3">
      <c r="I837" s="2">
        <f t="shared" si="17"/>
        <v>0</v>
      </c>
    </row>
    <row r="838" spans="9:9" x14ac:dyDescent="0.3">
      <c r="I838" s="2">
        <f t="shared" si="17"/>
        <v>0</v>
      </c>
    </row>
    <row r="839" spans="9:9" x14ac:dyDescent="0.3">
      <c r="I839" s="2">
        <f t="shared" si="17"/>
        <v>0</v>
      </c>
    </row>
    <row r="840" spans="9:9" x14ac:dyDescent="0.3">
      <c r="I840" s="2">
        <f t="shared" si="17"/>
        <v>0</v>
      </c>
    </row>
    <row r="841" spans="9:9" x14ac:dyDescent="0.3">
      <c r="I841" s="2">
        <f t="shared" si="17"/>
        <v>0</v>
      </c>
    </row>
    <row r="842" spans="9:9" x14ac:dyDescent="0.3">
      <c r="I842" s="2">
        <f t="shared" si="17"/>
        <v>0</v>
      </c>
    </row>
    <row r="843" spans="9:9" x14ac:dyDescent="0.3">
      <c r="I843" s="2">
        <f t="shared" si="17"/>
        <v>0</v>
      </c>
    </row>
    <row r="844" spans="9:9" x14ac:dyDescent="0.3">
      <c r="I844" s="2">
        <f t="shared" si="17"/>
        <v>0</v>
      </c>
    </row>
    <row r="845" spans="9:9" x14ac:dyDescent="0.3">
      <c r="I845" s="2">
        <f t="shared" si="17"/>
        <v>0</v>
      </c>
    </row>
    <row r="846" spans="9:9" x14ac:dyDescent="0.3">
      <c r="I846" s="2">
        <f t="shared" si="17"/>
        <v>0</v>
      </c>
    </row>
    <row r="847" spans="9:9" x14ac:dyDescent="0.3">
      <c r="I847" s="2">
        <f t="shared" si="17"/>
        <v>0</v>
      </c>
    </row>
    <row r="848" spans="9:9" x14ac:dyDescent="0.3">
      <c r="I848" s="2">
        <f t="shared" si="17"/>
        <v>0</v>
      </c>
    </row>
    <row r="849" spans="9:9" x14ac:dyDescent="0.3">
      <c r="I849" s="2">
        <f t="shared" si="17"/>
        <v>0</v>
      </c>
    </row>
    <row r="850" spans="9:9" x14ac:dyDescent="0.3">
      <c r="I850" s="2">
        <f t="shared" si="17"/>
        <v>0</v>
      </c>
    </row>
    <row r="851" spans="9:9" x14ac:dyDescent="0.3">
      <c r="I851" s="2">
        <f t="shared" si="17"/>
        <v>0</v>
      </c>
    </row>
    <row r="852" spans="9:9" x14ac:dyDescent="0.3">
      <c r="I852" s="2">
        <f t="shared" si="17"/>
        <v>0</v>
      </c>
    </row>
    <row r="853" spans="9:9" x14ac:dyDescent="0.3">
      <c r="I853" s="2">
        <f t="shared" si="17"/>
        <v>0</v>
      </c>
    </row>
    <row r="854" spans="9:9" x14ac:dyDescent="0.3">
      <c r="I854" s="2">
        <f t="shared" si="17"/>
        <v>0</v>
      </c>
    </row>
    <row r="855" spans="9:9" x14ac:dyDescent="0.3">
      <c r="I855" s="2">
        <f t="shared" si="17"/>
        <v>0</v>
      </c>
    </row>
    <row r="856" spans="9:9" x14ac:dyDescent="0.3">
      <c r="I856" s="2">
        <f t="shared" si="17"/>
        <v>0</v>
      </c>
    </row>
    <row r="857" spans="9:9" x14ac:dyDescent="0.3">
      <c r="I857" s="2">
        <f t="shared" si="17"/>
        <v>0</v>
      </c>
    </row>
    <row r="858" spans="9:9" x14ac:dyDescent="0.3">
      <c r="I858" s="2">
        <f t="shared" si="17"/>
        <v>0</v>
      </c>
    </row>
    <row r="859" spans="9:9" x14ac:dyDescent="0.3">
      <c r="I859" s="2">
        <f t="shared" si="17"/>
        <v>0</v>
      </c>
    </row>
    <row r="860" spans="9:9" x14ac:dyDescent="0.3">
      <c r="I860" s="2">
        <f t="shared" si="17"/>
        <v>0</v>
      </c>
    </row>
    <row r="861" spans="9:9" x14ac:dyDescent="0.3">
      <c r="I861" s="2">
        <f t="shared" si="17"/>
        <v>0</v>
      </c>
    </row>
    <row r="862" spans="9:9" x14ac:dyDescent="0.3">
      <c r="I862" s="2">
        <f t="shared" si="17"/>
        <v>0</v>
      </c>
    </row>
    <row r="863" spans="9:9" x14ac:dyDescent="0.3">
      <c r="I863" s="2">
        <f t="shared" si="17"/>
        <v>0</v>
      </c>
    </row>
    <row r="864" spans="9:9" x14ac:dyDescent="0.3">
      <c r="I864" s="2">
        <f t="shared" si="17"/>
        <v>0</v>
      </c>
    </row>
    <row r="865" spans="9:9" x14ac:dyDescent="0.3">
      <c r="I865" s="2">
        <f t="shared" si="17"/>
        <v>0</v>
      </c>
    </row>
    <row r="866" spans="9:9" x14ac:dyDescent="0.3">
      <c r="I866" s="2">
        <f t="shared" si="17"/>
        <v>0</v>
      </c>
    </row>
    <row r="867" spans="9:9" x14ac:dyDescent="0.3">
      <c r="I867" s="2">
        <f t="shared" si="17"/>
        <v>0</v>
      </c>
    </row>
    <row r="868" spans="9:9" x14ac:dyDescent="0.3">
      <c r="I868" s="2">
        <f t="shared" si="17"/>
        <v>0</v>
      </c>
    </row>
    <row r="869" spans="9:9" x14ac:dyDescent="0.3">
      <c r="I869" s="2">
        <f t="shared" si="17"/>
        <v>0</v>
      </c>
    </row>
    <row r="870" spans="9:9" x14ac:dyDescent="0.3">
      <c r="I870" s="2">
        <f t="shared" si="17"/>
        <v>0</v>
      </c>
    </row>
    <row r="871" spans="9:9" x14ac:dyDescent="0.3">
      <c r="I871" s="2">
        <f t="shared" si="17"/>
        <v>0</v>
      </c>
    </row>
    <row r="872" spans="9:9" x14ac:dyDescent="0.3">
      <c r="I872" s="2">
        <f t="shared" si="17"/>
        <v>0</v>
      </c>
    </row>
    <row r="873" spans="9:9" x14ac:dyDescent="0.3">
      <c r="I873" s="2">
        <f t="shared" si="17"/>
        <v>0</v>
      </c>
    </row>
    <row r="874" spans="9:9" x14ac:dyDescent="0.3">
      <c r="I874" s="2">
        <f t="shared" si="17"/>
        <v>0</v>
      </c>
    </row>
    <row r="875" spans="9:9" x14ac:dyDescent="0.3">
      <c r="I875" s="2">
        <f t="shared" si="17"/>
        <v>0</v>
      </c>
    </row>
    <row r="876" spans="9:9" x14ac:dyDescent="0.3">
      <c r="I876" s="2">
        <f t="shared" si="17"/>
        <v>0</v>
      </c>
    </row>
    <row r="877" spans="9:9" x14ac:dyDescent="0.3">
      <c r="I877" s="2">
        <f t="shared" si="17"/>
        <v>0</v>
      </c>
    </row>
    <row r="878" spans="9:9" x14ac:dyDescent="0.3">
      <c r="I878" s="2">
        <f t="shared" si="17"/>
        <v>0</v>
      </c>
    </row>
    <row r="879" spans="9:9" x14ac:dyDescent="0.3">
      <c r="I879" s="2">
        <f t="shared" si="17"/>
        <v>0</v>
      </c>
    </row>
    <row r="880" spans="9:9" x14ac:dyDescent="0.3">
      <c r="I880" s="2">
        <f t="shared" ref="I880:I943" si="18">IF($G880=0,0,VLOOKUP($G880,conducteurs,8,0))</f>
        <v>0</v>
      </c>
    </row>
    <row r="881" spans="9:9" x14ac:dyDescent="0.3">
      <c r="I881" s="2">
        <f t="shared" si="18"/>
        <v>0</v>
      </c>
    </row>
    <row r="882" spans="9:9" x14ac:dyDescent="0.3">
      <c r="I882" s="2">
        <f t="shared" si="18"/>
        <v>0</v>
      </c>
    </row>
    <row r="883" spans="9:9" x14ac:dyDescent="0.3">
      <c r="I883" s="2">
        <f t="shared" si="18"/>
        <v>0</v>
      </c>
    </row>
    <row r="884" spans="9:9" x14ac:dyDescent="0.3">
      <c r="I884" s="2">
        <f t="shared" si="18"/>
        <v>0</v>
      </c>
    </row>
    <row r="885" spans="9:9" x14ac:dyDescent="0.3">
      <c r="I885" s="2">
        <f t="shared" si="18"/>
        <v>0</v>
      </c>
    </row>
    <row r="886" spans="9:9" x14ac:dyDescent="0.3">
      <c r="I886" s="2">
        <f t="shared" si="18"/>
        <v>0</v>
      </c>
    </row>
    <row r="887" spans="9:9" x14ac:dyDescent="0.3">
      <c r="I887" s="2">
        <f t="shared" si="18"/>
        <v>0</v>
      </c>
    </row>
    <row r="888" spans="9:9" x14ac:dyDescent="0.3">
      <c r="I888" s="2">
        <f t="shared" si="18"/>
        <v>0</v>
      </c>
    </row>
    <row r="889" spans="9:9" x14ac:dyDescent="0.3">
      <c r="I889" s="2">
        <f t="shared" si="18"/>
        <v>0</v>
      </c>
    </row>
    <row r="890" spans="9:9" x14ac:dyDescent="0.3">
      <c r="I890" s="2">
        <f t="shared" si="18"/>
        <v>0</v>
      </c>
    </row>
    <row r="891" spans="9:9" x14ac:dyDescent="0.3">
      <c r="I891" s="2">
        <f t="shared" si="18"/>
        <v>0</v>
      </c>
    </row>
    <row r="892" spans="9:9" x14ac:dyDescent="0.3">
      <c r="I892" s="2">
        <f t="shared" si="18"/>
        <v>0</v>
      </c>
    </row>
    <row r="893" spans="9:9" x14ac:dyDescent="0.3">
      <c r="I893" s="2">
        <f t="shared" si="18"/>
        <v>0</v>
      </c>
    </row>
    <row r="894" spans="9:9" x14ac:dyDescent="0.3">
      <c r="I894" s="2">
        <f t="shared" si="18"/>
        <v>0</v>
      </c>
    </row>
    <row r="895" spans="9:9" x14ac:dyDescent="0.3">
      <c r="I895" s="2">
        <f t="shared" si="18"/>
        <v>0</v>
      </c>
    </row>
    <row r="896" spans="9:9" x14ac:dyDescent="0.3">
      <c r="I896" s="2">
        <f t="shared" si="18"/>
        <v>0</v>
      </c>
    </row>
    <row r="897" spans="9:9" x14ac:dyDescent="0.3">
      <c r="I897" s="2">
        <f t="shared" si="18"/>
        <v>0</v>
      </c>
    </row>
    <row r="898" spans="9:9" x14ac:dyDescent="0.3">
      <c r="I898" s="2">
        <f t="shared" si="18"/>
        <v>0</v>
      </c>
    </row>
    <row r="899" spans="9:9" x14ac:dyDescent="0.3">
      <c r="I899" s="2">
        <f t="shared" si="18"/>
        <v>0</v>
      </c>
    </row>
    <row r="900" spans="9:9" x14ac:dyDescent="0.3">
      <c r="I900" s="2">
        <f t="shared" si="18"/>
        <v>0</v>
      </c>
    </row>
    <row r="901" spans="9:9" x14ac:dyDescent="0.3">
      <c r="I901" s="2">
        <f t="shared" si="18"/>
        <v>0</v>
      </c>
    </row>
    <row r="902" spans="9:9" x14ac:dyDescent="0.3">
      <c r="I902" s="2">
        <f t="shared" si="18"/>
        <v>0</v>
      </c>
    </row>
    <row r="903" spans="9:9" x14ac:dyDescent="0.3">
      <c r="I903" s="2">
        <f t="shared" si="18"/>
        <v>0</v>
      </c>
    </row>
    <row r="904" spans="9:9" x14ac:dyDescent="0.3">
      <c r="I904" s="2">
        <f t="shared" si="18"/>
        <v>0</v>
      </c>
    </row>
    <row r="905" spans="9:9" x14ac:dyDescent="0.3">
      <c r="I905" s="2">
        <f t="shared" si="18"/>
        <v>0</v>
      </c>
    </row>
    <row r="906" spans="9:9" x14ac:dyDescent="0.3">
      <c r="I906" s="2">
        <f t="shared" si="18"/>
        <v>0</v>
      </c>
    </row>
    <row r="907" spans="9:9" x14ac:dyDescent="0.3">
      <c r="I907" s="2">
        <f t="shared" si="18"/>
        <v>0</v>
      </c>
    </row>
    <row r="908" spans="9:9" x14ac:dyDescent="0.3">
      <c r="I908" s="2">
        <f t="shared" si="18"/>
        <v>0</v>
      </c>
    </row>
    <row r="909" spans="9:9" x14ac:dyDescent="0.3">
      <c r="I909" s="2">
        <f t="shared" si="18"/>
        <v>0</v>
      </c>
    </row>
    <row r="910" spans="9:9" x14ac:dyDescent="0.3">
      <c r="I910" s="2">
        <f t="shared" si="18"/>
        <v>0</v>
      </c>
    </row>
    <row r="911" spans="9:9" x14ac:dyDescent="0.3">
      <c r="I911" s="2">
        <f t="shared" si="18"/>
        <v>0</v>
      </c>
    </row>
    <row r="912" spans="9:9" x14ac:dyDescent="0.3">
      <c r="I912" s="2">
        <f t="shared" si="18"/>
        <v>0</v>
      </c>
    </row>
    <row r="913" spans="9:9" x14ac:dyDescent="0.3">
      <c r="I913" s="2">
        <f t="shared" si="18"/>
        <v>0</v>
      </c>
    </row>
    <row r="914" spans="9:9" x14ac:dyDescent="0.3">
      <c r="I914" s="2">
        <f t="shared" si="18"/>
        <v>0</v>
      </c>
    </row>
    <row r="915" spans="9:9" x14ac:dyDescent="0.3">
      <c r="I915" s="2">
        <f t="shared" si="18"/>
        <v>0</v>
      </c>
    </row>
    <row r="916" spans="9:9" x14ac:dyDescent="0.3">
      <c r="I916" s="2">
        <f t="shared" si="18"/>
        <v>0</v>
      </c>
    </row>
    <row r="917" spans="9:9" x14ac:dyDescent="0.3">
      <c r="I917" s="2">
        <f t="shared" si="18"/>
        <v>0</v>
      </c>
    </row>
    <row r="918" spans="9:9" x14ac:dyDescent="0.3">
      <c r="I918" s="2">
        <f t="shared" si="18"/>
        <v>0</v>
      </c>
    </row>
    <row r="919" spans="9:9" x14ac:dyDescent="0.3">
      <c r="I919" s="2">
        <f t="shared" si="18"/>
        <v>0</v>
      </c>
    </row>
    <row r="920" spans="9:9" x14ac:dyDescent="0.3">
      <c r="I920" s="2">
        <f t="shared" si="18"/>
        <v>0</v>
      </c>
    </row>
    <row r="921" spans="9:9" x14ac:dyDescent="0.3">
      <c r="I921" s="2">
        <f t="shared" si="18"/>
        <v>0</v>
      </c>
    </row>
    <row r="922" spans="9:9" x14ac:dyDescent="0.3">
      <c r="I922" s="2">
        <f t="shared" si="18"/>
        <v>0</v>
      </c>
    </row>
    <row r="923" spans="9:9" x14ac:dyDescent="0.3">
      <c r="I923" s="2">
        <f t="shared" si="18"/>
        <v>0</v>
      </c>
    </row>
    <row r="924" spans="9:9" x14ac:dyDescent="0.3">
      <c r="I924" s="2">
        <f t="shared" si="18"/>
        <v>0</v>
      </c>
    </row>
    <row r="925" spans="9:9" x14ac:dyDescent="0.3">
      <c r="I925" s="2">
        <f t="shared" si="18"/>
        <v>0</v>
      </c>
    </row>
    <row r="926" spans="9:9" x14ac:dyDescent="0.3">
      <c r="I926" s="2">
        <f t="shared" si="18"/>
        <v>0</v>
      </c>
    </row>
    <row r="927" spans="9:9" x14ac:dyDescent="0.3">
      <c r="I927" s="2">
        <f t="shared" si="18"/>
        <v>0</v>
      </c>
    </row>
    <row r="928" spans="9:9" x14ac:dyDescent="0.3">
      <c r="I928" s="2">
        <f t="shared" si="18"/>
        <v>0</v>
      </c>
    </row>
    <row r="929" spans="9:9" x14ac:dyDescent="0.3">
      <c r="I929" s="2">
        <f t="shared" si="18"/>
        <v>0</v>
      </c>
    </row>
    <row r="930" spans="9:9" x14ac:dyDescent="0.3">
      <c r="I930" s="2">
        <f t="shared" si="18"/>
        <v>0</v>
      </c>
    </row>
    <row r="931" spans="9:9" x14ac:dyDescent="0.3">
      <c r="I931" s="2">
        <f t="shared" si="18"/>
        <v>0</v>
      </c>
    </row>
    <row r="932" spans="9:9" x14ac:dyDescent="0.3">
      <c r="I932" s="2">
        <f t="shared" si="18"/>
        <v>0</v>
      </c>
    </row>
    <row r="933" spans="9:9" x14ac:dyDescent="0.3">
      <c r="I933" s="2">
        <f t="shared" si="18"/>
        <v>0</v>
      </c>
    </row>
    <row r="934" spans="9:9" x14ac:dyDescent="0.3">
      <c r="I934" s="2">
        <f t="shared" si="18"/>
        <v>0</v>
      </c>
    </row>
    <row r="935" spans="9:9" x14ac:dyDescent="0.3">
      <c r="I935" s="2">
        <f t="shared" si="18"/>
        <v>0</v>
      </c>
    </row>
    <row r="936" spans="9:9" x14ac:dyDescent="0.3">
      <c r="I936" s="2">
        <f t="shared" si="18"/>
        <v>0</v>
      </c>
    </row>
    <row r="937" spans="9:9" x14ac:dyDescent="0.3">
      <c r="I937" s="2">
        <f t="shared" si="18"/>
        <v>0</v>
      </c>
    </row>
    <row r="938" spans="9:9" x14ac:dyDescent="0.3">
      <c r="I938" s="2">
        <f t="shared" si="18"/>
        <v>0</v>
      </c>
    </row>
    <row r="939" spans="9:9" x14ac:dyDescent="0.3">
      <c r="I939" s="2">
        <f t="shared" si="18"/>
        <v>0</v>
      </c>
    </row>
    <row r="940" spans="9:9" x14ac:dyDescent="0.3">
      <c r="I940" s="2">
        <f t="shared" si="18"/>
        <v>0</v>
      </c>
    </row>
    <row r="941" spans="9:9" x14ac:dyDescent="0.3">
      <c r="I941" s="2">
        <f t="shared" si="18"/>
        <v>0</v>
      </c>
    </row>
    <row r="942" spans="9:9" x14ac:dyDescent="0.3">
      <c r="I942" s="2">
        <f t="shared" si="18"/>
        <v>0</v>
      </c>
    </row>
    <row r="943" spans="9:9" x14ac:dyDescent="0.3">
      <c r="I943" s="2">
        <f t="shared" si="18"/>
        <v>0</v>
      </c>
    </row>
    <row r="944" spans="9:9" x14ac:dyDescent="0.3">
      <c r="I944" s="2">
        <f t="shared" ref="I944:I994" si="19">IF($G944=0,0,VLOOKUP($G944,conducteurs,8,0))</f>
        <v>0</v>
      </c>
    </row>
    <row r="945" spans="9:9" x14ac:dyDescent="0.3">
      <c r="I945" s="2">
        <f t="shared" si="19"/>
        <v>0</v>
      </c>
    </row>
    <row r="946" spans="9:9" x14ac:dyDescent="0.3">
      <c r="I946" s="2">
        <f t="shared" si="19"/>
        <v>0</v>
      </c>
    </row>
    <row r="947" spans="9:9" x14ac:dyDescent="0.3">
      <c r="I947" s="2">
        <f t="shared" si="19"/>
        <v>0</v>
      </c>
    </row>
    <row r="948" spans="9:9" x14ac:dyDescent="0.3">
      <c r="I948" s="2">
        <f t="shared" si="19"/>
        <v>0</v>
      </c>
    </row>
    <row r="949" spans="9:9" x14ac:dyDescent="0.3">
      <c r="I949" s="2">
        <f t="shared" si="19"/>
        <v>0</v>
      </c>
    </row>
    <row r="950" spans="9:9" x14ac:dyDescent="0.3">
      <c r="I950" s="2">
        <f t="shared" si="19"/>
        <v>0</v>
      </c>
    </row>
    <row r="951" spans="9:9" x14ac:dyDescent="0.3">
      <c r="I951" s="2">
        <f t="shared" si="19"/>
        <v>0</v>
      </c>
    </row>
    <row r="952" spans="9:9" x14ac:dyDescent="0.3">
      <c r="I952" s="2">
        <f t="shared" si="19"/>
        <v>0</v>
      </c>
    </row>
    <row r="953" spans="9:9" x14ac:dyDescent="0.3">
      <c r="I953" s="2">
        <f t="shared" si="19"/>
        <v>0</v>
      </c>
    </row>
    <row r="954" spans="9:9" x14ac:dyDescent="0.3">
      <c r="I954" s="2">
        <f t="shared" si="19"/>
        <v>0</v>
      </c>
    </row>
    <row r="955" spans="9:9" x14ac:dyDescent="0.3">
      <c r="I955" s="2">
        <f t="shared" si="19"/>
        <v>0</v>
      </c>
    </row>
    <row r="956" spans="9:9" x14ac:dyDescent="0.3">
      <c r="I956" s="2">
        <f t="shared" si="19"/>
        <v>0</v>
      </c>
    </row>
    <row r="957" spans="9:9" x14ac:dyDescent="0.3">
      <c r="I957" s="2">
        <f t="shared" si="19"/>
        <v>0</v>
      </c>
    </row>
    <row r="958" spans="9:9" x14ac:dyDescent="0.3">
      <c r="I958" s="2">
        <f t="shared" si="19"/>
        <v>0</v>
      </c>
    </row>
    <row r="959" spans="9:9" x14ac:dyDescent="0.3">
      <c r="I959" s="2">
        <f t="shared" si="19"/>
        <v>0</v>
      </c>
    </row>
    <row r="960" spans="9:9" x14ac:dyDescent="0.3">
      <c r="I960" s="2">
        <f t="shared" si="19"/>
        <v>0</v>
      </c>
    </row>
    <row r="961" spans="9:9" x14ac:dyDescent="0.3">
      <c r="I961" s="2">
        <f t="shared" si="19"/>
        <v>0</v>
      </c>
    </row>
    <row r="962" spans="9:9" x14ac:dyDescent="0.3">
      <c r="I962" s="2">
        <f t="shared" si="19"/>
        <v>0</v>
      </c>
    </row>
    <row r="963" spans="9:9" x14ac:dyDescent="0.3">
      <c r="I963" s="2">
        <f t="shared" si="19"/>
        <v>0</v>
      </c>
    </row>
    <row r="964" spans="9:9" x14ac:dyDescent="0.3">
      <c r="I964" s="2">
        <f t="shared" si="19"/>
        <v>0</v>
      </c>
    </row>
    <row r="965" spans="9:9" x14ac:dyDescent="0.3">
      <c r="I965" s="2">
        <f t="shared" si="19"/>
        <v>0</v>
      </c>
    </row>
    <row r="966" spans="9:9" x14ac:dyDescent="0.3">
      <c r="I966" s="2">
        <f t="shared" si="19"/>
        <v>0</v>
      </c>
    </row>
    <row r="967" spans="9:9" x14ac:dyDescent="0.3">
      <c r="I967" s="2">
        <f t="shared" si="19"/>
        <v>0</v>
      </c>
    </row>
    <row r="968" spans="9:9" x14ac:dyDescent="0.3">
      <c r="I968" s="2">
        <f t="shared" si="19"/>
        <v>0</v>
      </c>
    </row>
    <row r="969" spans="9:9" x14ac:dyDescent="0.3">
      <c r="I969" s="2">
        <f t="shared" si="19"/>
        <v>0</v>
      </c>
    </row>
    <row r="970" spans="9:9" x14ac:dyDescent="0.3">
      <c r="I970" s="2">
        <f t="shared" si="19"/>
        <v>0</v>
      </c>
    </row>
    <row r="971" spans="9:9" x14ac:dyDescent="0.3">
      <c r="I971" s="2">
        <f t="shared" si="19"/>
        <v>0</v>
      </c>
    </row>
    <row r="972" spans="9:9" x14ac:dyDescent="0.3">
      <c r="I972" s="2">
        <f t="shared" si="19"/>
        <v>0</v>
      </c>
    </row>
    <row r="973" spans="9:9" x14ac:dyDescent="0.3">
      <c r="I973" s="2">
        <f t="shared" si="19"/>
        <v>0</v>
      </c>
    </row>
    <row r="974" spans="9:9" x14ac:dyDescent="0.3">
      <c r="I974" s="2">
        <f t="shared" si="19"/>
        <v>0</v>
      </c>
    </row>
    <row r="975" spans="9:9" x14ac:dyDescent="0.3">
      <c r="I975" s="2">
        <f t="shared" si="19"/>
        <v>0</v>
      </c>
    </row>
    <row r="976" spans="9:9" x14ac:dyDescent="0.3">
      <c r="I976" s="2">
        <f t="shared" si="19"/>
        <v>0</v>
      </c>
    </row>
    <row r="977" spans="9:9" x14ac:dyDescent="0.3">
      <c r="I977" s="2">
        <f t="shared" si="19"/>
        <v>0</v>
      </c>
    </row>
    <row r="978" spans="9:9" x14ac:dyDescent="0.3">
      <c r="I978" s="2">
        <f t="shared" si="19"/>
        <v>0</v>
      </c>
    </row>
    <row r="979" spans="9:9" x14ac:dyDescent="0.3">
      <c r="I979" s="2">
        <f t="shared" si="19"/>
        <v>0</v>
      </c>
    </row>
    <row r="980" spans="9:9" x14ac:dyDescent="0.3">
      <c r="I980" s="2">
        <f t="shared" si="19"/>
        <v>0</v>
      </c>
    </row>
    <row r="981" spans="9:9" x14ac:dyDescent="0.3">
      <c r="I981" s="2">
        <f t="shared" si="19"/>
        <v>0</v>
      </c>
    </row>
    <row r="982" spans="9:9" x14ac:dyDescent="0.3">
      <c r="I982" s="2">
        <f t="shared" si="19"/>
        <v>0</v>
      </c>
    </row>
    <row r="983" spans="9:9" x14ac:dyDescent="0.3">
      <c r="I983" s="2">
        <f t="shared" si="19"/>
        <v>0</v>
      </c>
    </row>
    <row r="984" spans="9:9" x14ac:dyDescent="0.3">
      <c r="I984" s="2">
        <f t="shared" si="19"/>
        <v>0</v>
      </c>
    </row>
    <row r="985" spans="9:9" x14ac:dyDescent="0.3">
      <c r="I985" s="2">
        <f t="shared" si="19"/>
        <v>0</v>
      </c>
    </row>
    <row r="986" spans="9:9" x14ac:dyDescent="0.3">
      <c r="I986" s="2">
        <f t="shared" si="19"/>
        <v>0</v>
      </c>
    </row>
    <row r="987" spans="9:9" x14ac:dyDescent="0.3">
      <c r="I987" s="2">
        <f t="shared" si="19"/>
        <v>0</v>
      </c>
    </row>
    <row r="988" spans="9:9" x14ac:dyDescent="0.3">
      <c r="I988" s="2">
        <f t="shared" si="19"/>
        <v>0</v>
      </c>
    </row>
    <row r="989" spans="9:9" x14ac:dyDescent="0.3">
      <c r="I989" s="2">
        <f t="shared" si="19"/>
        <v>0</v>
      </c>
    </row>
    <row r="990" spans="9:9" x14ac:dyDescent="0.3">
      <c r="I990" s="2">
        <f t="shared" si="19"/>
        <v>0</v>
      </c>
    </row>
    <row r="991" spans="9:9" x14ac:dyDescent="0.3">
      <c r="I991" s="2">
        <f t="shared" si="19"/>
        <v>0</v>
      </c>
    </row>
    <row r="992" spans="9:9" x14ac:dyDescent="0.3">
      <c r="I992" s="2">
        <f t="shared" si="19"/>
        <v>0</v>
      </c>
    </row>
    <row r="993" spans="9:9" x14ac:dyDescent="0.3">
      <c r="I993" s="2">
        <f t="shared" si="19"/>
        <v>0</v>
      </c>
    </row>
    <row r="994" spans="9:9" x14ac:dyDescent="0.3">
      <c r="I994" s="2">
        <f t="shared" si="19"/>
        <v>0</v>
      </c>
    </row>
  </sheetData>
  <autoFilter ref="A14:W64"/>
  <mergeCells count="7">
    <mergeCell ref="W9:W13"/>
    <mergeCell ref="K9:K13"/>
    <mergeCell ref="M9:M13"/>
    <mergeCell ref="O9:O13"/>
    <mergeCell ref="Q9:Q13"/>
    <mergeCell ref="S9:S13"/>
    <mergeCell ref="U9:U13"/>
  </mergeCells>
  <dataValidations count="1">
    <dataValidation type="list" showInputMessage="1" showErrorMessage="1" sqref="B13">
      <formula1>"Niveau MU,Niveau AC"</formula1>
    </dataValidation>
  </dataValidations>
  <pageMargins left="0" right="0" top="0.511811023622047" bottom="0.511811023622047" header="0.3" footer="0.3"/>
  <pageSetup paperSize="9" scale="46" fitToHeight="0" orientation="landscape" r:id="rId1"/>
  <headerFooter>
    <oddHeader>&amp;C&amp;F&amp;R&amp;A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M15" sqref="M15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9" tint="0.39997558519241921"/>
    <pageSetUpPr fitToPage="1"/>
  </sheetPr>
  <dimension ref="A1:BO7"/>
  <sheetViews>
    <sheetView workbookViewId="0">
      <pane xSplit="1" ySplit="2" topLeftCell="Q3" activePane="bottomRight" state="frozen"/>
      <selection pane="topRight" activeCell="B1" sqref="B1"/>
      <selection pane="bottomLeft" activeCell="A3" sqref="A3"/>
      <selection pane="bottomRight" activeCell="AA10" sqref="AA10"/>
    </sheetView>
  </sheetViews>
  <sheetFormatPr baseColWidth="10" defaultRowHeight="14.4" outlineLevelCol="1" x14ac:dyDescent="0.3"/>
  <cols>
    <col min="1" max="1" width="33.6640625" bestFit="1" customWidth="1"/>
    <col min="2" max="16" width="9.5546875" hidden="1" customWidth="1" outlineLevel="1"/>
    <col min="17" max="17" width="15.77734375" style="126" bestFit="1" customWidth="1" collapsed="1"/>
    <col min="18" max="26" width="9.5546875" hidden="1" customWidth="1" outlineLevel="1"/>
    <col min="27" max="27" width="11.77734375" style="126" bestFit="1" customWidth="1" collapsed="1"/>
    <col min="28" max="34" width="9.5546875" hidden="1" customWidth="1" outlineLevel="1"/>
    <col min="35" max="35" width="14.109375" style="126" bestFit="1" customWidth="1" collapsed="1"/>
    <col min="36" max="42" width="10.5546875" hidden="1" customWidth="1" outlineLevel="1"/>
    <col min="43" max="43" width="11.6640625" style="126" bestFit="1" customWidth="1" collapsed="1"/>
    <col min="44" max="46" width="11.5546875" hidden="1" customWidth="1" outlineLevel="1"/>
    <col min="47" max="47" width="11.77734375" bestFit="1" customWidth="1" collapsed="1"/>
    <col min="48" max="48" width="11.5546875" hidden="1" customWidth="1" outlineLevel="1"/>
    <col min="49" max="49" width="11.77734375" style="126" bestFit="1" customWidth="1" collapsed="1"/>
    <col min="50" max="52" width="11.5546875" hidden="1" customWidth="1" outlineLevel="1"/>
    <col min="53" max="53" width="11.6640625" bestFit="1" customWidth="1" collapsed="1"/>
    <col min="54" max="54" width="11.5546875" hidden="1" customWidth="1" outlineLevel="1"/>
    <col min="55" max="55" width="11.77734375" bestFit="1" customWidth="1" collapsed="1"/>
    <col min="56" max="64" width="11.5546875" hidden="1" customWidth="1" outlineLevel="1"/>
    <col min="65" max="65" width="12.88671875" bestFit="1" customWidth="1" collapsed="1"/>
    <col min="66" max="66" width="12.77734375" bestFit="1" customWidth="1"/>
    <col min="67" max="67" width="8" style="127" customWidth="1"/>
  </cols>
  <sheetData>
    <row r="1" spans="1:67" s="105" customFormat="1" ht="26.4" x14ac:dyDescent="0.3">
      <c r="A1" s="97"/>
      <c r="B1" s="98">
        <v>602400</v>
      </c>
      <c r="C1" s="99">
        <v>615600</v>
      </c>
      <c r="D1" s="99">
        <v>615602</v>
      </c>
      <c r="E1" s="99">
        <v>625010</v>
      </c>
      <c r="F1" s="99">
        <v>625020</v>
      </c>
      <c r="G1" s="99">
        <v>625110</v>
      </c>
      <c r="H1" s="99">
        <v>625120</v>
      </c>
      <c r="I1" s="99">
        <v>625140</v>
      </c>
      <c r="J1" s="99">
        <v>625150</v>
      </c>
      <c r="K1" s="99">
        <v>911013</v>
      </c>
      <c r="L1" s="99">
        <v>911504</v>
      </c>
      <c r="M1" s="99">
        <v>911520</v>
      </c>
      <c r="N1" s="99">
        <v>933013</v>
      </c>
      <c r="O1" s="99">
        <v>976420</v>
      </c>
      <c r="P1" s="100" t="s">
        <v>43</v>
      </c>
      <c r="Q1" s="132" t="s">
        <v>75</v>
      </c>
      <c r="R1" s="101">
        <v>602430</v>
      </c>
      <c r="S1" s="98">
        <v>615630</v>
      </c>
      <c r="T1" s="98">
        <v>615632</v>
      </c>
      <c r="U1" s="98">
        <v>911503</v>
      </c>
      <c r="V1" s="98">
        <v>911521</v>
      </c>
      <c r="W1" s="98">
        <v>933009</v>
      </c>
      <c r="X1" s="98">
        <v>933011</v>
      </c>
      <c r="Y1" s="98">
        <v>976423</v>
      </c>
      <c r="Z1" s="102" t="s">
        <v>50</v>
      </c>
      <c r="AA1" s="132" t="s">
        <v>76</v>
      </c>
      <c r="AB1" s="101">
        <v>602310</v>
      </c>
      <c r="AC1" s="98">
        <v>615610</v>
      </c>
      <c r="AD1" s="98">
        <v>615612</v>
      </c>
      <c r="AE1" s="98">
        <v>911502</v>
      </c>
      <c r="AF1" s="98">
        <v>911522</v>
      </c>
      <c r="AG1" s="98">
        <v>976421</v>
      </c>
      <c r="AH1" s="102" t="s">
        <v>77</v>
      </c>
      <c r="AI1" s="132" t="s">
        <v>78</v>
      </c>
      <c r="AJ1" s="101">
        <v>602420</v>
      </c>
      <c r="AK1" s="98">
        <v>615620</v>
      </c>
      <c r="AL1" s="98">
        <v>615622</v>
      </c>
      <c r="AM1" s="98">
        <v>911501</v>
      </c>
      <c r="AN1" s="98">
        <v>911523</v>
      </c>
      <c r="AO1" s="98">
        <v>976422</v>
      </c>
      <c r="AP1" s="102" t="s">
        <v>79</v>
      </c>
      <c r="AQ1" s="137" t="s">
        <v>80</v>
      </c>
      <c r="AR1" s="101">
        <v>613900</v>
      </c>
      <c r="AS1" s="98">
        <v>758050</v>
      </c>
      <c r="AT1" s="102">
        <v>933024</v>
      </c>
      <c r="AU1" s="132" t="s">
        <v>81</v>
      </c>
      <c r="AV1" s="103">
        <v>922400</v>
      </c>
      <c r="AW1" s="132" t="s">
        <v>82</v>
      </c>
      <c r="AX1" s="101">
        <v>920401</v>
      </c>
      <c r="AY1" s="98">
        <v>976415</v>
      </c>
      <c r="AZ1" s="102">
        <v>977415</v>
      </c>
      <c r="BA1" s="132" t="s">
        <v>83</v>
      </c>
      <c r="BB1" s="103">
        <v>920402</v>
      </c>
      <c r="BC1" s="132" t="s">
        <v>84</v>
      </c>
      <c r="BD1" s="101">
        <v>682930</v>
      </c>
      <c r="BE1" s="98">
        <v>922301</v>
      </c>
      <c r="BF1" s="98">
        <v>922302</v>
      </c>
      <c r="BG1" s="98">
        <v>922303</v>
      </c>
      <c r="BH1" s="98">
        <v>922311</v>
      </c>
      <c r="BI1" s="98">
        <v>922312</v>
      </c>
      <c r="BJ1" s="98">
        <v>922313</v>
      </c>
      <c r="BK1" s="98">
        <v>922315</v>
      </c>
      <c r="BL1" s="102">
        <v>922316</v>
      </c>
      <c r="BM1" s="132" t="s">
        <v>85</v>
      </c>
      <c r="BN1" s="134" t="s">
        <v>86</v>
      </c>
      <c r="BO1" s="104" t="s">
        <v>87</v>
      </c>
    </row>
    <row r="2" spans="1:67" ht="42" x14ac:dyDescent="0.3">
      <c r="A2" s="106"/>
      <c r="B2" s="107"/>
      <c r="C2" s="107"/>
      <c r="D2" s="107" t="s">
        <v>88</v>
      </c>
      <c r="E2" s="107" t="s">
        <v>89</v>
      </c>
      <c r="F2" s="107" t="s">
        <v>90</v>
      </c>
      <c r="G2" s="107" t="s">
        <v>91</v>
      </c>
      <c r="H2" s="107" t="s">
        <v>92</v>
      </c>
      <c r="I2" s="107" t="s">
        <v>93</v>
      </c>
      <c r="J2" s="107" t="s">
        <v>94</v>
      </c>
      <c r="K2" s="107" t="s">
        <v>95</v>
      </c>
      <c r="L2" s="107" t="s">
        <v>96</v>
      </c>
      <c r="M2" s="107" t="s">
        <v>97</v>
      </c>
      <c r="N2" s="107" t="s">
        <v>98</v>
      </c>
      <c r="O2" s="107" t="s">
        <v>42</v>
      </c>
      <c r="P2" s="107" t="s">
        <v>44</v>
      </c>
      <c r="Q2" s="136"/>
      <c r="R2" s="107" t="s">
        <v>42</v>
      </c>
      <c r="S2" s="107" t="s">
        <v>48</v>
      </c>
      <c r="T2" s="107" t="s">
        <v>99</v>
      </c>
      <c r="U2" s="107" t="s">
        <v>100</v>
      </c>
      <c r="V2" s="107" t="s">
        <v>101</v>
      </c>
      <c r="W2" s="107" t="s">
        <v>102</v>
      </c>
      <c r="X2" s="107" t="s">
        <v>103</v>
      </c>
      <c r="Y2" s="107" t="s">
        <v>49</v>
      </c>
      <c r="Z2" s="107" t="s">
        <v>51</v>
      </c>
      <c r="AA2" s="136"/>
      <c r="AB2" s="107" t="s">
        <v>54</v>
      </c>
      <c r="AC2" s="107" t="s">
        <v>55</v>
      </c>
      <c r="AD2" s="107" t="s">
        <v>104</v>
      </c>
      <c r="AE2" s="107" t="s">
        <v>105</v>
      </c>
      <c r="AF2" s="107" t="s">
        <v>106</v>
      </c>
      <c r="AG2" s="107" t="s">
        <v>107</v>
      </c>
      <c r="AH2" s="107" t="s">
        <v>108</v>
      </c>
      <c r="AI2" s="136"/>
      <c r="AJ2" s="107" t="s">
        <v>109</v>
      </c>
      <c r="AK2" s="107" t="s">
        <v>110</v>
      </c>
      <c r="AL2" s="107" t="s">
        <v>111</v>
      </c>
      <c r="AM2" s="107" t="s">
        <v>112</v>
      </c>
      <c r="AN2" s="107" t="s">
        <v>113</v>
      </c>
      <c r="AO2" s="107" t="s">
        <v>114</v>
      </c>
      <c r="AP2" s="107" t="s">
        <v>115</v>
      </c>
      <c r="AQ2" s="133"/>
      <c r="AR2" s="107" t="s">
        <v>58</v>
      </c>
      <c r="AS2" s="107" t="s">
        <v>116</v>
      </c>
      <c r="AT2" s="107" t="s">
        <v>81</v>
      </c>
      <c r="AU2" s="133"/>
      <c r="AV2" s="107" t="s">
        <v>61</v>
      </c>
      <c r="AW2" s="133"/>
      <c r="AX2" s="107" t="s">
        <v>64</v>
      </c>
      <c r="AY2" s="107" t="s">
        <v>117</v>
      </c>
      <c r="AZ2" s="107" t="s">
        <v>117</v>
      </c>
      <c r="BA2" s="133"/>
      <c r="BB2" s="107" t="s">
        <v>66</v>
      </c>
      <c r="BC2" s="133"/>
      <c r="BD2" s="107" t="s">
        <v>118</v>
      </c>
      <c r="BE2" s="107" t="s">
        <v>119</v>
      </c>
      <c r="BF2" s="107" t="s">
        <v>120</v>
      </c>
      <c r="BG2" s="107" t="s">
        <v>68</v>
      </c>
      <c r="BH2" s="107" t="s">
        <v>121</v>
      </c>
      <c r="BI2" s="107" t="s">
        <v>122</v>
      </c>
      <c r="BJ2" s="107" t="s">
        <v>123</v>
      </c>
      <c r="BK2" s="107" t="s">
        <v>124</v>
      </c>
      <c r="BL2" s="107" t="s">
        <v>125</v>
      </c>
      <c r="BM2" s="133"/>
      <c r="BN2" s="135"/>
      <c r="BO2" s="108">
        <v>1</v>
      </c>
    </row>
    <row r="3" spans="1:67" x14ac:dyDescent="0.3">
      <c r="A3" s="109" t="s">
        <v>126</v>
      </c>
      <c r="B3" s="110"/>
      <c r="C3" s="129">
        <f>SUMIFS(EQUIPMENT!$V:$V,EQUIPMENT!$I:$I,'Dépenses VL par salariés'!$A:$A,EQUIPMENT!$B:$B,'Dépenses VL par salariés'!C$1)</f>
        <v>176.04</v>
      </c>
      <c r="D3" s="110">
        <f>SUMIFS(EQUIPMENT!$V:$V,EQUIPMENT!$I:$I,'Dépenses VL par salariés'!$A:$A,EQUIPMENT!$B:$B,'Dépenses VL par salariés'!D$1)</f>
        <v>0</v>
      </c>
      <c r="E3" s="110">
        <f>SUMIFS(EQUIPMENT!$V:$V,EQUIPMENT!$I:$I,'Dépenses VL par salariés'!$A:$A,EQUIPMENT!$B:$B,'Dépenses VL par salariés'!E$1)</f>
        <v>0</v>
      </c>
      <c r="F3" s="110">
        <f>SUMIFS(EQUIPMENT!$V:$V,EQUIPMENT!$I:$I,'Dépenses VL par salariés'!$A:$A,EQUIPMENT!$B:$B,'Dépenses VL par salariés'!F$1)</f>
        <v>0</v>
      </c>
      <c r="G3" s="110">
        <f>SUMIFS(EQUIPMENT!$V:$V,EQUIPMENT!$I:$I,'Dépenses VL par salariés'!$A:$A,EQUIPMENT!$B:$B,'Dépenses VL par salariés'!G$1)</f>
        <v>0</v>
      </c>
      <c r="H3" s="110">
        <f>SUMIFS(EQUIPMENT!$V:$V,EQUIPMENT!$I:$I,'Dépenses VL par salariés'!$A:$A,EQUIPMENT!$B:$B,'Dépenses VL par salariés'!H$1)</f>
        <v>0</v>
      </c>
      <c r="I3" s="110">
        <f>SUMIFS(EQUIPMENT!$V:$V,EQUIPMENT!$I:$I,'Dépenses VL par salariés'!$A:$A,EQUIPMENT!$B:$B,'Dépenses VL par salariés'!I$1)</f>
        <v>0</v>
      </c>
      <c r="J3" s="110">
        <f>SUMIFS(EQUIPMENT!$V:$V,EQUIPMENT!$I:$I,'Dépenses VL par salariés'!$A:$A,EQUIPMENT!$B:$B,'Dépenses VL par salariés'!J$1)</f>
        <v>0</v>
      </c>
      <c r="K3" s="110">
        <f>SUMIFS(EQUIPMENT!$V:$V,EQUIPMENT!$I:$I,'Dépenses VL par salariés'!$A:$A,EQUIPMENT!$B:$B,'Dépenses VL par salariés'!K$1)</f>
        <v>0</v>
      </c>
      <c r="L3" s="110">
        <f>SUMIFS(EQUIPMENT!$V:$V,EQUIPMENT!$I:$I,'Dépenses VL par salariés'!$A:$A,EQUIPMENT!$B:$B,'Dépenses VL par salariés'!L$1)</f>
        <v>0</v>
      </c>
      <c r="M3" s="110">
        <f>SUMIFS(EQUIPMENT!$V:$V,EQUIPMENT!$I:$I,'Dépenses VL par salariés'!$A:$A,EQUIPMENT!$B:$B,'Dépenses VL par salariés'!M$1)</f>
        <v>0</v>
      </c>
      <c r="N3" s="110">
        <f>SUMIFS(EQUIPMENT!$V:$V,EQUIPMENT!$I:$I,'Dépenses VL par salariés'!$A:$A,EQUIPMENT!$B:$B,'Dépenses VL par salariés'!N$1)</f>
        <v>0</v>
      </c>
      <c r="O3" s="110">
        <f>SUMIFS(EQUIPMENT!$V:$V,EQUIPMENT!$I:$I,'Dépenses VL par salariés'!$A:$A,EQUIPMENT!$B:$B,'Dépenses VL par salariés'!O$1)</f>
        <v>0</v>
      </c>
      <c r="P3" s="111">
        <f>SUMIFS(EQUIPMENT!$V:$V,EQUIPMENT!$I:$I,'Dépenses VL par salariés'!$A:$A,EQUIPMENT!$B:$B,'Dépenses VL par salariés'!P$1)</f>
        <v>0</v>
      </c>
      <c r="Q3" s="112">
        <f t="shared" ref="Q3:Q5" si="0">SUM(B3:P3)</f>
        <v>176.04</v>
      </c>
      <c r="R3" s="113">
        <f>SUMIFS(EQUIPMENT!$V:$V,EQUIPMENT!$I:$I,'Dépenses VL par salariés'!$A:$A,EQUIPMENT!$B:$B,'Dépenses VL par salariés'!R$1)</f>
        <v>0</v>
      </c>
      <c r="S3" s="110">
        <f>SUMIFS(EQUIPMENT!$V:$V,EQUIPMENT!$I:$I,'Dépenses VL par salariés'!$A:$A,EQUIPMENT!$B:$B,'Dépenses VL par salariés'!S$1)</f>
        <v>0</v>
      </c>
      <c r="T3" s="110">
        <f>SUMIFS(EQUIPMENT!$V:$V,EQUIPMENT!$I:$I,'Dépenses VL par salariés'!$A:$A,EQUIPMENT!$B:$B,'Dépenses VL par salariés'!T$1)</f>
        <v>0</v>
      </c>
      <c r="U3" s="110">
        <f>SUMIFS(EQUIPMENT!$V:$V,EQUIPMENT!$I:$I,'Dépenses VL par salariés'!$A:$A,EQUIPMENT!$B:$B,'Dépenses VL par salariés'!U$1)</f>
        <v>0</v>
      </c>
      <c r="V3" s="110">
        <f>SUMIFS(EQUIPMENT!$V:$V,EQUIPMENT!$I:$I,'Dépenses VL par salariés'!$A:$A,EQUIPMENT!$B:$B,'Dépenses VL par salariés'!V$1)</f>
        <v>0</v>
      </c>
      <c r="W3" s="110">
        <f>SUMIFS(EQUIPMENT!$V:$V,EQUIPMENT!$I:$I,'Dépenses VL par salariés'!$A:$A,EQUIPMENT!$B:$B,'Dépenses VL par salariés'!W$1)</f>
        <v>0</v>
      </c>
      <c r="X3" s="110">
        <f>SUMIFS(EQUIPMENT!$V:$V,EQUIPMENT!$I:$I,'Dépenses VL par salariés'!$A:$A,EQUIPMENT!$B:$B,'Dépenses VL par salariés'!X$1)</f>
        <v>0</v>
      </c>
      <c r="Y3" s="110">
        <f>SUMIFS(EQUIPMENT!$V:$V,EQUIPMENT!$I:$I,'Dépenses VL par salariés'!$A:$A,EQUIPMENT!$B:$B,'Dépenses VL par salariés'!Y$1)</f>
        <v>0</v>
      </c>
      <c r="Z3" s="111">
        <f>SUMIFS(EQUIPMENT!$V:$V,EQUIPMENT!$I:$I,'Dépenses VL par salariés'!$A:$A,EQUIPMENT!$B:$B,'Dépenses VL par salariés'!Z$1)</f>
        <v>0</v>
      </c>
      <c r="AA3" s="112">
        <f t="shared" ref="AA3:AA5" si="1">SUM(R3:Z3)</f>
        <v>0</v>
      </c>
      <c r="AB3" s="113">
        <f>SUMIFS(EQUIPMENT!$V:$V,EQUIPMENT!$I:$I,'Dépenses VL par salariés'!$A:$A,EQUIPMENT!$B:$B,'Dépenses VL par salariés'!AB$1)</f>
        <v>0</v>
      </c>
      <c r="AC3" s="110">
        <f>SUMIFS(EQUIPMENT!$V:$V,EQUIPMENT!$I:$I,'Dépenses VL par salariés'!$A:$A,EQUIPMENT!$B:$B,'Dépenses VL par salariés'!AC$1)</f>
        <v>0</v>
      </c>
      <c r="AD3" s="110">
        <f>SUMIFS(EQUIPMENT!$V:$V,EQUIPMENT!$I:$I,'Dépenses VL par salariés'!$A:$A,EQUIPMENT!$B:$B,'Dépenses VL par salariés'!AD$1)</f>
        <v>0</v>
      </c>
      <c r="AE3" s="110">
        <f>SUMIFS(EQUIPMENT!$V:$V,EQUIPMENT!$I:$I,'Dépenses VL par salariés'!$A:$A,EQUIPMENT!$B:$B,'Dépenses VL par salariés'!AE$1)</f>
        <v>0</v>
      </c>
      <c r="AF3" s="110">
        <f>SUMIFS(EQUIPMENT!$V:$V,EQUIPMENT!$I:$I,'Dépenses VL par salariés'!$A:$A,EQUIPMENT!$B:$B,'Dépenses VL par salariés'!AF$1)</f>
        <v>0</v>
      </c>
      <c r="AG3" s="110">
        <f>SUMIFS(EQUIPMENT!$V:$V,EQUIPMENT!$I:$I,'Dépenses VL par salariés'!$A:$A,EQUIPMENT!$B:$B,'Dépenses VL par salariés'!AG$1)</f>
        <v>0</v>
      </c>
      <c r="AH3" s="111">
        <f>SUMIFS(EQUIPMENT!$V:$V,EQUIPMENT!$I:$I,'Dépenses VL par salariés'!$A:$A,EQUIPMENT!$B:$B,'Dépenses VL par salariés'!AH$1)</f>
        <v>0</v>
      </c>
      <c r="AI3" s="112">
        <f t="shared" ref="AI3:AI5" si="2">SUM(AB3:AH3)</f>
        <v>0</v>
      </c>
      <c r="AJ3" s="113">
        <f>SUMIFS(EQUIPMENT!$V:$V,EQUIPMENT!$I:$I,'Dépenses VL par salariés'!$A:$A,EQUIPMENT!$B:$B,'Dépenses VL par salariés'!AJ$1)</f>
        <v>0</v>
      </c>
      <c r="AK3" s="110">
        <f>SUMIFS(EQUIPMENT!$V:$V,EQUIPMENT!$I:$I,'Dépenses VL par salariés'!$A:$A,EQUIPMENT!$B:$B,'Dépenses VL par salariés'!AK$1)</f>
        <v>0</v>
      </c>
      <c r="AL3" s="110">
        <f>SUMIFS(EQUIPMENT!$V:$V,EQUIPMENT!$I:$I,'Dépenses VL par salariés'!$A:$A,EQUIPMENT!$B:$B,'Dépenses VL par salariés'!AL$1)</f>
        <v>0</v>
      </c>
      <c r="AM3" s="110">
        <f>SUMIFS(EQUIPMENT!$V:$V,EQUIPMENT!$I:$I,'Dépenses VL par salariés'!$A:$A,EQUIPMENT!$B:$B,'Dépenses VL par salariés'!AM$1)</f>
        <v>0</v>
      </c>
      <c r="AN3" s="110">
        <f>SUMIFS(EQUIPMENT!$V:$V,EQUIPMENT!$I:$I,'Dépenses VL par salariés'!$A:$A,EQUIPMENT!$B:$B,'Dépenses VL par salariés'!AN$1)</f>
        <v>0</v>
      </c>
      <c r="AO3" s="110">
        <f>SUMIFS(EQUIPMENT!$V:$V,EQUIPMENT!$I:$I,'Dépenses VL par salariés'!$A:$A,EQUIPMENT!$B:$B,'Dépenses VL par salariés'!AO$1)</f>
        <v>0</v>
      </c>
      <c r="AP3" s="111">
        <f>SUMIFS(EQUIPMENT!$V:$V,EQUIPMENT!$I:$I,'Dépenses VL par salariés'!$A:$A,EQUIPMENT!$B:$B,'Dépenses VL par salariés'!AP$1)</f>
        <v>0</v>
      </c>
      <c r="AQ3" s="112">
        <f t="shared" ref="AQ3:AQ5" si="3">SUM(AJ3:AP3)</f>
        <v>0</v>
      </c>
      <c r="AR3" s="113">
        <f>SUMIFS(EQUIPMENT!$V:$V,EQUIPMENT!$I:$I,'Dépenses VL par salariés'!$A:$A,EQUIPMENT!$B:$B,'Dépenses VL par salariés'!AR$1)</f>
        <v>0</v>
      </c>
      <c r="AS3" s="110">
        <f>SUMIFS(EQUIPMENT!$V:$V,EQUIPMENT!$I:$I,'Dépenses VL par salariés'!$A:$A,EQUIPMENT!$B:$B,'Dépenses VL par salariés'!AS$1)</f>
        <v>0</v>
      </c>
      <c r="AT3" s="111">
        <f>SUMIFS(EQUIPMENT!$V:$V,EQUIPMENT!$I:$I,'Dépenses VL par salariés'!$A:$A,EQUIPMENT!$B:$B,'Dépenses VL par salariés'!AT$1)</f>
        <v>0</v>
      </c>
      <c r="AU3" s="112">
        <f t="shared" ref="AU3:AU5" si="4">SUM(AR3:AT3)</f>
        <v>0</v>
      </c>
      <c r="AV3" s="114">
        <f>SUMIFS(EQUIPMENT!$V:$V,EQUIPMENT!$I:$I,'Dépenses VL par salariés'!$A:$A,EQUIPMENT!$B:$B,'Dépenses VL par salariés'!AV$1)</f>
        <v>29.93</v>
      </c>
      <c r="AW3" s="112">
        <f t="shared" ref="AW3:AW5" si="5">SUM(AV3)</f>
        <v>29.93</v>
      </c>
      <c r="AX3" s="113">
        <f>SUMIFS(EQUIPMENT!$V:$V,EQUIPMENT!$I:$I,'Dépenses VL par salariés'!$A:$A,EQUIPMENT!$B:$B,'Dépenses VL par salariés'!AX$1)</f>
        <v>95.309999999999988</v>
      </c>
      <c r="AY3" s="110">
        <f>SUMIFS(EQUIPMENT!$V:$V,EQUIPMENT!$I:$I,'Dépenses VL par salariés'!$A:$A,EQUIPMENT!$B:$B,'Dépenses VL par salariés'!AY$1)</f>
        <v>0</v>
      </c>
      <c r="AZ3" s="111">
        <f>SUMIFS(EQUIPMENT!$V:$V,EQUIPMENT!$I:$I,'Dépenses VL par salariés'!$A:$A,EQUIPMENT!$B:$B,'Dépenses VL par salariés'!AZ$1)</f>
        <v>0</v>
      </c>
      <c r="BA3" s="112">
        <f t="shared" ref="BA3:BA5" si="6">SUM(AX3:AZ3)</f>
        <v>95.309999999999988</v>
      </c>
      <c r="BB3" s="114">
        <f>SUMIFS(EQUIPMENT!$V:$V,EQUIPMENT!$I:$I,'Dépenses VL par salariés'!$A:$A,EQUIPMENT!$B:$B,'Dépenses VL par salariés'!BB$1)</f>
        <v>100</v>
      </c>
      <c r="BC3" s="112">
        <f t="shared" ref="BC3:BC5" si="7">SUM(BB3)</f>
        <v>100</v>
      </c>
      <c r="BD3" s="113">
        <f>SUMIFS(EQUIPMENT!$V:$V,EQUIPMENT!$I:$I,'Dépenses VL par salariés'!$A:$A,EQUIPMENT!$B:$B,'Dépenses VL par salariés'!BD$1)</f>
        <v>0</v>
      </c>
      <c r="BE3" s="110">
        <f>SUMIFS(EQUIPMENT!$V:$V,EQUIPMENT!$I:$I,'Dépenses VL par salariés'!$A:$A,EQUIPMENT!$B:$B,'Dépenses VL par salariés'!BE$1)</f>
        <v>0</v>
      </c>
      <c r="BF3" s="110">
        <f>SUMIFS(EQUIPMENT!$V:$V,EQUIPMENT!$I:$I,'Dépenses VL par salariés'!$A:$A,EQUIPMENT!$B:$B,'Dépenses VL par salariés'!BF$1)</f>
        <v>0</v>
      </c>
      <c r="BG3" s="110">
        <f>SUMIFS(EQUIPMENT!$V:$V,EQUIPMENT!$I:$I,'Dépenses VL par salariés'!$A:$A,EQUIPMENT!$B:$B,'Dépenses VL par salariés'!BG$1)</f>
        <v>1654</v>
      </c>
      <c r="BH3" s="110">
        <f>SUMIFS(EQUIPMENT!$V:$V,EQUIPMENT!$I:$I,'Dépenses VL par salariés'!$A:$A,EQUIPMENT!$B:$B,'Dépenses VL par salariés'!BH$1)</f>
        <v>0</v>
      </c>
      <c r="BI3" s="110">
        <f>SUMIFS(EQUIPMENT!$V:$V,EQUIPMENT!$I:$I,'Dépenses VL par salariés'!$A:$A,EQUIPMENT!$B:$B,'Dépenses VL par salariés'!BI$1)</f>
        <v>0</v>
      </c>
      <c r="BJ3" s="110">
        <f>SUMIFS(EQUIPMENT!$V:$V,EQUIPMENT!$I:$I,'Dépenses VL par salariés'!$A:$A,EQUIPMENT!$B:$B,'Dépenses VL par salariés'!BJ$1)</f>
        <v>0</v>
      </c>
      <c r="BK3" s="110">
        <f>SUMIFS(EQUIPMENT!$V:$V,EQUIPMENT!$I:$I,'Dépenses VL par salariés'!$A:$A,EQUIPMENT!$B:$B,'Dépenses VL par salariés'!BK$1)</f>
        <v>0</v>
      </c>
      <c r="BL3" s="111">
        <f>SUMIFS(EQUIPMENT!$V:$V,EQUIPMENT!$I:$I,'Dépenses VL par salariés'!$A:$A,EQUIPMENT!$B:$B,'Dépenses VL par salariés'!BL$1)</f>
        <v>0</v>
      </c>
      <c r="BM3" s="112">
        <f t="shared" ref="BM3:BM5" si="8">SUM(BD3:BL3)</f>
        <v>1654</v>
      </c>
      <c r="BN3" s="115">
        <f t="shared" ref="BN3:BN5" si="9">+Q3+AA3+AI3+AQ3+AU3+AW3+BA3+BC3+BM3</f>
        <v>2055.2799999999997</v>
      </c>
      <c r="BO3" s="116">
        <f t="shared" ref="BO3:BO5" si="10">IF(AND(BN3=0,+BN3=0),0,1)</f>
        <v>1</v>
      </c>
    </row>
    <row r="4" spans="1:67" x14ac:dyDescent="0.3">
      <c r="A4" s="109" t="s">
        <v>127</v>
      </c>
      <c r="B4" s="110">
        <f>SUMIFS(EQUIPMENT!$V:$V,EQUIPMENT!$I:$I,'Dépenses VL par salariés'!$A:$A,EQUIPMENT!$B:$B,'Dépenses VL par salariés'!B$1)</f>
        <v>0</v>
      </c>
      <c r="C4" s="110">
        <f>SUMIFS(EQUIPMENT!$V:$V,EQUIPMENT!$I:$I,'Dépenses VL par salariés'!$A:$A,EQUIPMENT!$B:$B,'Dépenses VL par salariés'!C$1)</f>
        <v>0</v>
      </c>
      <c r="D4" s="110">
        <f>SUMIFS(EQUIPMENT!$V:$V,EQUIPMENT!$I:$I,'Dépenses VL par salariés'!$A:$A,EQUIPMENT!$B:$B,'Dépenses VL par salariés'!D$1)</f>
        <v>0</v>
      </c>
      <c r="E4" s="110">
        <f>SUMIFS(EQUIPMENT!$V:$V,EQUIPMENT!$I:$I,'Dépenses VL par salariés'!$A:$A,EQUIPMENT!$B:$B,'Dépenses VL par salariés'!E$1)</f>
        <v>0</v>
      </c>
      <c r="F4" s="110">
        <f>SUMIFS(EQUIPMENT!$V:$V,EQUIPMENT!$I:$I,'Dépenses VL par salariés'!$A:$A,EQUIPMENT!$B:$B,'Dépenses VL par salariés'!F$1)</f>
        <v>0</v>
      </c>
      <c r="G4" s="110">
        <f>SUMIFS(EQUIPMENT!$V:$V,EQUIPMENT!$I:$I,'Dépenses VL par salariés'!$A:$A,EQUIPMENT!$B:$B,'Dépenses VL par salariés'!G$1)</f>
        <v>0</v>
      </c>
      <c r="H4" s="110">
        <f>SUMIFS(EQUIPMENT!$V:$V,EQUIPMENT!$I:$I,'Dépenses VL par salariés'!$A:$A,EQUIPMENT!$B:$B,'Dépenses VL par salariés'!H$1)</f>
        <v>0</v>
      </c>
      <c r="I4" s="110">
        <f>SUMIFS(EQUIPMENT!$V:$V,EQUIPMENT!$I:$I,'Dépenses VL par salariés'!$A:$A,EQUIPMENT!$B:$B,'Dépenses VL par salariés'!I$1)</f>
        <v>0</v>
      </c>
      <c r="J4" s="110">
        <f>SUMIFS(EQUIPMENT!$V:$V,EQUIPMENT!$I:$I,'Dépenses VL par salariés'!$A:$A,EQUIPMENT!$B:$B,'Dépenses VL par salariés'!J$1)</f>
        <v>0</v>
      </c>
      <c r="K4" s="110">
        <f>SUMIFS(EQUIPMENT!$V:$V,EQUIPMENT!$I:$I,'Dépenses VL par salariés'!$A:$A,EQUIPMENT!$B:$B,'Dépenses VL par salariés'!K$1)</f>
        <v>0</v>
      </c>
      <c r="L4" s="110">
        <f>SUMIFS(EQUIPMENT!$V:$V,EQUIPMENT!$I:$I,'Dépenses VL par salariés'!$A:$A,EQUIPMENT!$B:$B,'Dépenses VL par salariés'!L$1)</f>
        <v>0</v>
      </c>
      <c r="M4" s="110">
        <f>SUMIFS(EQUIPMENT!$V:$V,EQUIPMENT!$I:$I,'Dépenses VL par salariés'!$A:$A,EQUIPMENT!$B:$B,'Dépenses VL par salariés'!M$1)</f>
        <v>0</v>
      </c>
      <c r="N4" s="110">
        <f>SUMIFS(EQUIPMENT!$V:$V,EQUIPMENT!$I:$I,'Dépenses VL par salariés'!$A:$A,EQUIPMENT!$B:$B,'Dépenses VL par salariés'!N$1)</f>
        <v>0</v>
      </c>
      <c r="O4" s="110">
        <f>SUMIFS(EQUIPMENT!$V:$V,EQUIPMENT!$I:$I,'Dépenses VL par salariés'!$A:$A,EQUIPMENT!$B:$B,'Dépenses VL par salariés'!O$1)</f>
        <v>0</v>
      </c>
      <c r="P4" s="111">
        <f>SUMIFS(EQUIPMENT!$V:$V,EQUIPMENT!$I:$I,'Dépenses VL par salariés'!$A:$A,EQUIPMENT!$B:$B,'Dépenses VL par salariés'!P$1)</f>
        <v>0</v>
      </c>
      <c r="Q4" s="112">
        <f t="shared" si="0"/>
        <v>0</v>
      </c>
      <c r="R4" s="113">
        <f>SUMIFS(EQUIPMENT!$V:$V,EQUIPMENT!$I:$I,'Dépenses VL par salariés'!$A:$A,EQUIPMENT!$B:$B,'Dépenses VL par salariés'!R$1)</f>
        <v>0</v>
      </c>
      <c r="S4" s="110">
        <f>SUMIFS(EQUIPMENT!$V:$V,EQUIPMENT!$I:$I,'Dépenses VL par salariés'!$A:$A,EQUIPMENT!$B:$B,'Dépenses VL par salariés'!S$1)</f>
        <v>0</v>
      </c>
      <c r="T4" s="110">
        <f>SUMIFS(EQUIPMENT!$V:$V,EQUIPMENT!$I:$I,'Dépenses VL par salariés'!$A:$A,EQUIPMENT!$B:$B,'Dépenses VL par salariés'!T$1)</f>
        <v>0</v>
      </c>
      <c r="U4" s="110">
        <f>SUMIFS(EQUIPMENT!$V:$V,EQUIPMENT!$I:$I,'Dépenses VL par salariés'!$A:$A,EQUIPMENT!$B:$B,'Dépenses VL par salariés'!U$1)</f>
        <v>0</v>
      </c>
      <c r="V4" s="110">
        <f>SUMIFS(EQUIPMENT!$V:$V,EQUIPMENT!$I:$I,'Dépenses VL par salariés'!$A:$A,EQUIPMENT!$B:$B,'Dépenses VL par salariés'!V$1)</f>
        <v>0</v>
      </c>
      <c r="W4" s="110">
        <f>SUMIFS(EQUIPMENT!$V:$V,EQUIPMENT!$I:$I,'Dépenses VL par salariés'!$A:$A,EQUIPMENT!$B:$B,'Dépenses VL par salariés'!W$1)</f>
        <v>0</v>
      </c>
      <c r="X4" s="110">
        <f>SUMIFS(EQUIPMENT!$V:$V,EQUIPMENT!$I:$I,'Dépenses VL par salariés'!$A:$A,EQUIPMENT!$B:$B,'Dépenses VL par salariés'!X$1)</f>
        <v>0</v>
      </c>
      <c r="Y4" s="110">
        <f>SUMIFS(EQUIPMENT!$V:$V,EQUIPMENT!$I:$I,'Dépenses VL par salariés'!$A:$A,EQUIPMENT!$B:$B,'Dépenses VL par salariés'!Y$1)</f>
        <v>0</v>
      </c>
      <c r="Z4" s="111">
        <f>SUMIFS(EQUIPMENT!$V:$V,EQUIPMENT!$I:$I,'Dépenses VL par salariés'!$A:$A,EQUIPMENT!$B:$B,'Dépenses VL par salariés'!Z$1)</f>
        <v>0</v>
      </c>
      <c r="AA4" s="112">
        <f t="shared" si="1"/>
        <v>0</v>
      </c>
      <c r="AB4" s="113">
        <f>SUMIFS(EQUIPMENT!$V:$V,EQUIPMENT!$I:$I,'Dépenses VL par salariés'!$A:$A,EQUIPMENT!$B:$B,'Dépenses VL par salariés'!AB$1)</f>
        <v>0</v>
      </c>
      <c r="AC4" s="110">
        <f>SUMIFS(EQUIPMENT!$V:$V,EQUIPMENT!$I:$I,'Dépenses VL par salariés'!$A:$A,EQUIPMENT!$B:$B,'Dépenses VL par salariés'!AC$1)</f>
        <v>168.58</v>
      </c>
      <c r="AD4" s="110">
        <f>SUMIFS(EQUIPMENT!$V:$V,EQUIPMENT!$I:$I,'Dépenses VL par salariés'!$A:$A,EQUIPMENT!$B:$B,'Dépenses VL par salariés'!AD$1)</f>
        <v>0</v>
      </c>
      <c r="AE4" s="110">
        <f>SUMIFS(EQUIPMENT!$V:$V,EQUIPMENT!$I:$I,'Dépenses VL par salariés'!$A:$A,EQUIPMENT!$B:$B,'Dépenses VL par salariés'!AE$1)</f>
        <v>0</v>
      </c>
      <c r="AF4" s="110">
        <f>SUMIFS(EQUIPMENT!$V:$V,EQUIPMENT!$I:$I,'Dépenses VL par salariés'!$A:$A,EQUIPMENT!$B:$B,'Dépenses VL par salariés'!AF$1)</f>
        <v>0</v>
      </c>
      <c r="AG4" s="110">
        <f>SUMIFS(EQUIPMENT!$V:$V,EQUIPMENT!$I:$I,'Dépenses VL par salariés'!$A:$A,EQUIPMENT!$B:$B,'Dépenses VL par salariés'!AG$1)</f>
        <v>0</v>
      </c>
      <c r="AH4" s="111">
        <f>SUMIFS(EQUIPMENT!$V:$V,EQUIPMENT!$I:$I,'Dépenses VL par salariés'!$A:$A,EQUIPMENT!$B:$B,'Dépenses VL par salariés'!AH$1)</f>
        <v>0</v>
      </c>
      <c r="AI4" s="112">
        <f t="shared" si="2"/>
        <v>168.58</v>
      </c>
      <c r="AJ4" s="113">
        <f>SUMIFS(EQUIPMENT!$V:$V,EQUIPMENT!$I:$I,'Dépenses VL par salariés'!$A:$A,EQUIPMENT!$B:$B,'Dépenses VL par salariés'!AJ$1)</f>
        <v>0</v>
      </c>
      <c r="AK4" s="110">
        <f>SUMIFS(EQUIPMENT!$V:$V,EQUIPMENT!$I:$I,'Dépenses VL par salariés'!$A:$A,EQUIPMENT!$B:$B,'Dépenses VL par salariés'!AK$1)</f>
        <v>0</v>
      </c>
      <c r="AL4" s="110">
        <f>SUMIFS(EQUIPMENT!$V:$V,EQUIPMENT!$I:$I,'Dépenses VL par salariés'!$A:$A,EQUIPMENT!$B:$B,'Dépenses VL par salariés'!AL$1)</f>
        <v>0</v>
      </c>
      <c r="AM4" s="110">
        <f>SUMIFS(EQUIPMENT!$V:$V,EQUIPMENT!$I:$I,'Dépenses VL par salariés'!$A:$A,EQUIPMENT!$B:$B,'Dépenses VL par salariés'!AM$1)</f>
        <v>0</v>
      </c>
      <c r="AN4" s="110">
        <f>SUMIFS(EQUIPMENT!$V:$V,EQUIPMENT!$I:$I,'Dépenses VL par salariés'!$A:$A,EQUIPMENT!$B:$B,'Dépenses VL par salariés'!AN$1)</f>
        <v>0</v>
      </c>
      <c r="AO4" s="110">
        <f>SUMIFS(EQUIPMENT!$V:$V,EQUIPMENT!$I:$I,'Dépenses VL par salariés'!$A:$A,EQUIPMENT!$B:$B,'Dépenses VL par salariés'!AO$1)</f>
        <v>0</v>
      </c>
      <c r="AP4" s="111">
        <f>SUMIFS(EQUIPMENT!$V:$V,EQUIPMENT!$I:$I,'Dépenses VL par salariés'!$A:$A,EQUIPMENT!$B:$B,'Dépenses VL par salariés'!AP$1)</f>
        <v>0</v>
      </c>
      <c r="AQ4" s="112">
        <f t="shared" si="3"/>
        <v>0</v>
      </c>
      <c r="AR4" s="113">
        <f>SUMIFS(EQUIPMENT!$V:$V,EQUIPMENT!$I:$I,'Dépenses VL par salariés'!$A:$A,EQUIPMENT!$B:$B,'Dépenses VL par salariés'!AR$1)</f>
        <v>2132.5100000000002</v>
      </c>
      <c r="AS4" s="110">
        <f>SUMIFS(EQUIPMENT!$V:$V,EQUIPMENT!$I:$I,'Dépenses VL par salariés'!$A:$A,EQUIPMENT!$B:$B,'Dépenses VL par salariés'!AS$1)</f>
        <v>0</v>
      </c>
      <c r="AT4" s="111">
        <f>SUMIFS(EQUIPMENT!$V:$V,EQUIPMENT!$I:$I,'Dépenses VL par salariés'!$A:$A,EQUIPMENT!$B:$B,'Dépenses VL par salariés'!AT$1)</f>
        <v>0</v>
      </c>
      <c r="AU4" s="112">
        <f t="shared" si="4"/>
        <v>2132.5100000000002</v>
      </c>
      <c r="AV4" s="114">
        <f>SUMIFS(EQUIPMENT!$V:$V,EQUIPMENT!$I:$I,'Dépenses VL par salariés'!$A:$A,EQUIPMENT!$B:$B,'Dépenses VL par salariés'!AV$1)</f>
        <v>391.19</v>
      </c>
      <c r="AW4" s="112">
        <f t="shared" si="5"/>
        <v>391.19</v>
      </c>
      <c r="AX4" s="113">
        <f>SUMIFS(EQUIPMENT!$V:$V,EQUIPMENT!$I:$I,'Dépenses VL par salariés'!$A:$A,EQUIPMENT!$B:$B,'Dépenses VL par salariés'!AX$1)</f>
        <v>0</v>
      </c>
      <c r="AY4" s="110">
        <f>SUMIFS(EQUIPMENT!$V:$V,EQUIPMENT!$I:$I,'Dépenses VL par salariés'!$A:$A,EQUIPMENT!$B:$B,'Dépenses VL par salariés'!AY$1)</f>
        <v>0</v>
      </c>
      <c r="AZ4" s="111">
        <f>SUMIFS(EQUIPMENT!$V:$V,EQUIPMENT!$I:$I,'Dépenses VL par salariés'!$A:$A,EQUIPMENT!$B:$B,'Dépenses VL par salariés'!AZ$1)</f>
        <v>0</v>
      </c>
      <c r="BA4" s="112">
        <f t="shared" si="6"/>
        <v>0</v>
      </c>
      <c r="BB4" s="114">
        <f>SUMIFS(EQUIPMENT!$V:$V,EQUIPMENT!$I:$I,'Dépenses VL par salariés'!$A:$A,EQUIPMENT!$B:$B,'Dépenses VL par salariés'!BB$1)</f>
        <v>0</v>
      </c>
      <c r="BC4" s="112">
        <f t="shared" si="7"/>
        <v>0</v>
      </c>
      <c r="BD4" s="113">
        <f>SUMIFS(EQUIPMENT!$V:$V,EQUIPMENT!$I:$I,'Dépenses VL par salariés'!$A:$A,EQUIPMENT!$B:$B,'Dépenses VL par salariés'!BD$1)</f>
        <v>0</v>
      </c>
      <c r="BE4" s="110">
        <f>SUMIFS(EQUIPMENT!$V:$V,EQUIPMENT!$I:$I,'Dépenses VL par salariés'!$A:$A,EQUIPMENT!$B:$B,'Dépenses VL par salariés'!BE$1)</f>
        <v>0</v>
      </c>
      <c r="BF4" s="110">
        <f>SUMIFS(EQUIPMENT!$V:$V,EQUIPMENT!$I:$I,'Dépenses VL par salariés'!$A:$A,EQUIPMENT!$B:$B,'Dépenses VL par salariés'!BF$1)</f>
        <v>0</v>
      </c>
      <c r="BG4" s="110">
        <f>SUMIFS(EQUIPMENT!$V:$V,EQUIPMENT!$I:$I,'Dépenses VL par salariés'!$A:$A,EQUIPMENT!$B:$B,'Dépenses VL par salariés'!BG$1)</f>
        <v>0</v>
      </c>
      <c r="BH4" s="110">
        <f>SUMIFS(EQUIPMENT!$V:$V,EQUIPMENT!$I:$I,'Dépenses VL par salariés'!$A:$A,EQUIPMENT!$B:$B,'Dépenses VL par salariés'!BH$1)</f>
        <v>0</v>
      </c>
      <c r="BI4" s="110">
        <f>SUMIFS(EQUIPMENT!$V:$V,EQUIPMENT!$I:$I,'Dépenses VL par salariés'!$A:$A,EQUIPMENT!$B:$B,'Dépenses VL par salariés'!BI$1)</f>
        <v>0</v>
      </c>
      <c r="BJ4" s="110">
        <f>SUMIFS(EQUIPMENT!$V:$V,EQUIPMENT!$I:$I,'Dépenses VL par salariés'!$A:$A,EQUIPMENT!$B:$B,'Dépenses VL par salariés'!BJ$1)</f>
        <v>0</v>
      </c>
      <c r="BK4" s="110">
        <f>SUMIFS(EQUIPMENT!$V:$V,EQUIPMENT!$I:$I,'Dépenses VL par salariés'!$A:$A,EQUIPMENT!$B:$B,'Dépenses VL par salariés'!BK$1)</f>
        <v>0</v>
      </c>
      <c r="BL4" s="111">
        <f>SUMIFS(EQUIPMENT!$V:$V,EQUIPMENT!$I:$I,'Dépenses VL par salariés'!$A:$A,EQUIPMENT!$B:$B,'Dépenses VL par salariés'!BL$1)</f>
        <v>0</v>
      </c>
      <c r="BM4" s="112">
        <f t="shared" si="8"/>
        <v>0</v>
      </c>
      <c r="BN4" s="115">
        <f t="shared" si="9"/>
        <v>2692.28</v>
      </c>
      <c r="BO4" s="116">
        <f t="shared" si="10"/>
        <v>1</v>
      </c>
    </row>
    <row r="5" spans="1:67" x14ac:dyDescent="0.3">
      <c r="A5" s="109" t="s">
        <v>128</v>
      </c>
      <c r="B5" s="110">
        <f>SUMIFS(EQUIPMENT!$V:$V,EQUIPMENT!$I:$I,'Dépenses VL par salariés'!$A:$A,EQUIPMENT!$B:$B,'Dépenses VL par salariés'!B$1)</f>
        <v>287.73</v>
      </c>
      <c r="C5" s="110">
        <f>SUMIFS(EQUIPMENT!$V:$V,EQUIPMENT!$I:$I,'Dépenses VL par salariés'!$A:$A,EQUIPMENT!$B:$B,'Dépenses VL par salariés'!C$1)</f>
        <v>251</v>
      </c>
      <c r="D5" s="110">
        <f>SUMIFS(EQUIPMENT!$V:$V,EQUIPMENT!$I:$I,'Dépenses VL par salariés'!$A:$A,EQUIPMENT!$B:$B,'Dépenses VL par salariés'!D$1)</f>
        <v>0</v>
      </c>
      <c r="E5" s="110">
        <f>SUMIFS(EQUIPMENT!$V:$V,EQUIPMENT!$I:$I,'Dépenses VL par salariés'!$A:$A,EQUIPMENT!$B:$B,'Dépenses VL par salariés'!E$1)</f>
        <v>0</v>
      </c>
      <c r="F5" s="110">
        <f>SUMIFS(EQUIPMENT!$V:$V,EQUIPMENT!$I:$I,'Dépenses VL par salariés'!$A:$A,EQUIPMENT!$B:$B,'Dépenses VL par salariés'!F$1)</f>
        <v>0</v>
      </c>
      <c r="G5" s="110">
        <f>SUMIFS(EQUIPMENT!$V:$V,EQUIPMENT!$I:$I,'Dépenses VL par salariés'!$A:$A,EQUIPMENT!$B:$B,'Dépenses VL par salariés'!G$1)</f>
        <v>0</v>
      </c>
      <c r="H5" s="110">
        <f>SUMIFS(EQUIPMENT!$V:$V,EQUIPMENT!$I:$I,'Dépenses VL par salariés'!$A:$A,EQUIPMENT!$B:$B,'Dépenses VL par salariés'!H$1)</f>
        <v>0</v>
      </c>
      <c r="I5" s="110">
        <f>SUMIFS(EQUIPMENT!$V:$V,EQUIPMENT!$I:$I,'Dépenses VL par salariés'!$A:$A,EQUIPMENT!$B:$B,'Dépenses VL par salariés'!I$1)</f>
        <v>0</v>
      </c>
      <c r="J5" s="110">
        <f>SUMIFS(EQUIPMENT!$V:$V,EQUIPMENT!$I:$I,'Dépenses VL par salariés'!$A:$A,EQUIPMENT!$B:$B,'Dépenses VL par salariés'!J$1)</f>
        <v>0</v>
      </c>
      <c r="K5" s="110">
        <f>SUMIFS(EQUIPMENT!$V:$V,EQUIPMENT!$I:$I,'Dépenses VL par salariés'!$A:$A,EQUIPMENT!$B:$B,'Dépenses VL par salariés'!K$1)</f>
        <v>0</v>
      </c>
      <c r="L5" s="110">
        <f>SUMIFS(EQUIPMENT!$V:$V,EQUIPMENT!$I:$I,'Dépenses VL par salariés'!$A:$A,EQUIPMENT!$B:$B,'Dépenses VL par salariés'!L$1)</f>
        <v>0</v>
      </c>
      <c r="M5" s="110">
        <f>SUMIFS(EQUIPMENT!$V:$V,EQUIPMENT!$I:$I,'Dépenses VL par salariés'!$A:$A,EQUIPMENT!$B:$B,'Dépenses VL par salariés'!M$1)</f>
        <v>0</v>
      </c>
      <c r="N5" s="110">
        <f>SUMIFS(EQUIPMENT!$V:$V,EQUIPMENT!$I:$I,'Dépenses VL par salariés'!$A:$A,EQUIPMENT!$B:$B,'Dépenses VL par salariés'!N$1)</f>
        <v>0</v>
      </c>
      <c r="O5" s="110">
        <f>SUMIFS(EQUIPMENT!$V:$V,EQUIPMENT!$I:$I,'Dépenses VL par salariés'!$A:$A,EQUIPMENT!$B:$B,'Dépenses VL par salariés'!O$1)</f>
        <v>96</v>
      </c>
      <c r="P5" s="111">
        <f>SUMIFS(EQUIPMENT!$V:$V,EQUIPMENT!$I:$I,'Dépenses VL par salariés'!$A:$A,EQUIPMENT!$B:$B,'Dépenses VL par salariés'!P$1)</f>
        <v>0</v>
      </c>
      <c r="Q5" s="112">
        <f t="shared" si="0"/>
        <v>634.73</v>
      </c>
      <c r="R5" s="113">
        <f>SUMIFS(EQUIPMENT!$V:$V,EQUIPMENT!$I:$I,'Dépenses VL par salariés'!$A:$A,EQUIPMENT!$B:$B,'Dépenses VL par salariés'!R$1)</f>
        <v>1177.8</v>
      </c>
      <c r="S5" s="110">
        <f>SUMIFS(EQUIPMENT!$V:$V,EQUIPMENT!$I:$I,'Dépenses VL par salariés'!$A:$A,EQUIPMENT!$B:$B,'Dépenses VL par salariés'!S$1)</f>
        <v>0</v>
      </c>
      <c r="T5" s="110">
        <f>SUMIFS(EQUIPMENT!$V:$V,EQUIPMENT!$I:$I,'Dépenses VL par salariés'!$A:$A,EQUIPMENT!$B:$B,'Dépenses VL par salariés'!T$1)</f>
        <v>0</v>
      </c>
      <c r="U5" s="110">
        <f>SUMIFS(EQUIPMENT!$V:$V,EQUIPMENT!$I:$I,'Dépenses VL par salariés'!$A:$A,EQUIPMENT!$B:$B,'Dépenses VL par salariés'!U$1)</f>
        <v>0</v>
      </c>
      <c r="V5" s="110">
        <f>SUMIFS(EQUIPMENT!$V:$V,EQUIPMENT!$I:$I,'Dépenses VL par salariés'!$A:$A,EQUIPMENT!$B:$B,'Dépenses VL par salariés'!V$1)</f>
        <v>0</v>
      </c>
      <c r="W5" s="110">
        <f>SUMIFS(EQUIPMENT!$V:$V,EQUIPMENT!$I:$I,'Dépenses VL par salariés'!$A:$A,EQUIPMENT!$B:$B,'Dépenses VL par salariés'!W$1)</f>
        <v>0</v>
      </c>
      <c r="X5" s="110">
        <f>SUMIFS(EQUIPMENT!$V:$V,EQUIPMENT!$I:$I,'Dépenses VL par salariés'!$A:$A,EQUIPMENT!$B:$B,'Dépenses VL par salariés'!X$1)</f>
        <v>0</v>
      </c>
      <c r="Y5" s="110">
        <f>SUMIFS(EQUIPMENT!$V:$V,EQUIPMENT!$I:$I,'Dépenses VL par salariés'!$A:$A,EQUIPMENT!$B:$B,'Dépenses VL par salariés'!Y$1)</f>
        <v>0</v>
      </c>
      <c r="Z5" s="111">
        <f>SUMIFS(EQUIPMENT!$V:$V,EQUIPMENT!$I:$I,'Dépenses VL par salariés'!$A:$A,EQUIPMENT!$B:$B,'Dépenses VL par salariés'!Z$1)</f>
        <v>0</v>
      </c>
      <c r="AA5" s="112">
        <f t="shared" si="1"/>
        <v>1177.8</v>
      </c>
      <c r="AB5" s="113">
        <f>SUMIFS(EQUIPMENT!$V:$V,EQUIPMENT!$I:$I,'Dépenses VL par salariés'!$A:$A,EQUIPMENT!$B:$B,'Dépenses VL par salariés'!AB$1)</f>
        <v>407.16</v>
      </c>
      <c r="AC5" s="110">
        <f>SUMIFS(EQUIPMENT!$V:$V,EQUIPMENT!$I:$I,'Dépenses VL par salariés'!$A:$A,EQUIPMENT!$B:$B,'Dépenses VL par salariés'!AC$1)</f>
        <v>291.66000000000003</v>
      </c>
      <c r="AD5" s="110">
        <f>SUMIFS(EQUIPMENT!$V:$V,EQUIPMENT!$I:$I,'Dépenses VL par salariés'!$A:$A,EQUIPMENT!$B:$B,'Dépenses VL par salariés'!AD$1)</f>
        <v>0</v>
      </c>
      <c r="AE5" s="110">
        <f>SUMIFS(EQUIPMENT!$V:$V,EQUIPMENT!$I:$I,'Dépenses VL par salariés'!$A:$A,EQUIPMENT!$B:$B,'Dépenses VL par salariés'!AE$1)</f>
        <v>0</v>
      </c>
      <c r="AF5" s="110">
        <f>SUMIFS(EQUIPMENT!$V:$V,EQUIPMENT!$I:$I,'Dépenses VL par salariés'!$A:$A,EQUIPMENT!$B:$B,'Dépenses VL par salariés'!AF$1)</f>
        <v>0</v>
      </c>
      <c r="AG5" s="110">
        <f>SUMIFS(EQUIPMENT!$V:$V,EQUIPMENT!$I:$I,'Dépenses VL par salariés'!$A:$A,EQUIPMENT!$B:$B,'Dépenses VL par salariés'!AG$1)</f>
        <v>0</v>
      </c>
      <c r="AH5" s="111">
        <f>SUMIFS(EQUIPMENT!$V:$V,EQUIPMENT!$I:$I,'Dépenses VL par salariés'!$A:$A,EQUIPMENT!$B:$B,'Dépenses VL par salariés'!AH$1)</f>
        <v>0</v>
      </c>
      <c r="AI5" s="112">
        <f t="shared" si="2"/>
        <v>698.82</v>
      </c>
      <c r="AJ5" s="113">
        <f>SUMIFS(EQUIPMENT!$V:$V,EQUIPMENT!$I:$I,'Dépenses VL par salariés'!$A:$A,EQUIPMENT!$B:$B,'Dépenses VL par salariés'!AJ$1)</f>
        <v>0</v>
      </c>
      <c r="AK5" s="110">
        <f>SUMIFS(EQUIPMENT!$V:$V,EQUIPMENT!$I:$I,'Dépenses VL par salariés'!$A:$A,EQUIPMENT!$B:$B,'Dépenses VL par salariés'!AK$1)</f>
        <v>0</v>
      </c>
      <c r="AL5" s="110">
        <f>SUMIFS(EQUIPMENT!$V:$V,EQUIPMENT!$I:$I,'Dépenses VL par salariés'!$A:$A,EQUIPMENT!$B:$B,'Dépenses VL par salariés'!AL$1)</f>
        <v>0</v>
      </c>
      <c r="AM5" s="110">
        <f>SUMIFS(EQUIPMENT!$V:$V,EQUIPMENT!$I:$I,'Dépenses VL par salariés'!$A:$A,EQUIPMENT!$B:$B,'Dépenses VL par salariés'!AM$1)</f>
        <v>0</v>
      </c>
      <c r="AN5" s="110">
        <f>SUMIFS(EQUIPMENT!$V:$V,EQUIPMENT!$I:$I,'Dépenses VL par salariés'!$A:$A,EQUIPMENT!$B:$B,'Dépenses VL par salariés'!AN$1)</f>
        <v>0</v>
      </c>
      <c r="AO5" s="110">
        <f>SUMIFS(EQUIPMENT!$V:$V,EQUIPMENT!$I:$I,'Dépenses VL par salariés'!$A:$A,EQUIPMENT!$B:$B,'Dépenses VL par salariés'!AO$1)</f>
        <v>0</v>
      </c>
      <c r="AP5" s="111">
        <f>SUMIFS(EQUIPMENT!$V:$V,EQUIPMENT!$I:$I,'Dépenses VL par salariés'!$A:$A,EQUIPMENT!$B:$B,'Dépenses VL par salariés'!AP$1)</f>
        <v>0</v>
      </c>
      <c r="AQ5" s="112">
        <f t="shared" si="3"/>
        <v>0</v>
      </c>
      <c r="AR5" s="113">
        <f>SUMIFS(EQUIPMENT!$V:$V,EQUIPMENT!$I:$I,'Dépenses VL par salariés'!$A:$A,EQUIPMENT!$B:$B,'Dépenses VL par salariés'!AR$1)</f>
        <v>0</v>
      </c>
      <c r="AS5" s="110">
        <f>SUMIFS(EQUIPMENT!$V:$V,EQUIPMENT!$I:$I,'Dépenses VL par salariés'!$A:$A,EQUIPMENT!$B:$B,'Dépenses VL par salariés'!AS$1)</f>
        <v>0</v>
      </c>
      <c r="AT5" s="111">
        <f>SUMIFS(EQUIPMENT!$V:$V,EQUIPMENT!$I:$I,'Dépenses VL par salariés'!$A:$A,EQUIPMENT!$B:$B,'Dépenses VL par salariés'!AT$1)</f>
        <v>0</v>
      </c>
      <c r="AU5" s="112">
        <f t="shared" si="4"/>
        <v>0</v>
      </c>
      <c r="AV5" s="114">
        <f>SUMIFS(EQUIPMENT!$V:$V,EQUIPMENT!$I:$I,'Dépenses VL par salariés'!$A:$A,EQUIPMENT!$B:$B,'Dépenses VL par salariés'!AV$1)</f>
        <v>425.71</v>
      </c>
      <c r="AW5" s="112">
        <f t="shared" si="5"/>
        <v>425.71</v>
      </c>
      <c r="AX5" s="113">
        <f>SUMIFS(EQUIPMENT!$V:$V,EQUIPMENT!$I:$I,'Dépenses VL par salariés'!$A:$A,EQUIPMENT!$B:$B,'Dépenses VL par salariés'!AX$1)</f>
        <v>113.37</v>
      </c>
      <c r="AY5" s="110">
        <f>SUMIFS(EQUIPMENT!$V:$V,EQUIPMENT!$I:$I,'Dépenses VL par salariés'!$A:$A,EQUIPMENT!$B:$B,'Dépenses VL par salariés'!AY$1)</f>
        <v>0</v>
      </c>
      <c r="AZ5" s="111">
        <f>SUMIFS(EQUIPMENT!$V:$V,EQUIPMENT!$I:$I,'Dépenses VL par salariés'!$A:$A,EQUIPMENT!$B:$B,'Dépenses VL par salariés'!AZ$1)</f>
        <v>0</v>
      </c>
      <c r="BA5" s="112">
        <f t="shared" si="6"/>
        <v>113.37</v>
      </c>
      <c r="BB5" s="114">
        <f>SUMIFS(EQUIPMENT!$V:$V,EQUIPMENT!$I:$I,'Dépenses VL par salariés'!$A:$A,EQUIPMENT!$B:$B,'Dépenses VL par salariés'!BB$1)</f>
        <v>450</v>
      </c>
      <c r="BC5" s="112">
        <f t="shared" si="7"/>
        <v>450</v>
      </c>
      <c r="BD5" s="113">
        <f>SUMIFS(EQUIPMENT!$V:$V,EQUIPMENT!$I:$I,'Dépenses VL par salariés'!$A:$A,EQUIPMENT!$B:$B,'Dépenses VL par salariés'!BD$1)</f>
        <v>0</v>
      </c>
      <c r="BE5" s="110">
        <f>SUMIFS(EQUIPMENT!$V:$V,EQUIPMENT!$I:$I,'Dépenses VL par salariés'!$A:$A,EQUIPMENT!$B:$B,'Dépenses VL par salariés'!BE$1)</f>
        <v>0</v>
      </c>
      <c r="BF5" s="110">
        <f>SUMIFS(EQUIPMENT!$V:$V,EQUIPMENT!$I:$I,'Dépenses VL par salariés'!$A:$A,EQUIPMENT!$B:$B,'Dépenses VL par salariés'!BF$1)</f>
        <v>0</v>
      </c>
      <c r="BG5" s="110">
        <f>SUMIFS(EQUIPMENT!$V:$V,EQUIPMENT!$I:$I,'Dépenses VL par salariés'!$A:$A,EQUIPMENT!$B:$B,'Dépenses VL par salariés'!BG$1)</f>
        <v>3463</v>
      </c>
      <c r="BH5" s="110">
        <f>SUMIFS(EQUIPMENT!$V:$V,EQUIPMENT!$I:$I,'Dépenses VL par salariés'!$A:$A,EQUIPMENT!$B:$B,'Dépenses VL par salariés'!BH$1)</f>
        <v>0</v>
      </c>
      <c r="BI5" s="110">
        <f>SUMIFS(EQUIPMENT!$V:$V,EQUIPMENT!$I:$I,'Dépenses VL par salariés'!$A:$A,EQUIPMENT!$B:$B,'Dépenses VL par salariés'!BI$1)</f>
        <v>0</v>
      </c>
      <c r="BJ5" s="110">
        <f>SUMIFS(EQUIPMENT!$V:$V,EQUIPMENT!$I:$I,'Dépenses VL par salariés'!$A:$A,EQUIPMENT!$B:$B,'Dépenses VL par salariés'!BJ$1)</f>
        <v>0</v>
      </c>
      <c r="BK5" s="110">
        <f>SUMIFS(EQUIPMENT!$V:$V,EQUIPMENT!$I:$I,'Dépenses VL par salariés'!$A:$A,EQUIPMENT!$B:$B,'Dépenses VL par salariés'!BK$1)</f>
        <v>0</v>
      </c>
      <c r="BL5" s="111">
        <f>SUMIFS(EQUIPMENT!$V:$V,EQUIPMENT!$I:$I,'Dépenses VL par salariés'!$A:$A,EQUIPMENT!$B:$B,'Dépenses VL par salariés'!BL$1)</f>
        <v>0</v>
      </c>
      <c r="BM5" s="112">
        <f t="shared" si="8"/>
        <v>3463</v>
      </c>
      <c r="BN5" s="115">
        <f t="shared" si="9"/>
        <v>6963.43</v>
      </c>
      <c r="BO5" s="116">
        <f t="shared" si="10"/>
        <v>1</v>
      </c>
    </row>
    <row r="6" spans="1:67" s="125" customFormat="1" x14ac:dyDescent="0.3">
      <c r="A6" s="117"/>
      <c r="B6" s="118">
        <f t="shared" ref="B6:AG6" si="11">SUM(B3:B5)</f>
        <v>287.73</v>
      </c>
      <c r="C6" s="118">
        <f t="shared" si="11"/>
        <v>427.03999999999996</v>
      </c>
      <c r="D6" s="118">
        <f t="shared" si="11"/>
        <v>0</v>
      </c>
      <c r="E6" s="118">
        <f t="shared" si="11"/>
        <v>0</v>
      </c>
      <c r="F6" s="118">
        <f t="shared" si="11"/>
        <v>0</v>
      </c>
      <c r="G6" s="118">
        <f t="shared" si="11"/>
        <v>0</v>
      </c>
      <c r="H6" s="118">
        <f t="shared" si="11"/>
        <v>0</v>
      </c>
      <c r="I6" s="118">
        <f t="shared" si="11"/>
        <v>0</v>
      </c>
      <c r="J6" s="118">
        <f t="shared" si="11"/>
        <v>0</v>
      </c>
      <c r="K6" s="118">
        <f t="shared" si="11"/>
        <v>0</v>
      </c>
      <c r="L6" s="118">
        <f t="shared" si="11"/>
        <v>0</v>
      </c>
      <c r="M6" s="118">
        <f t="shared" si="11"/>
        <v>0</v>
      </c>
      <c r="N6" s="118">
        <f t="shared" si="11"/>
        <v>0</v>
      </c>
      <c r="O6" s="118">
        <f t="shared" si="11"/>
        <v>96</v>
      </c>
      <c r="P6" s="119">
        <f t="shared" si="11"/>
        <v>0</v>
      </c>
      <c r="Q6" s="120">
        <f t="shared" si="11"/>
        <v>810.77</v>
      </c>
      <c r="R6" s="121">
        <f t="shared" si="11"/>
        <v>1177.8</v>
      </c>
      <c r="S6" s="118">
        <f t="shared" si="11"/>
        <v>0</v>
      </c>
      <c r="T6" s="118">
        <f t="shared" si="11"/>
        <v>0</v>
      </c>
      <c r="U6" s="118">
        <f t="shared" si="11"/>
        <v>0</v>
      </c>
      <c r="V6" s="118">
        <f t="shared" si="11"/>
        <v>0</v>
      </c>
      <c r="W6" s="118">
        <f t="shared" si="11"/>
        <v>0</v>
      </c>
      <c r="X6" s="118">
        <f t="shared" si="11"/>
        <v>0</v>
      </c>
      <c r="Y6" s="118">
        <f t="shared" si="11"/>
        <v>0</v>
      </c>
      <c r="Z6" s="119">
        <f t="shared" si="11"/>
        <v>0</v>
      </c>
      <c r="AA6" s="120">
        <f t="shared" si="11"/>
        <v>1177.8</v>
      </c>
      <c r="AB6" s="121">
        <f t="shared" si="11"/>
        <v>407.16</v>
      </c>
      <c r="AC6" s="118">
        <f t="shared" si="11"/>
        <v>460.24</v>
      </c>
      <c r="AD6" s="118">
        <f t="shared" si="11"/>
        <v>0</v>
      </c>
      <c r="AE6" s="118">
        <f t="shared" si="11"/>
        <v>0</v>
      </c>
      <c r="AF6" s="118">
        <f t="shared" si="11"/>
        <v>0</v>
      </c>
      <c r="AG6" s="118">
        <f t="shared" si="11"/>
        <v>0</v>
      </c>
      <c r="AH6" s="118">
        <f t="shared" ref="AH6:BM6" si="12">SUM(AH3:AH5)</f>
        <v>0</v>
      </c>
      <c r="AI6" s="122">
        <f t="shared" si="12"/>
        <v>867.40000000000009</v>
      </c>
      <c r="AJ6" s="118">
        <f t="shared" si="12"/>
        <v>0</v>
      </c>
      <c r="AK6" s="118">
        <f t="shared" si="12"/>
        <v>0</v>
      </c>
      <c r="AL6" s="118">
        <f t="shared" si="12"/>
        <v>0</v>
      </c>
      <c r="AM6" s="118">
        <f t="shared" si="12"/>
        <v>0</v>
      </c>
      <c r="AN6" s="118">
        <f t="shared" si="12"/>
        <v>0</v>
      </c>
      <c r="AO6" s="118">
        <f t="shared" si="12"/>
        <v>0</v>
      </c>
      <c r="AP6" s="119">
        <f t="shared" si="12"/>
        <v>0</v>
      </c>
      <c r="AQ6" s="120">
        <f t="shared" si="12"/>
        <v>0</v>
      </c>
      <c r="AR6" s="121">
        <f t="shared" si="12"/>
        <v>2132.5100000000002</v>
      </c>
      <c r="AS6" s="118">
        <f t="shared" si="12"/>
        <v>0</v>
      </c>
      <c r="AT6" s="119">
        <f t="shared" si="12"/>
        <v>0</v>
      </c>
      <c r="AU6" s="120">
        <f t="shared" si="12"/>
        <v>2132.5100000000002</v>
      </c>
      <c r="AV6" s="123">
        <f t="shared" si="12"/>
        <v>846.82999999999993</v>
      </c>
      <c r="AW6" s="120">
        <f t="shared" si="12"/>
        <v>846.82999999999993</v>
      </c>
      <c r="AX6" s="121">
        <f t="shared" si="12"/>
        <v>208.68</v>
      </c>
      <c r="AY6" s="118">
        <f t="shared" si="12"/>
        <v>0</v>
      </c>
      <c r="AZ6" s="119">
        <f t="shared" si="12"/>
        <v>0</v>
      </c>
      <c r="BA6" s="120">
        <f t="shared" si="12"/>
        <v>208.68</v>
      </c>
      <c r="BB6" s="123">
        <f t="shared" si="12"/>
        <v>550</v>
      </c>
      <c r="BC6" s="120">
        <f t="shared" si="12"/>
        <v>550</v>
      </c>
      <c r="BD6" s="121">
        <f t="shared" si="12"/>
        <v>0</v>
      </c>
      <c r="BE6" s="118">
        <f t="shared" si="12"/>
        <v>0</v>
      </c>
      <c r="BF6" s="118">
        <f t="shared" si="12"/>
        <v>0</v>
      </c>
      <c r="BG6" s="118">
        <f t="shared" si="12"/>
        <v>5117</v>
      </c>
      <c r="BH6" s="118">
        <f t="shared" si="12"/>
        <v>0</v>
      </c>
      <c r="BI6" s="118">
        <f t="shared" si="12"/>
        <v>0</v>
      </c>
      <c r="BJ6" s="118">
        <f t="shared" si="12"/>
        <v>0</v>
      </c>
      <c r="BK6" s="118">
        <f t="shared" si="12"/>
        <v>0</v>
      </c>
      <c r="BL6" s="119">
        <f t="shared" si="12"/>
        <v>0</v>
      </c>
      <c r="BM6" s="120">
        <f t="shared" si="12"/>
        <v>5117</v>
      </c>
      <c r="BN6" s="120">
        <f t="shared" ref="BN6" si="13">SUM(BN3:BN5)</f>
        <v>11710.99</v>
      </c>
      <c r="BO6" s="124">
        <v>1</v>
      </c>
    </row>
    <row r="7" spans="1:67" x14ac:dyDescent="0.3">
      <c r="BO7" s="116">
        <f>IF(AND(BN7=0,+BN7=0),0,1)</f>
        <v>0</v>
      </c>
    </row>
  </sheetData>
  <autoFilter ref="A1:BO7"/>
  <mergeCells count="10">
    <mergeCell ref="BA1:BA2"/>
    <mergeCell ref="BC1:BC2"/>
    <mergeCell ref="BM1:BM2"/>
    <mergeCell ref="BN1:BN2"/>
    <mergeCell ref="Q1:Q2"/>
    <mergeCell ref="AA1:AA2"/>
    <mergeCell ref="AI1:AI2"/>
    <mergeCell ref="AQ1:AQ2"/>
    <mergeCell ref="AU1:AU2"/>
    <mergeCell ref="AW1:AW2"/>
  </mergeCells>
  <conditionalFormatting sqref="BN8:BN1048576 BN1 BN3:BN5">
    <cfRule type="duplicateValues" dxfId="0" priority="1"/>
  </conditionalFormatting>
  <pageMargins left="0" right="0" top="0.74803149606299213" bottom="0" header="0.31496062992125984" footer="0.31496062992125984"/>
  <pageSetup paperSize="9" scale="86" orientation="landscape" r:id="rId1"/>
  <headerFooter>
    <oddHeader>&amp;C&amp;F&amp;R&amp;A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59"/>
  <sheetViews>
    <sheetView workbookViewId="0">
      <selection activeCell="F25" sqref="F25"/>
    </sheetView>
  </sheetViews>
  <sheetFormatPr baseColWidth="10" defaultRowHeight="14.4" x14ac:dyDescent="0.3"/>
  <sheetData>
    <row r="1" spans="1:12" x14ac:dyDescent="0.3">
      <c r="A1" t="s">
        <v>129</v>
      </c>
    </row>
    <row r="2" spans="1:12" x14ac:dyDescent="0.3">
      <c r="A2" t="s">
        <v>130</v>
      </c>
    </row>
    <row r="4" spans="1:12" x14ac:dyDescent="0.3">
      <c r="A4" t="s">
        <v>130</v>
      </c>
    </row>
    <row r="5" spans="1:12" x14ac:dyDescent="0.3">
      <c r="A5" t="s">
        <v>131</v>
      </c>
    </row>
    <row r="6" spans="1:12" x14ac:dyDescent="0.3">
      <c r="A6" t="s">
        <v>132</v>
      </c>
    </row>
    <row r="7" spans="1:12" x14ac:dyDescent="0.3">
      <c r="A7" t="s">
        <v>133</v>
      </c>
    </row>
    <row r="8" spans="1:12" x14ac:dyDescent="0.3">
      <c r="A8" t="s">
        <v>134</v>
      </c>
      <c r="B8" s="128"/>
      <c r="C8" s="128"/>
    </row>
    <row r="9" spans="1:12" x14ac:dyDescent="0.3">
      <c r="A9" t="s">
        <v>132</v>
      </c>
    </row>
    <row r="10" spans="1:12" x14ac:dyDescent="0.3">
      <c r="A10" t="s">
        <v>135</v>
      </c>
    </row>
    <row r="11" spans="1:12" x14ac:dyDescent="0.3">
      <c r="A11" t="s">
        <v>136</v>
      </c>
    </row>
    <row r="12" spans="1:12" x14ac:dyDescent="0.3">
      <c r="A12" t="s">
        <v>137</v>
      </c>
      <c r="J12" s="128" t="s">
        <v>165</v>
      </c>
      <c r="K12" s="128"/>
      <c r="L12" s="128"/>
    </row>
    <row r="13" spans="1:12" x14ac:dyDescent="0.3">
      <c r="A13" t="s">
        <v>138</v>
      </c>
    </row>
    <row r="14" spans="1:12" x14ac:dyDescent="0.3">
      <c r="A14" t="s">
        <v>139</v>
      </c>
    </row>
    <row r="15" spans="1:12" x14ac:dyDescent="0.3">
      <c r="A15" t="s">
        <v>140</v>
      </c>
    </row>
    <row r="16" spans="1:12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141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142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143</v>
      </c>
    </row>
    <row r="26" spans="1:1" x14ac:dyDescent="0.3">
      <c r="A26" t="s">
        <v>137</v>
      </c>
    </row>
    <row r="27" spans="1:1" x14ac:dyDescent="0.3">
      <c r="A27" t="s">
        <v>138</v>
      </c>
    </row>
    <row r="28" spans="1:1" x14ac:dyDescent="0.3">
      <c r="A28" t="s">
        <v>144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145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146</v>
      </c>
    </row>
    <row r="35" spans="1:1" x14ac:dyDescent="0.3">
      <c r="A35" t="s">
        <v>147</v>
      </c>
    </row>
    <row r="36" spans="1:1" x14ac:dyDescent="0.3">
      <c r="A36" t="s">
        <v>137</v>
      </c>
    </row>
    <row r="37" spans="1:1" x14ac:dyDescent="0.3">
      <c r="A37" t="s">
        <v>138</v>
      </c>
    </row>
    <row r="38" spans="1:1" x14ac:dyDescent="0.3">
      <c r="A38" t="s">
        <v>148</v>
      </c>
    </row>
    <row r="39" spans="1:1" x14ac:dyDescent="0.3">
      <c r="A39" t="s">
        <v>137</v>
      </c>
    </row>
    <row r="40" spans="1:1" x14ac:dyDescent="0.3">
      <c r="A40" t="s">
        <v>138</v>
      </c>
    </row>
    <row r="41" spans="1:1" x14ac:dyDescent="0.3">
      <c r="A41" t="s">
        <v>149</v>
      </c>
    </row>
    <row r="42" spans="1:1" x14ac:dyDescent="0.3">
      <c r="A42" t="s">
        <v>150</v>
      </c>
    </row>
    <row r="43" spans="1:1" x14ac:dyDescent="0.3">
      <c r="A43" t="s">
        <v>151</v>
      </c>
    </row>
    <row r="44" spans="1:1" x14ac:dyDescent="0.3">
      <c r="A44" t="s">
        <v>152</v>
      </c>
    </row>
    <row r="45" spans="1:1" x14ac:dyDescent="0.3">
      <c r="A45" t="s">
        <v>153</v>
      </c>
    </row>
    <row r="46" spans="1:1" x14ac:dyDescent="0.3">
      <c r="A46" t="s">
        <v>154</v>
      </c>
    </row>
    <row r="47" spans="1:1" x14ac:dyDescent="0.3">
      <c r="A47" t="s">
        <v>155</v>
      </c>
    </row>
    <row r="48" spans="1:1" x14ac:dyDescent="0.3">
      <c r="A48" t="s">
        <v>155</v>
      </c>
    </row>
    <row r="49" spans="1:1" x14ac:dyDescent="0.3">
      <c r="A49" t="s">
        <v>156</v>
      </c>
    </row>
    <row r="50" spans="1:1" x14ac:dyDescent="0.3">
      <c r="A50" t="s">
        <v>157</v>
      </c>
    </row>
    <row r="51" spans="1:1" x14ac:dyDescent="0.3">
      <c r="A51" t="s">
        <v>158</v>
      </c>
    </row>
    <row r="53" spans="1:1" x14ac:dyDescent="0.3">
      <c r="A53" t="s">
        <v>159</v>
      </c>
    </row>
    <row r="54" spans="1:1" x14ac:dyDescent="0.3">
      <c r="A54" t="s">
        <v>130</v>
      </c>
    </row>
    <row r="55" spans="1:1" x14ac:dyDescent="0.3">
      <c r="A55" t="s">
        <v>160</v>
      </c>
    </row>
    <row r="56" spans="1:1" x14ac:dyDescent="0.3">
      <c r="A56" t="s">
        <v>161</v>
      </c>
    </row>
    <row r="57" spans="1:1" x14ac:dyDescent="0.3">
      <c r="A57" t="s">
        <v>162</v>
      </c>
    </row>
    <row r="58" spans="1:1" x14ac:dyDescent="0.3">
      <c r="A58" t="s">
        <v>163</v>
      </c>
    </row>
    <row r="59" spans="1:1" x14ac:dyDescent="0.3">
      <c r="A59" t="s">
        <v>164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EQUIPMENT</vt:lpstr>
      <vt:lpstr>Feuil1</vt:lpstr>
      <vt:lpstr>Dépenses VL par salariés</vt:lpstr>
      <vt:lpstr>code vba</vt:lpstr>
      <vt:lpstr>EQUIPMENT!Impression_des_titres</vt:lpstr>
      <vt:lpstr>EQUIPMENT!Zone_d_impression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TREFLEZE Bruno</dc:creator>
  <cp:lastModifiedBy>TREFLEZE Bruno</cp:lastModifiedBy>
  <dcterms:created xsi:type="dcterms:W3CDTF">2018-12-29T11:39:20Z</dcterms:created>
  <dcterms:modified xsi:type="dcterms:W3CDTF">2018-12-29T16:18:23Z</dcterms:modified>
</cp:coreProperties>
</file>