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V0001762\Desktop\"/>
    </mc:Choice>
  </mc:AlternateContent>
  <xr:revisionPtr revIDLastSave="0" documentId="10_ncr:100000_{E3B21446-E9BB-4A5D-9B4C-42AC6A4EF3E3}" xr6:coauthVersionLast="31" xr6:coauthVersionMax="31" xr10:uidLastSave="{00000000-0000-0000-0000-000000000000}"/>
  <bookViews>
    <workbookView xWindow="0" yWindow="0" windowWidth="23040" windowHeight="11028" xr2:uid="{C0893FE2-7F43-4FBF-951B-5E51B1CA46C8}"/>
  </bookViews>
  <sheets>
    <sheet name="DDV ADMIN" sheetId="1" r:id="rId1"/>
  </sheets>
  <externalReferences>
    <externalReference r:id="rId2"/>
  </externalReferences>
  <definedNames>
    <definedName name="CHOIX_DU_CONJOINT_AVEC_DDV">'DDV ADMIN'!$W$4:$AA$36</definedName>
    <definedName name="CHOIX_DU_CONJOINT_SANS_DDV">'DDV ADMIN'!$U$4:$V$36</definedName>
    <definedName name="HERITIER">'[1]DROITS DE SUCCESSION ADMIN'!$A$2:$A$7</definedName>
    <definedName name="LIEN_DE_FAMILLE">'DDV ADMIN'!$S$6:$S$36</definedName>
    <definedName name="LIEN_HERITIER">'DDV ADMIN'!$A$159:$A$170</definedName>
    <definedName name="NOMBRE_ENFANTS">'DDV ADMIN'!$B$159:$B$161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0" i="1" l="1"/>
  <c r="D84" i="1"/>
  <c r="D82" i="1"/>
  <c r="D72" i="1"/>
  <c r="D62" i="1"/>
  <c r="D41" i="1"/>
  <c r="D33" i="1"/>
  <c r="F31" i="1"/>
  <c r="E31" i="1"/>
  <c r="D31" i="1"/>
  <c r="D36" i="1"/>
  <c r="G24" i="1"/>
  <c r="C168" i="1" s="1"/>
  <c r="G21" i="1"/>
  <c r="C166" i="1" s="1"/>
  <c r="K19" i="1"/>
  <c r="G165" i="1" s="1"/>
  <c r="G19" i="1"/>
  <c r="C165" i="1" s="1"/>
  <c r="K16" i="1"/>
  <c r="E164" i="1" s="1"/>
  <c r="M14" i="1"/>
  <c r="G163" i="1" s="1"/>
  <c r="K14" i="1"/>
  <c r="E163" i="1" s="1"/>
  <c r="M12" i="1"/>
  <c r="G162" i="1" s="1"/>
  <c r="K12" i="1"/>
  <c r="E162" i="1" s="1"/>
  <c r="G12" i="1"/>
  <c r="C162" i="1" s="1"/>
  <c r="M9" i="1"/>
  <c r="G161" i="1" s="1"/>
  <c r="M7" i="1"/>
  <c r="G160" i="1" s="1"/>
  <c r="M5" i="1"/>
  <c r="G159" i="1" s="1"/>
  <c r="K5" i="1"/>
  <c r="E159" i="1" s="1"/>
  <c r="G5" i="1"/>
  <c r="C159" i="1" s="1"/>
  <c r="C160" i="1" l="1"/>
  <c r="C161" i="1"/>
  <c r="D35" i="1"/>
  <c r="D34" i="1"/>
  <c r="D29" i="1"/>
  <c r="D30" i="1"/>
  <c r="D32" i="1"/>
  <c r="M16" i="1" l="1"/>
  <c r="G164" i="1" s="1"/>
  <c r="O14" i="1"/>
  <c r="I163" i="1" s="1"/>
  <c r="I5" i="1"/>
  <c r="O12" i="1"/>
  <c r="I162" i="1" s="1"/>
  <c r="N62" i="1"/>
  <c r="D159" i="1" l="1"/>
  <c r="L16" i="1"/>
  <c r="F164" i="1" s="1"/>
  <c r="N5" i="1"/>
  <c r="H159" i="1" s="1"/>
  <c r="N7" i="1"/>
  <c r="H160" i="1" s="1"/>
  <c r="D160" i="1"/>
  <c r="D161" i="1"/>
  <c r="N14" i="1"/>
  <c r="N12" i="1"/>
  <c r="N9" i="1"/>
  <c r="H161" i="1" s="1"/>
  <c r="K7" i="1"/>
  <c r="E160" i="1" s="1"/>
  <c r="H163" i="1" l="1"/>
  <c r="H1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Mahieux</author>
  </authors>
  <commentList>
    <comment ref="G5" authorId="0" shapeId="0" xr:uid="{345A85BC-3E0C-44BE-8C10-BFE74933EF3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I5" authorId="0" shapeId="0" xr:uid="{8B3873B5-9297-49A3-BFBD-B54762ED71FC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USUFRUIT</t>
        </r>
      </text>
    </comment>
    <comment ref="K5" authorId="0" shapeId="0" xr:uid="{9FB657A3-AE3A-45C6-BAA4-0E1AC094254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PP</t>
        </r>
      </text>
    </comment>
    <comment ref="M5" authorId="0" shapeId="0" xr:uid="{C9F087F4-C5CC-46CD-953A-17DB493C468C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5" authorId="0" shapeId="0" xr:uid="{5323CA70-7004-4961-A128-FFAE5A1D4DD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K7" authorId="0" shapeId="0" xr:uid="{E9C6DEC2-D043-4447-8637-504541FA28DC}">
      <text>
        <r>
          <rPr>
            <b/>
            <sz val="9"/>
            <color indexed="81"/>
            <rFont val="Tahoma"/>
            <charset val="1"/>
          </rPr>
          <t>1/3 EN PP</t>
        </r>
      </text>
    </comment>
    <comment ref="M7" authorId="0" shapeId="0" xr:uid="{16E61255-45B0-4D78-9EBE-A5EA90C5111F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7" authorId="0" shapeId="0" xr:uid="{498DC003-5962-44F5-A8CC-704E74828A7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M9" authorId="0" shapeId="0" xr:uid="{31EB8392-F069-4830-8B2B-AF8BC43D30E2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9" authorId="0" shapeId="0" xr:uid="{AEDCC9EF-727B-484C-A466-369813F35241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G12" authorId="0" shapeId="0" xr:uid="{871BC78E-F423-451A-8593-A86C5BA1401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K12" authorId="0" shapeId="0" xr:uid="{6B6E4FF3-6E02-42FF-AFFE-16885B9321B0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M12" authorId="0" shapeId="0" xr:uid="{99DD4F2C-D916-4FA1-8952-2E8D2DB73F31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12" authorId="0" shapeId="0" xr:uid="{8E9DE5DA-6B8F-4131-914C-89392927BA7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O12" authorId="0" shapeId="0" xr:uid="{C27ADCB6-FAF6-43C0-9DC6-8D892754E263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USUFRUIT</t>
        </r>
      </text>
    </comment>
    <comment ref="K14" authorId="0" shapeId="0" xr:uid="{E4BB349F-CA75-48C4-8F08-D08F8274139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1/3 EN PP</t>
        </r>
      </text>
    </comment>
    <comment ref="M14" authorId="0" shapeId="0" xr:uid="{7B37B36C-0A35-496D-9A94-DA220CD006F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14" authorId="0" shapeId="0" xr:uid="{7835FE4F-9897-4A0A-9665-993044330C15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O14" authorId="0" shapeId="0" xr:uid="{E36EA0C9-44B0-4838-9B07-8FED7933529A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USUFRUIT</t>
        </r>
      </text>
    </comment>
    <comment ref="K16" authorId="0" shapeId="0" xr:uid="{E9080504-0AAC-4F26-967D-8B3126BB19BB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L16" authorId="0" shapeId="0" xr:uid="{E5770F84-BC74-4693-830D-4BBDFC981AA2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G19" authorId="0" shapeId="0" xr:uid="{4A1AEC49-33B6-4B4D-AB34-DABC6A76130F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K19" authorId="0" shapeId="0" xr:uid="{21A1F470-2A6B-4CF2-AFCE-5341CE71C492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PP</t>
        </r>
      </text>
    </comment>
    <comment ref="G21" authorId="0" shapeId="0" xr:uid="{897FC480-9459-44A7-929C-3219CBD888D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PP</t>
        </r>
      </text>
    </comment>
    <comment ref="G24" authorId="0" shapeId="0" xr:uid="{9276DA22-FB46-4CF9-A9FE-33D2DA139E4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EN PP</t>
        </r>
      </text>
    </comment>
    <comment ref="D62" authorId="0" shapeId="0" xr:uid="{3B64580C-1D23-4147-9015-8A1637AAE7A0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62" authorId="0" shapeId="0" xr:uid="{6B637D80-16FE-48F9-905A-6BCB750668A1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USUFRUIT</t>
        </r>
      </text>
    </comment>
    <comment ref="D72" authorId="0" shapeId="0" xr:uid="{D5A6C3F7-33B3-4E94-9506-D351BFA7F18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D82" authorId="0" shapeId="0" xr:uid="{8D37AEEF-AD0D-4DA1-AECC-4FB712DA74A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D84" authorId="0" shapeId="0" xr:uid="{281EA6B2-29B7-4668-B6B1-369EA2839304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PP</t>
        </r>
      </text>
    </comment>
    <comment ref="A90" authorId="0" shapeId="0" xr:uid="{2F0DA594-0352-4CF0-B138-D5D05D50CC4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EN PP</t>
        </r>
      </text>
    </comment>
  </commentList>
</comments>
</file>

<file path=xl/sharedStrings.xml><?xml version="1.0" encoding="utf-8"?>
<sst xmlns="http://schemas.openxmlformats.org/spreadsheetml/2006/main" count="75" uniqueCount="47">
  <si>
    <t>CHOIX DU CONJOINT</t>
  </si>
  <si>
    <t>SANS DDV</t>
  </si>
  <si>
    <t>AVEC DDV</t>
  </si>
  <si>
    <t>ENANT(S) ISSU(S) DE L'UNION</t>
  </si>
  <si>
    <t>1 ENFANT</t>
  </si>
  <si>
    <t>2 ENFANTS</t>
  </si>
  <si>
    <t>3 ENFANTS OU PLUS</t>
  </si>
  <si>
    <t>ENFANT(S)S DONT UN ISSUS D'UNE AUTRE UNION</t>
  </si>
  <si>
    <t>PARENTS(S)</t>
  </si>
  <si>
    <t>2 PARENTS</t>
  </si>
  <si>
    <t>1 PARENT</t>
  </si>
  <si>
    <t>NI PARENTS NI ENFANTS</t>
  </si>
  <si>
    <t>AGE</t>
  </si>
  <si>
    <t>USUFRUIT</t>
  </si>
  <si>
    <t>NUE PRO</t>
  </si>
  <si>
    <t>BASE USUFRUIT</t>
  </si>
  <si>
    <t>SUCCESION BRUTE</t>
  </si>
  <si>
    <t>ENFANT ISSU DE COUPLE ET/OU D'UNE PRECEDENTE UNION</t>
  </si>
  <si>
    <t>PART DU CONJOINT SURVIVANT</t>
  </si>
  <si>
    <t>LIEN DE PARENTE</t>
  </si>
  <si>
    <t>NOMBRE D'ENFANTS</t>
  </si>
  <si>
    <t>AGE MR</t>
  </si>
  <si>
    <t>AGE ME</t>
  </si>
  <si>
    <t>OUI</t>
  </si>
  <si>
    <t>ENFANT</t>
  </si>
  <si>
    <t>DDV</t>
  </si>
  <si>
    <t>NON</t>
  </si>
  <si>
    <t>PARENT</t>
  </si>
  <si>
    <t>3 OU PLUS</t>
  </si>
  <si>
    <t>LIEN</t>
  </si>
  <si>
    <t>ENFANT DU COUPLE</t>
  </si>
  <si>
    <t>NOMBRE</t>
  </si>
  <si>
    <t>PP</t>
  </si>
  <si>
    <t>ENANT(S) ISSU(S) DE L'UNION (1/4 PP)</t>
  </si>
  <si>
    <t>OU</t>
  </si>
  <si>
    <t>ENANT(S) ISSU(S) DE L'UNION (100% USUFRUIT</t>
  </si>
  <si>
    <t>ENFANT(S)S DONT UN ISSUS D'UNE AUTRE UNION (1/4 PP)</t>
  </si>
  <si>
    <t>PARENTS(S) (PP)</t>
  </si>
  <si>
    <t>REFERENTIEL GRAPHIQUE SANS DDV</t>
  </si>
  <si>
    <t>TABLEAU DYNAMIQUE</t>
  </si>
  <si>
    <t>CHOIX DU CONJOINT SANS DDV</t>
  </si>
  <si>
    <t>1/4 EN PP</t>
  </si>
  <si>
    <t>100% EN USUFRUIT</t>
  </si>
  <si>
    <t>Enfant(s) issu(s) de l'union</t>
  </si>
  <si>
    <t>Enfant(s) issu(s) d'une autre union</t>
  </si>
  <si>
    <t>Parents</t>
  </si>
  <si>
    <t>Ni parents / Ni 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</si>
</sst>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34" xfId="0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10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0" fontId="0" fillId="0" borderId="39" xfId="0" applyNumberFormat="1" applyBorder="1" applyAlignment="1">
      <alignment horizontal="center" vertical="center"/>
    </xf>
    <xf numFmtId="10" fontId="0" fillId="0" borderId="40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12" borderId="42" xfId="0" applyFill="1" applyBorder="1" applyAlignment="1">
      <alignment horizontal="center" vertical="center"/>
    </xf>
    <xf numFmtId="0" fontId="0" fillId="13" borderId="43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1" fontId="0" fillId="15" borderId="43" xfId="0" applyNumberFormat="1" applyFill="1" applyBorder="1" applyAlignment="1">
      <alignment horizontal="center" vertical="center"/>
    </xf>
    <xf numFmtId="0" fontId="0" fillId="16" borderId="43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6" borderId="4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42" xfId="0" applyBorder="1" applyAlignment="1">
      <alignment horizontal="center" vertical="center"/>
    </xf>
    <xf numFmtId="164" fontId="0" fillId="5" borderId="47" xfId="0" applyNumberFormat="1" applyFill="1" applyBorder="1" applyAlignment="1">
      <alignment horizontal="center" vertical="center"/>
    </xf>
    <xf numFmtId="164" fontId="0" fillId="5" borderId="42" xfId="0" applyNumberFormat="1" applyFill="1" applyBorder="1" applyAlignment="1">
      <alignment horizontal="center" vertical="center"/>
    </xf>
    <xf numFmtId="164" fontId="0" fillId="16" borderId="42" xfId="0" applyNumberFormat="1" applyFill="1" applyBorder="1" applyAlignment="1">
      <alignment horizontal="center" vertical="center"/>
    </xf>
    <xf numFmtId="164" fontId="0" fillId="16" borderId="48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0" borderId="65" xfId="0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65" xfId="0" applyNumberFormat="1" applyFill="1" applyBorder="1" applyAlignment="1">
      <alignment horizontal="center" vertical="center"/>
    </xf>
    <xf numFmtId="164" fontId="0" fillId="16" borderId="65" xfId="0" applyNumberFormat="1" applyFill="1" applyBorder="1" applyAlignment="1">
      <alignment horizontal="center" vertical="center"/>
    </xf>
    <xf numFmtId="164" fontId="0" fillId="16" borderId="63" xfId="0" applyNumberForma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64" fontId="0" fillId="16" borderId="44" xfId="0" applyNumberFormat="1" applyFill="1" applyBorder="1" applyAlignment="1">
      <alignment horizontal="center" vertical="center"/>
    </xf>
    <xf numFmtId="164" fontId="0" fillId="16" borderId="43" xfId="0" applyNumberFormat="1" applyFill="1" applyBorder="1" applyAlignment="1">
      <alignment horizontal="center" vertical="center"/>
    </xf>
    <xf numFmtId="164" fontId="0" fillId="16" borderId="30" xfId="0" applyNumberFormat="1" applyFill="1" applyBorder="1" applyAlignment="1">
      <alignment horizontal="center" vertical="center"/>
    </xf>
    <xf numFmtId="0" fontId="0" fillId="16" borderId="47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5" borderId="66" xfId="0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16" borderId="49" xfId="0" applyFill="1" applyBorder="1" applyAlignment="1">
      <alignment horizontal="center" vertical="center"/>
    </xf>
    <xf numFmtId="164" fontId="0" fillId="16" borderId="46" xfId="0" applyNumberFormat="1" applyFill="1" applyBorder="1" applyAlignment="1">
      <alignment horizontal="center" vertical="center"/>
    </xf>
    <xf numFmtId="164" fontId="0" fillId="16" borderId="47" xfId="0" applyNumberForma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64" fontId="0" fillId="5" borderId="46" xfId="0" applyNumberFormat="1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164" fontId="0" fillId="16" borderId="66" xfId="0" applyNumberFormat="1" applyFill="1" applyBorder="1" applyAlignment="1">
      <alignment horizontal="center" vertical="center"/>
    </xf>
    <xf numFmtId="164" fontId="0" fillId="16" borderId="0" xfId="0" applyNumberFormat="1" applyFill="1" applyBorder="1" applyAlignment="1">
      <alignment horizontal="center" vertical="center"/>
    </xf>
    <xf numFmtId="164" fontId="0" fillId="5" borderId="66" xfId="0" applyNumberForma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5" borderId="66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4" fontId="0" fillId="16" borderId="48" xfId="0" applyNumberFormat="1" applyFill="1" applyBorder="1" applyAlignment="1">
      <alignment horizontal="center" vertical="center"/>
    </xf>
    <xf numFmtId="164" fontId="0" fillId="16" borderId="63" xfId="0" applyNumberFormat="1" applyFill="1" applyBorder="1" applyAlignment="1">
      <alignment horizontal="center" vertical="center"/>
    </xf>
    <xf numFmtId="0" fontId="0" fillId="16" borderId="66" xfId="0" applyFill="1" applyBorder="1" applyAlignment="1">
      <alignment horizontal="center" vertical="center"/>
    </xf>
    <xf numFmtId="0" fontId="0" fillId="16" borderId="63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64" fontId="0" fillId="5" borderId="48" xfId="0" applyNumberFormat="1" applyFill="1" applyBorder="1" applyAlignment="1">
      <alignment horizontal="center" vertical="center"/>
    </xf>
    <xf numFmtId="164" fontId="0" fillId="5" borderId="63" xfId="0" applyNumberFormat="1" applyFill="1" applyBorder="1" applyAlignment="1">
      <alignment horizontal="center" vertical="center"/>
    </xf>
    <xf numFmtId="164" fontId="0" fillId="5" borderId="32" xfId="0" applyNumberFormat="1" applyFill="1" applyBorder="1" applyAlignment="1">
      <alignment horizontal="center" vertical="center"/>
    </xf>
    <xf numFmtId="164" fontId="0" fillId="5" borderId="33" xfId="0" applyNumberFormat="1" applyFill="1" applyBorder="1" applyAlignment="1">
      <alignment horizontal="center" vertical="center"/>
    </xf>
    <xf numFmtId="164" fontId="0" fillId="16" borderId="32" xfId="0" applyNumberFormat="1" applyFill="1" applyBorder="1" applyAlignment="1">
      <alignment horizontal="center" vertical="center"/>
    </xf>
    <xf numFmtId="164" fontId="0" fillId="16" borderId="33" xfId="0" applyNumberFormat="1" applyFill="1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164" fontId="0" fillId="5" borderId="26" xfId="0" applyNumberFormat="1" applyFill="1" applyBorder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0" fillId="10" borderId="21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10" borderId="46" xfId="0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 wrapText="1"/>
    </xf>
    <xf numFmtId="0" fontId="0" fillId="10" borderId="48" xfId="0" applyFill="1" applyBorder="1" applyAlignment="1">
      <alignment horizontal="center" vertical="center" wrapText="1"/>
    </xf>
    <xf numFmtId="0" fontId="0" fillId="10" borderId="61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0" fillId="10" borderId="62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64" fontId="0" fillId="5" borderId="56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5" borderId="64" xfId="0" applyNumberForma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" fillId="10" borderId="46" xfId="0" applyFont="1" applyFill="1" applyBorder="1" applyAlignment="1">
      <alignment horizontal="center" vertical="center" wrapText="1"/>
    </xf>
    <xf numFmtId="0" fontId="2" fillId="10" borderId="47" xfId="0" applyFont="1" applyFill="1" applyBorder="1" applyAlignment="1">
      <alignment horizontal="center" vertical="center" wrapText="1"/>
    </xf>
    <xf numFmtId="0" fontId="2" fillId="10" borderId="48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49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0" fillId="18" borderId="0" xfId="0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64" fontId="0" fillId="3" borderId="32" xfId="0" applyNumberFormat="1" applyFill="1" applyBorder="1" applyAlignment="1">
      <alignment horizontal="center" vertical="center"/>
    </xf>
    <xf numFmtId="164" fontId="0" fillId="3" borderId="3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0" fillId="0" borderId="23" xfId="0" applyBorder="1" applyAlignment="1">
      <alignment horizontal="center" vertical="center" textRotation="90" wrapText="1"/>
    </xf>
    <xf numFmtId="164" fontId="0" fillId="6" borderId="1" xfId="0" applyNumberFormat="1" applyFill="1" applyBorder="1" applyAlignment="1">
      <alignment horizontal="center" vertical="center"/>
    </xf>
    <xf numFmtId="164" fontId="0" fillId="6" borderId="2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164" fontId="0" fillId="6" borderId="18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164" fontId="0" fillId="6" borderId="10" xfId="0" applyNumberForma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164" fontId="0" fillId="5" borderId="24" xfId="0" applyNumberFormat="1" applyFill="1" applyBorder="1" applyAlignment="1">
      <alignment horizontal="center" vertical="center"/>
    </xf>
    <xf numFmtId="164" fontId="0" fillId="6" borderId="19" xfId="0" applyNumberFormat="1" applyFill="1" applyBorder="1" applyAlignment="1">
      <alignment horizontal="center" vertical="center"/>
    </xf>
    <xf numFmtId="164" fontId="0" fillId="6" borderId="20" xfId="0" applyNumberFormat="1" applyFill="1" applyBorder="1" applyAlignment="1">
      <alignment horizontal="center" vertical="center"/>
    </xf>
    <xf numFmtId="164" fontId="0" fillId="6" borderId="25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164" fontId="0" fillId="6" borderId="1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0" fillId="21" borderId="0" xfId="0" applyFill="1" applyAlignment="1">
      <alignment horizontal="center" vertical="center"/>
    </xf>
    <xf numFmtId="0" fontId="0" fillId="21" borderId="0" xfId="0" applyFill="1" applyAlignment="1">
      <alignment horizontal="center" vertical="center" wrapText="1"/>
    </xf>
    <xf numFmtId="0" fontId="0" fillId="21" borderId="0" xfId="0" applyFill="1" applyAlignment="1">
      <alignment horizontal="center" vertical="center"/>
    </xf>
    <xf numFmtId="0" fontId="0" fillId="21" borderId="4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106680</xdr:rowOff>
    </xdr:to>
    <xdr:sp macro="" textlink="">
      <xdr:nvSpPr>
        <xdr:cNvPr id="2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03F1106E-80A6-4F19-9D96-CE0D19A36B35}"/>
            </a:ext>
          </a:extLst>
        </xdr:cNvPr>
        <xdr:cNvSpPr>
          <a:spLocks noChangeAspect="1" noChangeArrowheads="1"/>
        </xdr:cNvSpPr>
      </xdr:nvSpPr>
      <xdr:spPr bwMode="auto">
        <a:xfrm>
          <a:off x="4381500" y="422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35</xdr:row>
      <xdr:rowOff>152400</xdr:rowOff>
    </xdr:from>
    <xdr:to>
      <xdr:col>17</xdr:col>
      <xdr:colOff>699721</xdr:colOff>
      <xdr:row>63</xdr:row>
      <xdr:rowOff>53340</xdr:rowOff>
    </xdr:to>
    <xdr:pic>
      <xdr:nvPicPr>
        <xdr:cNvPr id="3" name="Image 2" descr="https://www.corrigetonimpot.fr/wp-content/uploads/2018/08/3414944342_image.png">
          <a:extLst>
            <a:ext uri="{FF2B5EF4-FFF2-40B4-BE49-F238E27FC236}">
              <a16:creationId xmlns:a16="http://schemas.microsoft.com/office/drawing/2014/main" id="{11ECEDB2-9FB8-4B9B-B282-00C9A582A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8940" y="6873240"/>
          <a:ext cx="7832041" cy="510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86</xdr:row>
      <xdr:rowOff>0</xdr:rowOff>
    </xdr:from>
    <xdr:ext cx="304800" cy="304800"/>
    <xdr:sp macro="" textlink="">
      <xdr:nvSpPr>
        <xdr:cNvPr id="4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BB17161E-CBAB-4BB0-B86E-B89720C0ADEF}"/>
            </a:ext>
          </a:extLst>
        </xdr:cNvPr>
        <xdr:cNvSpPr>
          <a:spLocks noChangeAspect="1" noChangeArrowheads="1"/>
        </xdr:cNvSpPr>
      </xdr:nvSpPr>
      <xdr:spPr bwMode="auto">
        <a:xfrm>
          <a:off x="3169920" y="16360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EQUIPE/DECLINAISONS%20OUTIL/SIMULATEUR%20SUCCESSION%20ET%20DD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ITS ET FRAIS DE SUCCESSION"/>
      <sheetName val="DROITS DE SUCCESSION ADMIN"/>
      <sheetName val="DDV ADMIN"/>
    </sheetNames>
    <sheetDataSet>
      <sheetData sheetId="0">
        <row r="4">
          <cell r="H4">
            <v>73</v>
          </cell>
        </row>
        <row r="19">
          <cell r="E19">
            <v>550002</v>
          </cell>
        </row>
      </sheetData>
      <sheetData sheetId="1">
        <row r="2">
          <cell r="A2" t="str">
            <v>CONJOINT</v>
          </cell>
        </row>
        <row r="3">
          <cell r="A3" t="str">
            <v>ENFANT</v>
          </cell>
        </row>
        <row r="4">
          <cell r="A4" t="str">
            <v>NEVEU/NIECE</v>
          </cell>
        </row>
        <row r="5">
          <cell r="A5" t="str">
            <v>FRERE/SŒUR</v>
          </cell>
        </row>
        <row r="6">
          <cell r="A6" t="str">
            <v>AUCUN</v>
          </cell>
        </row>
        <row r="7">
          <cell r="A7" t="str">
            <v>PETIT ENFANT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A88B-ED5A-4028-A3C4-F525EC70ADFC}">
  <dimension ref="A1:AC170"/>
  <sheetViews>
    <sheetView tabSelected="1" topLeftCell="A29" workbookViewId="0">
      <selection activeCell="D47" sqref="D47"/>
    </sheetView>
  </sheetViews>
  <sheetFormatPr baseColWidth="10" defaultRowHeight="14.4" x14ac:dyDescent="0.3"/>
  <cols>
    <col min="1" max="4" width="11.5546875" style="1"/>
    <col min="5" max="5" width="17.6640625" style="1" bestFit="1" customWidth="1"/>
    <col min="6" max="17" width="11.5546875" style="1"/>
    <col min="18" max="18" width="11.5546875" style="1" customWidth="1"/>
    <col min="19" max="19" width="28.5546875" style="1" bestFit="1" customWidth="1"/>
    <col min="20" max="20" width="22.109375" style="1" bestFit="1" customWidth="1"/>
    <col min="21" max="21" width="28.5546875" style="1" bestFit="1" customWidth="1"/>
    <col min="22" max="23" width="27.33203125" style="1" bestFit="1" customWidth="1"/>
    <col min="24" max="24" width="27.33203125" style="1" customWidth="1"/>
    <col min="25" max="16384" width="11.5546875" style="1"/>
  </cols>
  <sheetData>
    <row r="1" spans="2:29" x14ac:dyDescent="0.3">
      <c r="G1" s="147" t="s">
        <v>0</v>
      </c>
      <c r="H1" s="147"/>
      <c r="I1" s="147"/>
      <c r="J1" s="147"/>
      <c r="K1" s="147"/>
      <c r="L1" s="147"/>
      <c r="M1" s="147"/>
    </row>
    <row r="2" spans="2:29" x14ac:dyDescent="0.3">
      <c r="G2" s="147"/>
      <c r="H2" s="147"/>
      <c r="I2" s="147"/>
      <c r="J2" s="147"/>
      <c r="K2" s="147"/>
      <c r="L2" s="147"/>
      <c r="M2" s="147"/>
      <c r="AA2" s="2"/>
      <c r="AB2" s="2"/>
      <c r="AC2" s="2"/>
    </row>
    <row r="3" spans="2:29" x14ac:dyDescent="0.3">
      <c r="G3" s="192" t="s">
        <v>1</v>
      </c>
      <c r="H3" s="192"/>
      <c r="I3" s="192"/>
      <c r="J3" s="192"/>
      <c r="K3" s="193" t="s">
        <v>2</v>
      </c>
      <c r="L3" s="193"/>
      <c r="M3" s="193"/>
      <c r="N3" s="193"/>
      <c r="O3" s="193"/>
      <c r="P3" s="193"/>
    </row>
    <row r="4" spans="2:29" ht="15" thickBot="1" x14ac:dyDescent="0.35">
      <c r="G4" s="192"/>
      <c r="H4" s="192"/>
      <c r="I4" s="192"/>
      <c r="J4" s="192"/>
      <c r="K4" s="193"/>
      <c r="L4" s="193"/>
      <c r="M4" s="193"/>
      <c r="N4" s="193"/>
      <c r="O4" s="193"/>
      <c r="P4" s="193"/>
    </row>
    <row r="5" spans="2:29" ht="14.4" customHeight="1" thickTop="1" thickBot="1" x14ac:dyDescent="0.35">
      <c r="B5" s="194" t="s">
        <v>3</v>
      </c>
      <c r="C5" s="195"/>
      <c r="D5" s="106" t="s">
        <v>4</v>
      </c>
      <c r="E5" s="106"/>
      <c r="F5" s="106"/>
      <c r="G5" s="138">
        <f>('[1]DROITS ET FRAIS DE SUCCESSION'!$E$19/4)</f>
        <v>137500.5</v>
      </c>
      <c r="H5" s="138"/>
      <c r="I5" s="138">
        <f>_xlfn.IFS($E$31&lt;31,$D$29,$E$31&lt;41,$D$30,$E$31&lt;51,$D$31,$E$31&lt;61,$D$32,$E$31&lt;71,$D$33,$E$31&lt;81,$D$34,$E$31&lt;91,$D$35,$E$31&lt;131,$D$36)</f>
        <v>165000</v>
      </c>
      <c r="J5" s="138"/>
      <c r="K5" s="186">
        <f>'[1]DROITS ET FRAIS DE SUCCESSION'!$E$19/2</f>
        <v>275001</v>
      </c>
      <c r="L5" s="176"/>
      <c r="M5" s="177">
        <f>('[1]DROITS ET FRAIS DE SUCCESSION'!$E$19/4)</f>
        <v>137500.5</v>
      </c>
      <c r="N5" s="179">
        <f>($I$5*3)/4</f>
        <v>123750</v>
      </c>
    </row>
    <row r="6" spans="2:29" ht="15.6" thickTop="1" thickBot="1" x14ac:dyDescent="0.35">
      <c r="B6" s="196"/>
      <c r="C6" s="197"/>
      <c r="D6" s="106"/>
      <c r="E6" s="106"/>
      <c r="F6" s="106"/>
      <c r="G6" s="138"/>
      <c r="H6" s="138"/>
      <c r="I6" s="138"/>
      <c r="J6" s="138"/>
      <c r="K6" s="186"/>
      <c r="L6" s="176"/>
      <c r="M6" s="178"/>
      <c r="N6" s="180"/>
    </row>
    <row r="7" spans="2:29" ht="15.6" thickTop="1" thickBot="1" x14ac:dyDescent="0.35">
      <c r="B7" s="196"/>
      <c r="C7" s="197"/>
      <c r="D7" s="106" t="s">
        <v>5</v>
      </c>
      <c r="E7" s="106"/>
      <c r="F7" s="106"/>
      <c r="G7" s="138"/>
      <c r="H7" s="138"/>
      <c r="I7" s="138"/>
      <c r="J7" s="138"/>
      <c r="K7" s="186">
        <f>('[1]DROITS ET FRAIS DE SUCCESSION'!$E$19/3)+($I$5/4)*3</f>
        <v>307084</v>
      </c>
      <c r="L7" s="176"/>
      <c r="M7" s="187">
        <f>('[1]DROITS ET FRAIS DE SUCCESSION'!$E$19/4)</f>
        <v>137500.5</v>
      </c>
      <c r="N7" s="189">
        <f>($I$5*3)/4</f>
        <v>123750</v>
      </c>
    </row>
    <row r="8" spans="2:29" ht="15.6" thickTop="1" thickBot="1" x14ac:dyDescent="0.35">
      <c r="B8" s="196"/>
      <c r="C8" s="197"/>
      <c r="D8" s="106"/>
      <c r="E8" s="106"/>
      <c r="F8" s="106"/>
      <c r="G8" s="138"/>
      <c r="H8" s="138"/>
      <c r="I8" s="138"/>
      <c r="J8" s="138"/>
      <c r="K8" s="186"/>
      <c r="L8" s="176"/>
      <c r="M8" s="188"/>
      <c r="N8" s="190"/>
    </row>
    <row r="9" spans="2:29" ht="15.6" thickTop="1" thickBot="1" x14ac:dyDescent="0.35">
      <c r="B9" s="196"/>
      <c r="C9" s="197"/>
      <c r="D9" s="106" t="s">
        <v>6</v>
      </c>
      <c r="E9" s="106"/>
      <c r="F9" s="106"/>
      <c r="G9" s="138"/>
      <c r="H9" s="138"/>
      <c r="I9" s="138"/>
      <c r="J9" s="138"/>
      <c r="K9" s="186"/>
      <c r="L9" s="191"/>
      <c r="M9" s="177">
        <f>('[1]DROITS ET FRAIS DE SUCCESSION'!$E$19/4)</f>
        <v>137500.5</v>
      </c>
      <c r="N9" s="179">
        <f>($I$5*3)/4</f>
        <v>123750</v>
      </c>
    </row>
    <row r="10" spans="2:29" ht="15.6" thickTop="1" thickBot="1" x14ac:dyDescent="0.35">
      <c r="B10" s="198"/>
      <c r="C10" s="199"/>
      <c r="D10" s="106"/>
      <c r="E10" s="106"/>
      <c r="F10" s="106"/>
      <c r="G10" s="138"/>
      <c r="H10" s="138"/>
      <c r="I10" s="138"/>
      <c r="J10" s="138"/>
      <c r="K10" s="186"/>
      <c r="L10" s="191"/>
      <c r="M10" s="182"/>
      <c r="N10" s="183"/>
    </row>
    <row r="11" spans="2:29" ht="15.6" thickTop="1" thickBot="1" x14ac:dyDescent="0.35"/>
    <row r="12" spans="2:29" ht="15" thickTop="1" x14ac:dyDescent="0.3">
      <c r="B12" s="159" t="s">
        <v>7</v>
      </c>
      <c r="C12" s="160"/>
      <c r="D12" s="91" t="s">
        <v>4</v>
      </c>
      <c r="E12" s="92"/>
      <c r="F12" s="92"/>
      <c r="G12" s="79">
        <f>('[1]DROITS ET FRAIS DE SUCCESSION'!$E$19/4)</f>
        <v>137500.5</v>
      </c>
      <c r="H12" s="79"/>
      <c r="I12" s="79"/>
      <c r="J12" s="79"/>
      <c r="K12" s="165">
        <f>'[1]DROITS ET FRAIS DE SUCCESSION'!E19/2</f>
        <v>275001</v>
      </c>
      <c r="L12" s="167"/>
      <c r="M12" s="177">
        <f>('[1]DROITS ET FRAIS DE SUCCESSION'!E19/4)</f>
        <v>137500.5</v>
      </c>
      <c r="N12" s="179">
        <f>($I$5*3)/4</f>
        <v>123750</v>
      </c>
      <c r="O12" s="165">
        <f>_xlfn.IFS($E$31&lt;31,$D$29,$E$31&lt;41,$D$30,$E$31&lt;51,$D$31,$E$31&lt;61,$D$32,$E$31&lt;71,$D$33,$E$31&lt;81,$D$34,$E$31&lt;91,$D$35,$E$31&lt;131,$D$36)</f>
        <v>165000</v>
      </c>
      <c r="P12" s="167"/>
    </row>
    <row r="13" spans="2:29" ht="15" thickBot="1" x14ac:dyDescent="0.35">
      <c r="B13" s="161"/>
      <c r="C13" s="162"/>
      <c r="D13" s="93"/>
      <c r="E13" s="94"/>
      <c r="F13" s="94"/>
      <c r="G13" s="181"/>
      <c r="H13" s="181"/>
      <c r="I13" s="181"/>
      <c r="J13" s="181"/>
      <c r="K13" s="171"/>
      <c r="L13" s="173"/>
      <c r="M13" s="182"/>
      <c r="N13" s="183"/>
      <c r="O13" s="171"/>
      <c r="P13" s="173"/>
    </row>
    <row r="14" spans="2:29" ht="15.6" thickTop="1" thickBot="1" x14ac:dyDescent="0.35">
      <c r="B14" s="161"/>
      <c r="C14" s="162"/>
      <c r="D14" s="91" t="s">
        <v>5</v>
      </c>
      <c r="E14" s="92"/>
      <c r="F14" s="92"/>
      <c r="G14" s="181"/>
      <c r="H14" s="181"/>
      <c r="I14" s="181"/>
      <c r="J14" s="181"/>
      <c r="K14" s="176">
        <f>'[1]DROITS ET FRAIS DE SUCCESSION'!E19/3</f>
        <v>183334</v>
      </c>
      <c r="L14" s="176"/>
      <c r="M14" s="177">
        <f>('[1]DROITS ET FRAIS DE SUCCESSION'!E19/4)</f>
        <v>137500.5</v>
      </c>
      <c r="N14" s="179">
        <f>($I$5*3)/4</f>
        <v>123750</v>
      </c>
      <c r="O14" s="165">
        <f>_xlfn.IFS($E$31&lt;31,$D$29,$E$31&lt;41,$D$30,$E$31&lt;51,$D$31,$E$31&lt;61,$D$32,$E$31&lt;71,$D$33,$E$31&lt;81,$D$34,$E$31&lt;91,$D$35,$E$31&lt;131,$D$36)</f>
        <v>165000</v>
      </c>
      <c r="P14" s="167"/>
    </row>
    <row r="15" spans="2:29" ht="15.6" thickTop="1" thickBot="1" x14ac:dyDescent="0.35">
      <c r="B15" s="161"/>
      <c r="C15" s="162"/>
      <c r="D15" s="93"/>
      <c r="E15" s="94"/>
      <c r="F15" s="94"/>
      <c r="G15" s="181"/>
      <c r="H15" s="181"/>
      <c r="I15" s="181"/>
      <c r="J15" s="181"/>
      <c r="K15" s="176"/>
      <c r="L15" s="176"/>
      <c r="M15" s="178"/>
      <c r="N15" s="180"/>
      <c r="O15" s="171"/>
      <c r="P15" s="173"/>
    </row>
    <row r="16" spans="2:29" ht="15" thickTop="1" x14ac:dyDescent="0.3">
      <c r="B16" s="161"/>
      <c r="C16" s="162"/>
      <c r="D16" s="91" t="s">
        <v>6</v>
      </c>
      <c r="E16" s="92"/>
      <c r="F16" s="92"/>
      <c r="G16" s="181"/>
      <c r="H16" s="181"/>
      <c r="I16" s="181"/>
      <c r="J16" s="181"/>
      <c r="K16" s="177">
        <f>('[1]DROITS ET FRAIS DE SUCCESSION'!E19/4)</f>
        <v>137500.5</v>
      </c>
      <c r="L16" s="184">
        <f>(I5*3)/4</f>
        <v>123750</v>
      </c>
      <c r="M16" s="165">
        <f>_xlfn.IFS($E$31&lt;31,$D$29,$E$31&lt;41,$D$30,$E$31&lt;51,$D$31,$E$31&lt;61,$D$32,$E$31&lt;71,$D$33,$E$31&lt;81,$D$34,$E$31&lt;91,$D$35,$E$31&lt;131,$D$36)</f>
        <v>165000</v>
      </c>
      <c r="N16" s="167"/>
    </row>
    <row r="17" spans="1:18" ht="15" thickBot="1" x14ac:dyDescent="0.35">
      <c r="B17" s="163"/>
      <c r="C17" s="164"/>
      <c r="D17" s="93"/>
      <c r="E17" s="94"/>
      <c r="F17" s="94"/>
      <c r="G17" s="80"/>
      <c r="H17" s="80"/>
      <c r="I17" s="80"/>
      <c r="J17" s="80"/>
      <c r="K17" s="182"/>
      <c r="L17" s="185"/>
      <c r="M17" s="171"/>
      <c r="N17" s="173"/>
    </row>
    <row r="18" spans="1:18" ht="15.6" thickTop="1" thickBot="1" x14ac:dyDescent="0.35">
      <c r="I18" s="3"/>
      <c r="J18" s="3"/>
    </row>
    <row r="19" spans="1:18" ht="15" thickTop="1" x14ac:dyDescent="0.3">
      <c r="B19" s="159" t="s">
        <v>8</v>
      </c>
      <c r="C19" s="160"/>
      <c r="D19" s="91" t="s">
        <v>9</v>
      </c>
      <c r="E19" s="92"/>
      <c r="F19" s="92"/>
      <c r="G19" s="79">
        <f>'[1]DROITS ET FRAIS DE SUCCESSION'!$E$19/2</f>
        <v>275001</v>
      </c>
      <c r="H19" s="79"/>
      <c r="I19" s="79"/>
      <c r="J19" s="95"/>
      <c r="K19" s="165">
        <f>'[1]DROITS ET FRAIS DE SUCCESSION'!$E$19</f>
        <v>550002</v>
      </c>
      <c r="L19" s="166"/>
      <c r="M19" s="166"/>
      <c r="N19" s="167"/>
    </row>
    <row r="20" spans="1:18" ht="15" thickBot="1" x14ac:dyDescent="0.35">
      <c r="B20" s="161"/>
      <c r="C20" s="162"/>
      <c r="D20" s="93"/>
      <c r="E20" s="94"/>
      <c r="F20" s="94"/>
      <c r="G20" s="80"/>
      <c r="H20" s="80"/>
      <c r="I20" s="80"/>
      <c r="J20" s="97"/>
      <c r="K20" s="168"/>
      <c r="L20" s="169"/>
      <c r="M20" s="169"/>
      <c r="N20" s="170"/>
    </row>
    <row r="21" spans="1:18" ht="15" thickTop="1" x14ac:dyDescent="0.3">
      <c r="B21" s="161"/>
      <c r="C21" s="162"/>
      <c r="D21" s="91" t="s">
        <v>10</v>
      </c>
      <c r="E21" s="92"/>
      <c r="F21" s="92"/>
      <c r="G21" s="79">
        <f>('[1]DROITS ET FRAIS DE SUCCESSION'!$E$19*3)/4</f>
        <v>412501.5</v>
      </c>
      <c r="H21" s="79"/>
      <c r="I21" s="79"/>
      <c r="J21" s="95"/>
      <c r="K21" s="168"/>
      <c r="L21" s="169"/>
      <c r="M21" s="169"/>
      <c r="N21" s="170"/>
    </row>
    <row r="22" spans="1:18" ht="15" thickBot="1" x14ac:dyDescent="0.35">
      <c r="B22" s="163"/>
      <c r="C22" s="164"/>
      <c r="D22" s="93"/>
      <c r="E22" s="94"/>
      <c r="F22" s="94"/>
      <c r="G22" s="80"/>
      <c r="H22" s="80"/>
      <c r="I22" s="80"/>
      <c r="J22" s="97"/>
      <c r="K22" s="168"/>
      <c r="L22" s="169"/>
      <c r="M22" s="169"/>
      <c r="N22" s="170"/>
    </row>
    <row r="23" spans="1:18" ht="15.6" thickTop="1" thickBot="1" x14ac:dyDescent="0.35">
      <c r="K23" s="168"/>
      <c r="L23" s="169"/>
      <c r="M23" s="169"/>
      <c r="N23" s="170"/>
    </row>
    <row r="24" spans="1:18" ht="15" thickTop="1" x14ac:dyDescent="0.3">
      <c r="B24" s="91" t="s">
        <v>11</v>
      </c>
      <c r="C24" s="92"/>
      <c r="D24" s="92"/>
      <c r="E24" s="92"/>
      <c r="F24" s="174"/>
      <c r="G24" s="79">
        <f>'[1]DROITS ET FRAIS DE SUCCESSION'!$E$19</f>
        <v>550002</v>
      </c>
      <c r="H24" s="79"/>
      <c r="I24" s="79"/>
      <c r="J24" s="95"/>
      <c r="K24" s="168"/>
      <c r="L24" s="169"/>
      <c r="M24" s="169"/>
      <c r="N24" s="170"/>
    </row>
    <row r="25" spans="1:18" ht="15" thickBot="1" x14ac:dyDescent="0.35">
      <c r="B25" s="93"/>
      <c r="C25" s="94"/>
      <c r="D25" s="94"/>
      <c r="E25" s="94"/>
      <c r="F25" s="175"/>
      <c r="G25" s="80"/>
      <c r="H25" s="80"/>
      <c r="I25" s="80"/>
      <c r="J25" s="97"/>
      <c r="K25" s="171"/>
      <c r="L25" s="172"/>
      <c r="M25" s="172"/>
      <c r="N25" s="173"/>
    </row>
    <row r="26" spans="1:18" ht="15.6" thickTop="1" thickBot="1" x14ac:dyDescent="0.35"/>
    <row r="27" spans="1:18" ht="15.6" thickTop="1" thickBot="1" x14ac:dyDescent="0.35">
      <c r="A27" s="148" t="s">
        <v>12</v>
      </c>
      <c r="B27" s="150" t="s">
        <v>13</v>
      </c>
      <c r="C27" s="152" t="s">
        <v>14</v>
      </c>
      <c r="D27" s="154" t="s">
        <v>15</v>
      </c>
      <c r="E27" s="156" t="s">
        <v>16</v>
      </c>
      <c r="F27" s="157"/>
      <c r="G27" s="158" t="s">
        <v>17</v>
      </c>
      <c r="H27" s="158"/>
      <c r="I27" s="158"/>
      <c r="J27" s="142" t="s">
        <v>18</v>
      </c>
      <c r="K27" s="142"/>
      <c r="L27" s="142"/>
      <c r="M27" s="143" t="s">
        <v>19</v>
      </c>
      <c r="N27" s="143"/>
      <c r="O27" s="143"/>
      <c r="P27" s="144" t="s">
        <v>20</v>
      </c>
      <c r="Q27" s="144"/>
      <c r="R27" s="144"/>
    </row>
    <row r="28" spans="1:18" ht="15" thickBot="1" x14ac:dyDescent="0.35">
      <c r="A28" s="149"/>
      <c r="B28" s="151"/>
      <c r="C28" s="153"/>
      <c r="D28" s="155"/>
      <c r="E28" s="145">
        <v>550000</v>
      </c>
      <c r="F28" s="146"/>
      <c r="G28" s="158"/>
      <c r="H28" s="158"/>
      <c r="I28" s="158"/>
      <c r="J28" s="142"/>
      <c r="K28" s="142"/>
      <c r="L28" s="142"/>
      <c r="M28" s="143"/>
      <c r="N28" s="143"/>
      <c r="O28" s="143"/>
      <c r="P28" s="144"/>
      <c r="Q28" s="144"/>
      <c r="R28" s="144"/>
    </row>
    <row r="29" spans="1:18" ht="15.6" thickTop="1" thickBot="1" x14ac:dyDescent="0.35">
      <c r="A29" s="4">
        <v>21</v>
      </c>
      <c r="B29" s="5">
        <v>0.8</v>
      </c>
      <c r="C29" s="6">
        <v>0.2</v>
      </c>
      <c r="D29" s="7">
        <f>$E28*B29</f>
        <v>440000</v>
      </c>
    </row>
    <row r="30" spans="1:18" ht="15" thickBot="1" x14ac:dyDescent="0.35">
      <c r="A30" s="8">
        <v>31</v>
      </c>
      <c r="B30" s="9">
        <v>0.7</v>
      </c>
      <c r="C30" s="10">
        <v>0.3</v>
      </c>
      <c r="D30" s="11">
        <f>$E28*B30</f>
        <v>385000</v>
      </c>
      <c r="E30" s="12" t="s">
        <v>21</v>
      </c>
      <c r="F30" s="13" t="s">
        <v>22</v>
      </c>
      <c r="H30" s="14" t="s">
        <v>23</v>
      </c>
      <c r="K30" s="14" t="s">
        <v>23</v>
      </c>
      <c r="N30" s="1" t="s">
        <v>24</v>
      </c>
      <c r="Q30" s="1">
        <v>1</v>
      </c>
    </row>
    <row r="31" spans="1:18" ht="15" thickBot="1" x14ac:dyDescent="0.35">
      <c r="A31" s="8">
        <v>41</v>
      </c>
      <c r="B31" s="9">
        <v>0.6</v>
      </c>
      <c r="C31" s="10">
        <v>0.4</v>
      </c>
      <c r="D31" s="11">
        <f>$E28*B31</f>
        <v>330000</v>
      </c>
      <c r="E31" s="15">
        <f>'[1]DROITS ET FRAIS DE SUCCESSION'!H4</f>
        <v>73</v>
      </c>
      <c r="F31" s="16" t="e">
        <f>'[1]DROITS ET FRAIS DE SUCCESSION'!#REF!</f>
        <v>#REF!</v>
      </c>
    </row>
    <row r="32" spans="1:18" ht="15" thickBot="1" x14ac:dyDescent="0.35">
      <c r="A32" s="8">
        <v>51</v>
      </c>
      <c r="B32" s="9">
        <v>0.5</v>
      </c>
      <c r="C32" s="10">
        <v>0.5</v>
      </c>
      <c r="D32" s="11">
        <f>$E28*B32</f>
        <v>275000</v>
      </c>
      <c r="E32" s="17"/>
      <c r="H32" s="14" t="s">
        <v>23</v>
      </c>
      <c r="J32" s="18" t="s">
        <v>25</v>
      </c>
      <c r="K32" s="14" t="s">
        <v>23</v>
      </c>
      <c r="N32" s="1" t="s">
        <v>24</v>
      </c>
      <c r="Q32" s="1">
        <v>1</v>
      </c>
    </row>
    <row r="33" spans="1:17" ht="15" thickBot="1" x14ac:dyDescent="0.35">
      <c r="A33" s="8">
        <v>61</v>
      </c>
      <c r="B33" s="9">
        <v>0.4</v>
      </c>
      <c r="C33" s="10">
        <v>0.6</v>
      </c>
      <c r="D33" s="11">
        <f>$E28*B33</f>
        <v>220000</v>
      </c>
      <c r="H33" s="19" t="s">
        <v>26</v>
      </c>
      <c r="K33" s="19" t="s">
        <v>26</v>
      </c>
      <c r="N33" s="1" t="s">
        <v>27</v>
      </c>
      <c r="Q33" s="1">
        <v>2</v>
      </c>
    </row>
    <row r="34" spans="1:17" x14ac:dyDescent="0.3">
      <c r="A34" s="8">
        <v>71</v>
      </c>
      <c r="B34" s="9">
        <v>0.3</v>
      </c>
      <c r="C34" s="10">
        <v>0.7</v>
      </c>
      <c r="D34" s="11">
        <f>$E28*B34</f>
        <v>165000</v>
      </c>
      <c r="N34" s="1" t="s">
        <v>11</v>
      </c>
      <c r="Q34" s="1" t="s">
        <v>28</v>
      </c>
    </row>
    <row r="35" spans="1:17" x14ac:dyDescent="0.3">
      <c r="A35" s="8">
        <v>81</v>
      </c>
      <c r="B35" s="9">
        <v>0.19999999999999901</v>
      </c>
      <c r="C35" s="10">
        <v>0.8</v>
      </c>
      <c r="D35" s="11">
        <f>$E28*B35</f>
        <v>109999.99999999946</v>
      </c>
    </row>
    <row r="36" spans="1:17" x14ac:dyDescent="0.3">
      <c r="A36" s="8">
        <v>91</v>
      </c>
      <c r="B36" s="9">
        <v>9.9999999999999103E-2</v>
      </c>
      <c r="C36" s="10">
        <v>0.9</v>
      </c>
      <c r="D36" s="11">
        <f>$E28*B36</f>
        <v>54999.999999999505</v>
      </c>
    </row>
    <row r="37" spans="1:17" ht="15" thickBot="1" x14ac:dyDescent="0.35">
      <c r="A37" s="20">
        <v>131</v>
      </c>
      <c r="B37" s="21"/>
      <c r="C37" s="22"/>
      <c r="D37" s="23"/>
    </row>
    <row r="38" spans="1:17" ht="15" thickTop="1" x14ac:dyDescent="0.3"/>
    <row r="39" spans="1:17" s="202" customFormat="1" x14ac:dyDescent="0.3">
      <c r="A39" s="200" t="s">
        <v>29</v>
      </c>
      <c r="B39" s="201" t="s">
        <v>30</v>
      </c>
      <c r="C39" s="200" t="s">
        <v>31</v>
      </c>
      <c r="D39" s="200" t="s">
        <v>32</v>
      </c>
    </row>
    <row r="40" spans="1:17" s="202" customFormat="1" ht="15" thickBot="1" x14ac:dyDescent="0.35">
      <c r="A40" s="200"/>
      <c r="B40" s="201"/>
      <c r="C40" s="200"/>
      <c r="D40" s="200"/>
    </row>
    <row r="41" spans="1:17" s="202" customFormat="1" ht="15" thickBot="1" x14ac:dyDescent="0.35">
      <c r="A41" s="202" t="s">
        <v>27</v>
      </c>
      <c r="B41" s="203" t="s">
        <v>23</v>
      </c>
      <c r="C41" s="202">
        <v>2</v>
      </c>
      <c r="D41" s="202">
        <f>_xlfn.IFS(A41="ENFANT",G5,A41="NI PARENTS NI ENFANTS",G24,A41="PARENT",G19)</f>
        <v>275001</v>
      </c>
    </row>
    <row r="58" spans="1:17" x14ac:dyDescent="0.3">
      <c r="A58" s="82" t="s">
        <v>1</v>
      </c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</row>
    <row r="59" spans="1:17" ht="15" thickBot="1" x14ac:dyDescent="0.35"/>
    <row r="60" spans="1:17" ht="15" customHeight="1" thickTop="1" x14ac:dyDescent="0.3">
      <c r="A60" s="125" t="s">
        <v>33</v>
      </c>
      <c r="B60" s="126"/>
      <c r="C60" s="126"/>
      <c r="D60" s="126"/>
      <c r="E60" s="127"/>
      <c r="G60" s="131" t="s">
        <v>34</v>
      </c>
      <c r="I60" s="132" t="s">
        <v>35</v>
      </c>
      <c r="J60" s="133"/>
      <c r="K60" s="133"/>
      <c r="L60" s="133"/>
      <c r="M60" s="133"/>
      <c r="N60" s="133"/>
      <c r="O60" s="134"/>
    </row>
    <row r="61" spans="1:17" ht="15" thickBot="1" x14ac:dyDescent="0.35">
      <c r="A61" s="128"/>
      <c r="B61" s="129"/>
      <c r="C61" s="129"/>
      <c r="D61" s="129"/>
      <c r="E61" s="130"/>
      <c r="G61" s="131"/>
      <c r="I61" s="135"/>
      <c r="J61" s="136"/>
      <c r="K61" s="136"/>
      <c r="L61" s="136"/>
      <c r="M61" s="136"/>
      <c r="N61" s="136"/>
      <c r="O61" s="137"/>
    </row>
    <row r="62" spans="1:17" ht="15.6" thickTop="1" thickBot="1" x14ac:dyDescent="0.35">
      <c r="A62" s="93" t="s">
        <v>4</v>
      </c>
      <c r="B62" s="94"/>
      <c r="C62" s="94"/>
      <c r="D62" s="80">
        <f>('[1]DROITS ET FRAIS DE SUCCESSION'!$E$19/4)</f>
        <v>137500.5</v>
      </c>
      <c r="E62" s="80"/>
      <c r="G62" s="131"/>
      <c r="I62" s="107" t="s">
        <v>4</v>
      </c>
      <c r="J62" s="108"/>
      <c r="K62" s="109"/>
      <c r="N62" s="138">
        <f>_xlfn.IFS($E$31&lt;31,$D$29,$E$31&lt;41,$D$30,$E$31&lt;51,$D$31,$E$31&lt;61,$D$32,$E$31&lt;71,$D$33,$E$31&lt;81,$D$34,$E$31&lt;91,$D$35,$E$31&lt;131,$D$36)</f>
        <v>165000</v>
      </c>
      <c r="O62" s="138"/>
    </row>
    <row r="63" spans="1:17" ht="15.6" thickTop="1" thickBot="1" x14ac:dyDescent="0.35">
      <c r="A63" s="105"/>
      <c r="B63" s="106"/>
      <c r="C63" s="106"/>
      <c r="D63" s="138"/>
      <c r="E63" s="138"/>
      <c r="G63" s="131"/>
      <c r="I63" s="139"/>
      <c r="J63" s="106"/>
      <c r="K63" s="140"/>
      <c r="N63" s="138"/>
      <c r="O63" s="138"/>
    </row>
    <row r="64" spans="1:17" ht="15.6" thickTop="1" thickBot="1" x14ac:dyDescent="0.35">
      <c r="A64" s="105" t="s">
        <v>5</v>
      </c>
      <c r="B64" s="106"/>
      <c r="C64" s="106"/>
      <c r="D64" s="138"/>
      <c r="E64" s="138"/>
      <c r="G64" s="131"/>
      <c r="I64" s="139" t="s">
        <v>5</v>
      </c>
      <c r="J64" s="106"/>
      <c r="K64" s="140"/>
      <c r="N64" s="138"/>
      <c r="O64" s="138"/>
    </row>
    <row r="65" spans="1:17" ht="15.6" thickTop="1" thickBot="1" x14ac:dyDescent="0.35">
      <c r="A65" s="105"/>
      <c r="B65" s="106"/>
      <c r="C65" s="106"/>
      <c r="D65" s="138"/>
      <c r="E65" s="138"/>
      <c r="G65" s="131"/>
      <c r="I65" s="119"/>
      <c r="J65" s="92"/>
      <c r="K65" s="141"/>
      <c r="N65" s="138"/>
      <c r="O65" s="138"/>
    </row>
    <row r="66" spans="1:17" ht="15.6" thickTop="1" thickBot="1" x14ac:dyDescent="0.35">
      <c r="A66" s="105" t="s">
        <v>6</v>
      </c>
      <c r="B66" s="106"/>
      <c r="C66" s="106"/>
      <c r="D66" s="138"/>
      <c r="E66" s="138"/>
      <c r="G66" s="131"/>
      <c r="I66" s="107" t="s">
        <v>6</v>
      </c>
      <c r="J66" s="108"/>
      <c r="K66" s="109"/>
      <c r="N66" s="138"/>
      <c r="O66" s="138"/>
    </row>
    <row r="67" spans="1:17" ht="15.6" thickTop="1" thickBot="1" x14ac:dyDescent="0.35">
      <c r="A67" s="105"/>
      <c r="B67" s="106"/>
      <c r="C67" s="106"/>
      <c r="D67" s="138"/>
      <c r="E67" s="138"/>
      <c r="G67" s="131"/>
      <c r="I67" s="110"/>
      <c r="J67" s="111"/>
      <c r="K67" s="112"/>
      <c r="N67" s="138"/>
      <c r="O67" s="138"/>
    </row>
    <row r="68" spans="1:17" ht="15.6" thickTop="1" thickBot="1" x14ac:dyDescent="0.35"/>
    <row r="69" spans="1:17" ht="15.6" thickTop="1" thickBot="1" x14ac:dyDescent="0.3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</row>
    <row r="70" spans="1:17" ht="14.4" customHeight="1" x14ac:dyDescent="0.3">
      <c r="A70" s="113" t="s">
        <v>36</v>
      </c>
      <c r="B70" s="114"/>
      <c r="C70" s="114"/>
      <c r="D70" s="114"/>
      <c r="E70" s="115"/>
    </row>
    <row r="71" spans="1:17" ht="15" thickBot="1" x14ac:dyDescent="0.35">
      <c r="A71" s="116"/>
      <c r="B71" s="117"/>
      <c r="C71" s="117"/>
      <c r="D71" s="117"/>
      <c r="E71" s="118"/>
    </row>
    <row r="72" spans="1:17" ht="15" thickTop="1" x14ac:dyDescent="0.3">
      <c r="A72" s="119" t="s">
        <v>4</v>
      </c>
      <c r="B72" s="92"/>
      <c r="C72" s="92"/>
      <c r="D72" s="95">
        <f>('[1]DROITS ET FRAIS DE SUCCESSION'!$E$19/4)</f>
        <v>137500.5</v>
      </c>
      <c r="E72" s="121"/>
    </row>
    <row r="73" spans="1:17" ht="15" thickBot="1" x14ac:dyDescent="0.35">
      <c r="A73" s="120"/>
      <c r="B73" s="94"/>
      <c r="C73" s="94"/>
      <c r="D73" s="122"/>
      <c r="E73" s="74"/>
    </row>
    <row r="74" spans="1:17" ht="15" thickTop="1" x14ac:dyDescent="0.3">
      <c r="A74" s="119" t="s">
        <v>5</v>
      </c>
      <c r="B74" s="92"/>
      <c r="C74" s="92"/>
      <c r="D74" s="122"/>
      <c r="E74" s="74"/>
    </row>
    <row r="75" spans="1:17" ht="15" thickBot="1" x14ac:dyDescent="0.35">
      <c r="A75" s="120"/>
      <c r="B75" s="94"/>
      <c r="C75" s="94"/>
      <c r="D75" s="122"/>
      <c r="E75" s="74"/>
    </row>
    <row r="76" spans="1:17" ht="15" thickTop="1" x14ac:dyDescent="0.3">
      <c r="A76" s="119" t="s">
        <v>6</v>
      </c>
      <c r="B76" s="92"/>
      <c r="C76" s="92"/>
      <c r="D76" s="122"/>
      <c r="E76" s="74"/>
    </row>
    <row r="77" spans="1:17" ht="15" thickBot="1" x14ac:dyDescent="0.35">
      <c r="A77" s="56"/>
      <c r="B77" s="124"/>
      <c r="C77" s="124"/>
      <c r="D77" s="123"/>
      <c r="E77" s="76"/>
    </row>
    <row r="78" spans="1:17" ht="15" thickBot="1" x14ac:dyDescent="0.35"/>
    <row r="79" spans="1:17" ht="15.6" thickTop="1" thickBot="1" x14ac:dyDescent="0.3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</row>
    <row r="80" spans="1:17" ht="15" customHeight="1" thickTop="1" x14ac:dyDescent="0.3">
      <c r="A80" s="85" t="s">
        <v>37</v>
      </c>
      <c r="B80" s="86"/>
      <c r="C80" s="86"/>
      <c r="D80" s="86"/>
      <c r="E80" s="87"/>
    </row>
    <row r="81" spans="1:17" ht="15" thickBot="1" x14ac:dyDescent="0.35">
      <c r="A81" s="88"/>
      <c r="B81" s="89"/>
      <c r="C81" s="89"/>
      <c r="D81" s="89"/>
      <c r="E81" s="90"/>
    </row>
    <row r="82" spans="1:17" ht="15" thickTop="1" x14ac:dyDescent="0.3">
      <c r="A82" s="91" t="s">
        <v>9</v>
      </c>
      <c r="B82" s="92"/>
      <c r="C82" s="92"/>
      <c r="D82" s="95">
        <f>'[1]DROITS ET FRAIS DE SUCCESSION'!$E$19/2</f>
        <v>275001</v>
      </c>
      <c r="E82" s="96"/>
    </row>
    <row r="83" spans="1:17" ht="15" thickBot="1" x14ac:dyDescent="0.35">
      <c r="A83" s="93"/>
      <c r="B83" s="94"/>
      <c r="C83" s="94"/>
      <c r="D83" s="97"/>
      <c r="E83" s="98"/>
    </row>
    <row r="84" spans="1:17" ht="15" thickTop="1" x14ac:dyDescent="0.3">
      <c r="A84" s="91" t="s">
        <v>10</v>
      </c>
      <c r="B84" s="92"/>
      <c r="C84" s="92"/>
      <c r="D84" s="95">
        <f>('[1]DROITS ET FRAIS DE SUCCESSION'!$E$19*3)/4</f>
        <v>412501.5</v>
      </c>
      <c r="E84" s="96"/>
    </row>
    <row r="85" spans="1:17" ht="15" thickBot="1" x14ac:dyDescent="0.35">
      <c r="A85" s="93"/>
      <c r="B85" s="94"/>
      <c r="C85" s="94"/>
      <c r="D85" s="97"/>
      <c r="E85" s="98"/>
    </row>
    <row r="86" spans="1:17" ht="15.6" thickTop="1" thickBot="1" x14ac:dyDescent="0.35"/>
    <row r="87" spans="1:17" ht="15.6" thickTop="1" thickBot="1" x14ac:dyDescent="0.3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</row>
    <row r="88" spans="1:17" ht="15" thickTop="1" x14ac:dyDescent="0.3">
      <c r="A88" s="99" t="s">
        <v>11</v>
      </c>
      <c r="B88" s="100"/>
      <c r="C88" s="100"/>
      <c r="D88" s="101"/>
    </row>
    <row r="89" spans="1:17" ht="15" thickBot="1" x14ac:dyDescent="0.35">
      <c r="A89" s="102"/>
      <c r="B89" s="103"/>
      <c r="C89" s="103"/>
      <c r="D89" s="104"/>
    </row>
    <row r="90" spans="1:17" ht="15" thickTop="1" x14ac:dyDescent="0.3">
      <c r="A90" s="79">
        <f>'[1]DROITS ET FRAIS DE SUCCESSION'!$E$19</f>
        <v>550002</v>
      </c>
      <c r="B90" s="79"/>
      <c r="C90" s="79"/>
      <c r="D90" s="79"/>
    </row>
    <row r="91" spans="1:17" ht="15" thickBot="1" x14ac:dyDescent="0.35">
      <c r="A91" s="80"/>
      <c r="B91" s="80"/>
      <c r="C91" s="80"/>
      <c r="D91" s="80"/>
    </row>
    <row r="92" spans="1:17" ht="15" thickTop="1" x14ac:dyDescent="0.3"/>
    <row r="94" spans="1:17" x14ac:dyDescent="0.3">
      <c r="A94" s="81" t="s">
        <v>38</v>
      </c>
      <c r="B94" s="81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</row>
    <row r="99" spans="1:17" x14ac:dyDescent="0.3">
      <c r="A99" s="82" t="s">
        <v>2</v>
      </c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</row>
    <row r="153" spans="1:9" x14ac:dyDescent="0.3">
      <c r="C153" s="83" t="s">
        <v>39</v>
      </c>
      <c r="D153" s="83"/>
      <c r="E153" s="83"/>
      <c r="F153" s="83"/>
      <c r="G153" s="83"/>
      <c r="H153" s="83"/>
      <c r="I153" s="83"/>
    </row>
    <row r="155" spans="1:9" x14ac:dyDescent="0.3">
      <c r="C155" s="82" t="s">
        <v>40</v>
      </c>
      <c r="D155" s="82"/>
      <c r="E155" s="84" t="s">
        <v>40</v>
      </c>
      <c r="F155" s="84"/>
      <c r="G155" s="84"/>
      <c r="H155" s="84"/>
      <c r="I155" s="84"/>
    </row>
    <row r="157" spans="1:9" x14ac:dyDescent="0.3">
      <c r="B157" s="25"/>
    </row>
    <row r="158" spans="1:9" ht="15" thickBot="1" x14ac:dyDescent="0.35">
      <c r="C158" s="1" t="s">
        <v>41</v>
      </c>
      <c r="D158" s="1" t="s">
        <v>42</v>
      </c>
    </row>
    <row r="159" spans="1:9" x14ac:dyDescent="0.3">
      <c r="A159" s="63" t="s">
        <v>43</v>
      </c>
      <c r="B159" s="26">
        <v>1</v>
      </c>
      <c r="C159" s="27">
        <f>$G$5</f>
        <v>137500.5</v>
      </c>
      <c r="D159" s="28">
        <f>$I$5</f>
        <v>165000</v>
      </c>
      <c r="E159" s="46">
        <f>$K$5</f>
        <v>275001</v>
      </c>
      <c r="F159" s="66"/>
      <c r="G159" s="29">
        <f>$M$5</f>
        <v>137500.5</v>
      </c>
      <c r="H159" s="30">
        <f>$N$5</f>
        <v>123750</v>
      </c>
      <c r="I159" s="31"/>
    </row>
    <row r="160" spans="1:9" x14ac:dyDescent="0.3">
      <c r="A160" s="64"/>
      <c r="B160" s="32">
        <v>2</v>
      </c>
      <c r="C160" s="33">
        <f t="shared" ref="C160:C161" si="0">$G$5</f>
        <v>137500.5</v>
      </c>
      <c r="D160" s="34">
        <f t="shared" ref="D160:D161" si="1">$I$5</f>
        <v>165000</v>
      </c>
      <c r="E160" s="52">
        <f>$K$7</f>
        <v>307084</v>
      </c>
      <c r="F160" s="67"/>
      <c r="G160" s="35">
        <f>$M$7</f>
        <v>137500.5</v>
      </c>
      <c r="H160" s="36">
        <f>$N$7</f>
        <v>123750</v>
      </c>
      <c r="I160" s="31"/>
    </row>
    <row r="161" spans="1:9" ht="15" thickBot="1" x14ac:dyDescent="0.35">
      <c r="A161" s="65"/>
      <c r="B161" s="37" t="s">
        <v>28</v>
      </c>
      <c r="C161" s="33">
        <f t="shared" si="0"/>
        <v>137500.5</v>
      </c>
      <c r="D161" s="34">
        <f t="shared" si="1"/>
        <v>165000</v>
      </c>
      <c r="E161" s="68"/>
      <c r="F161" s="69"/>
      <c r="G161" s="35">
        <f>$M$9</f>
        <v>137500.5</v>
      </c>
      <c r="H161" s="36">
        <f>$N$9</f>
        <v>123750</v>
      </c>
      <c r="I161" s="31"/>
    </row>
    <row r="162" spans="1:9" x14ac:dyDescent="0.3">
      <c r="A162" s="70" t="s">
        <v>44</v>
      </c>
      <c r="B162" s="26">
        <v>1</v>
      </c>
      <c r="C162" s="50">
        <f>$G$12</f>
        <v>137500.5</v>
      </c>
      <c r="D162" s="73"/>
      <c r="E162" s="46">
        <f>$K$12</f>
        <v>275001</v>
      </c>
      <c r="F162" s="66"/>
      <c r="G162" s="29">
        <f>$M$12</f>
        <v>137500.5</v>
      </c>
      <c r="H162" s="30">
        <f>$N$12</f>
        <v>123750</v>
      </c>
      <c r="I162" s="29">
        <f>$O$12</f>
        <v>165000</v>
      </c>
    </row>
    <row r="163" spans="1:9" ht="15" thickBot="1" x14ac:dyDescent="0.35">
      <c r="A163" s="71"/>
      <c r="B163" s="32">
        <v>2</v>
      </c>
      <c r="C163" s="54"/>
      <c r="D163" s="74"/>
      <c r="E163" s="77">
        <f>$K$14</f>
        <v>183334</v>
      </c>
      <c r="F163" s="78"/>
      <c r="G163" s="35">
        <f>$M$14</f>
        <v>137500.5</v>
      </c>
      <c r="H163" s="36">
        <f>$N$12</f>
        <v>123750</v>
      </c>
      <c r="I163" s="38">
        <f>$O$14</f>
        <v>165000</v>
      </c>
    </row>
    <row r="164" spans="1:9" ht="15" thickBot="1" x14ac:dyDescent="0.35">
      <c r="A164" s="72"/>
      <c r="B164" s="37" t="s">
        <v>28</v>
      </c>
      <c r="C164" s="75"/>
      <c r="D164" s="76"/>
      <c r="E164" s="39">
        <f>$K$16</f>
        <v>137500.5</v>
      </c>
      <c r="F164" s="40">
        <f>$L$16</f>
        <v>123750</v>
      </c>
      <c r="G164" s="46">
        <f>$M$16</f>
        <v>165000</v>
      </c>
      <c r="H164" s="47"/>
      <c r="I164" s="47"/>
    </row>
    <row r="165" spans="1:9" x14ac:dyDescent="0.3">
      <c r="A165" s="48" t="s">
        <v>45</v>
      </c>
      <c r="B165" s="26">
        <v>2</v>
      </c>
      <c r="C165" s="50">
        <f>$G$19</f>
        <v>275001</v>
      </c>
      <c r="D165" s="51"/>
      <c r="E165" s="41"/>
      <c r="F165" s="41"/>
      <c r="G165" s="52">
        <f>$K$19</f>
        <v>550002</v>
      </c>
      <c r="H165" s="53"/>
      <c r="I165" s="53"/>
    </row>
    <row r="166" spans="1:9" x14ac:dyDescent="0.3">
      <c r="A166" s="49"/>
      <c r="B166" s="32">
        <v>1</v>
      </c>
      <c r="C166" s="54">
        <f>$G$21</f>
        <v>412501.5</v>
      </c>
      <c r="D166" s="55"/>
      <c r="E166" s="42"/>
      <c r="F166" s="42"/>
      <c r="G166" s="52"/>
      <c r="H166" s="53"/>
      <c r="I166" s="53"/>
    </row>
    <row r="167" spans="1:9" ht="15" thickBot="1" x14ac:dyDescent="0.35">
      <c r="A167" s="49"/>
      <c r="B167" s="32"/>
      <c r="C167" s="43"/>
      <c r="D167" s="44"/>
      <c r="E167" s="42"/>
      <c r="F167" s="42"/>
      <c r="G167" s="52"/>
      <c r="H167" s="53"/>
      <c r="I167" s="53"/>
    </row>
    <row r="168" spans="1:9" x14ac:dyDescent="0.3">
      <c r="A168" s="48" t="s">
        <v>46</v>
      </c>
      <c r="B168" s="57"/>
      <c r="C168" s="50">
        <f>$G$24</f>
        <v>550002</v>
      </c>
      <c r="D168" s="51"/>
      <c r="E168" s="41"/>
      <c r="F168" s="41"/>
      <c r="G168" s="52"/>
      <c r="H168" s="53"/>
      <c r="I168" s="53"/>
    </row>
    <row r="169" spans="1:9" x14ac:dyDescent="0.3">
      <c r="A169" s="49"/>
      <c r="B169" s="58"/>
      <c r="C169" s="60"/>
      <c r="D169" s="55"/>
      <c r="E169" s="42"/>
      <c r="F169" s="42"/>
      <c r="G169" s="52"/>
      <c r="H169" s="53"/>
      <c r="I169" s="53"/>
    </row>
    <row r="170" spans="1:9" ht="15" thickBot="1" x14ac:dyDescent="0.35">
      <c r="A170" s="56"/>
      <c r="B170" s="59"/>
      <c r="C170" s="61"/>
      <c r="D170" s="62"/>
      <c r="E170" s="45"/>
      <c r="F170" s="45"/>
      <c r="G170" s="52"/>
      <c r="H170" s="53"/>
      <c r="I170" s="53"/>
    </row>
  </sheetData>
  <mergeCells count="101">
    <mergeCell ref="B5:C10"/>
    <mergeCell ref="D5:F6"/>
    <mergeCell ref="G5:H10"/>
    <mergeCell ref="I5:J10"/>
    <mergeCell ref="K5:L6"/>
    <mergeCell ref="M5:M6"/>
    <mergeCell ref="N5:N6"/>
    <mergeCell ref="D7:F8"/>
    <mergeCell ref="K7:L8"/>
    <mergeCell ref="M7:M8"/>
    <mergeCell ref="N7:N8"/>
    <mergeCell ref="D9:F10"/>
    <mergeCell ref="K9:L10"/>
    <mergeCell ref="M9:M10"/>
    <mergeCell ref="N9:N10"/>
    <mergeCell ref="G1:M2"/>
    <mergeCell ref="G3:J4"/>
    <mergeCell ref="K3:P4"/>
    <mergeCell ref="B19:C22"/>
    <mergeCell ref="D19:F20"/>
    <mergeCell ref="G19:J20"/>
    <mergeCell ref="K19:N25"/>
    <mergeCell ref="D21:F22"/>
    <mergeCell ref="G21:J22"/>
    <mergeCell ref="B24:F25"/>
    <mergeCell ref="G24:J25"/>
    <mergeCell ref="O12:P13"/>
    <mergeCell ref="D14:F15"/>
    <mergeCell ref="K14:L15"/>
    <mergeCell ref="M14:M15"/>
    <mergeCell ref="N14:N15"/>
    <mergeCell ref="O14:P15"/>
    <mergeCell ref="B12:C17"/>
    <mergeCell ref="D12:F13"/>
    <mergeCell ref="G12:J17"/>
    <mergeCell ref="K12:L13"/>
    <mergeCell ref="M12:M13"/>
    <mergeCell ref="N12:N13"/>
    <mergeCell ref="D16:F17"/>
    <mergeCell ref="K16:K17"/>
    <mergeCell ref="L16:L17"/>
    <mergeCell ref="M16:N17"/>
    <mergeCell ref="J27:L28"/>
    <mergeCell ref="M27:O28"/>
    <mergeCell ref="P27:R28"/>
    <mergeCell ref="E28:F28"/>
    <mergeCell ref="A39:A40"/>
    <mergeCell ref="B39:B40"/>
    <mergeCell ref="C39:C40"/>
    <mergeCell ref="D39:D40"/>
    <mergeCell ref="A27:A28"/>
    <mergeCell ref="B27:B28"/>
    <mergeCell ref="C27:C28"/>
    <mergeCell ref="D27:D28"/>
    <mergeCell ref="E27:F27"/>
    <mergeCell ref="G27:I28"/>
    <mergeCell ref="A66:C67"/>
    <mergeCell ref="I66:K67"/>
    <mergeCell ref="A70:E71"/>
    <mergeCell ref="A72:C73"/>
    <mergeCell ref="D72:E77"/>
    <mergeCell ref="A74:C75"/>
    <mergeCell ref="A76:C77"/>
    <mergeCell ref="A58:Q58"/>
    <mergeCell ref="A60:E61"/>
    <mergeCell ref="G60:G67"/>
    <mergeCell ref="I60:O61"/>
    <mergeCell ref="A62:C63"/>
    <mergeCell ref="D62:E67"/>
    <mergeCell ref="I62:K63"/>
    <mergeCell ref="N62:O67"/>
    <mergeCell ref="A64:C65"/>
    <mergeCell ref="I64:K65"/>
    <mergeCell ref="A90:D91"/>
    <mergeCell ref="A94:Q94"/>
    <mergeCell ref="A99:Q99"/>
    <mergeCell ref="C153:I153"/>
    <mergeCell ref="C155:D155"/>
    <mergeCell ref="E155:I155"/>
    <mergeCell ref="A80:E81"/>
    <mergeCell ref="A82:C83"/>
    <mergeCell ref="D82:E83"/>
    <mergeCell ref="A84:C85"/>
    <mergeCell ref="D84:E85"/>
    <mergeCell ref="A88:D89"/>
    <mergeCell ref="G164:I164"/>
    <mergeCell ref="A165:A167"/>
    <mergeCell ref="C165:D165"/>
    <mergeCell ref="G165:I170"/>
    <mergeCell ref="C166:D166"/>
    <mergeCell ref="A168:A170"/>
    <mergeCell ref="B168:B170"/>
    <mergeCell ref="C168:D170"/>
    <mergeCell ref="A159:A161"/>
    <mergeCell ref="E159:F159"/>
    <mergeCell ref="E160:F160"/>
    <mergeCell ref="E161:F161"/>
    <mergeCell ref="A162:A164"/>
    <mergeCell ref="C162:D164"/>
    <mergeCell ref="E162:F162"/>
    <mergeCell ref="E163:F163"/>
  </mergeCells>
  <dataValidations count="4">
    <dataValidation type="list" allowBlank="1" showInputMessage="1" showErrorMessage="1" sqref="K32:K33 K30" xr:uid="{C2B815EA-3EF6-47DA-A59C-48E45682B0E3}">
      <formula1>$K$32:$K$33</formula1>
    </dataValidation>
    <dataValidation type="list" allowBlank="1" showInputMessage="1" showErrorMessage="1" sqref="Q32:Q34 Q30 C41" xr:uid="{D7DD1D56-8254-4C74-9451-863EA1A038C7}">
      <formula1>$Q$32:$Q$34</formula1>
    </dataValidation>
    <dataValidation type="list" allowBlank="1" showInputMessage="1" showErrorMessage="1" sqref="N32:N34 N30 A41" xr:uid="{FE70757E-B04D-49AA-BA32-FDA00B707FCA}">
      <formula1>$N$32:$N$34</formula1>
    </dataValidation>
    <dataValidation type="list" allowBlank="1" showInputMessage="1" showErrorMessage="1" sqref="H32:H33 H30 B41" xr:uid="{BF7F5DAB-7F4A-4516-99D7-166EAE2F1DCB}">
      <formula1>$H$32:$H$33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DDV ADMIN</vt:lpstr>
      <vt:lpstr>CHOIX_DU_CONJOINT_AVEC_DDV</vt:lpstr>
      <vt:lpstr>CHOIX_DU_CONJOINT_SANS_DDV</vt:lpstr>
      <vt:lpstr>LIEN_DE_FAMILLE</vt:lpstr>
      <vt:lpstr>LIEN_HERITIER</vt:lpstr>
      <vt:lpstr>NOMBRE_ENFANTS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Mahieux</dc:creator>
  <cp:lastModifiedBy>Jérôme Mahieux</cp:lastModifiedBy>
  <dcterms:created xsi:type="dcterms:W3CDTF">2018-12-29T13:33:46Z</dcterms:created>
  <dcterms:modified xsi:type="dcterms:W3CDTF">2018-12-29T14:18:26Z</dcterms:modified>
</cp:coreProperties>
</file>