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collet\Desktop\"/>
    </mc:Choice>
  </mc:AlternateContent>
  <xr:revisionPtr revIDLastSave="0" documentId="8_{570FB68D-C595-449B-B4BA-1293509B978F}" xr6:coauthVersionLast="36" xr6:coauthVersionMax="36" xr10:uidLastSave="{00000000-0000-0000-0000-000000000000}"/>
  <bookViews>
    <workbookView xWindow="0" yWindow="0" windowWidth="21120" windowHeight="11775" xr2:uid="{96E8343D-04F1-45E6-A7FB-C6B8402581B8}"/>
  </bookViews>
  <sheets>
    <sheet name="ADVF-2020-REP" sheetId="1" r:id="rId1"/>
    <sheet name="Détail Pédago" sheetId="3" r:id="rId2"/>
    <sheet name="Données" sheetId="2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3" l="1"/>
  <c r="D2" i="3"/>
  <c r="E1" i="1" l="1"/>
  <c r="F1" i="1"/>
  <c r="F6" i="1" l="1"/>
  <c r="E2" i="1"/>
  <c r="E3" i="1"/>
  <c r="F2" i="1"/>
  <c r="F3" i="1"/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H10" i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B10" i="1"/>
  <c r="I2" i="2"/>
  <c r="J2" i="2" s="1"/>
  <c r="I6" i="2" s="1"/>
  <c r="I9" i="1" l="1"/>
  <c r="H40" i="1" s="1"/>
  <c r="F9" i="1"/>
  <c r="I12" i="2"/>
  <c r="I4" i="2"/>
  <c r="I7" i="2"/>
  <c r="I9" i="2"/>
  <c r="I8" i="2"/>
  <c r="I14" i="2"/>
  <c r="I11" i="2"/>
  <c r="I10" i="2"/>
  <c r="O9" i="1"/>
  <c r="N40" i="1" s="1"/>
  <c r="I5" i="2"/>
  <c r="I13" i="2"/>
  <c r="L9" i="1"/>
  <c r="K40" i="1" s="1"/>
  <c r="C9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E38" i="1" l="1"/>
  <c r="E39" i="1" s="1"/>
  <c r="E40" i="1" s="1"/>
  <c r="B40" i="1"/>
  <c r="D49" i="1" l="1"/>
  <c r="D50" i="1" s="1"/>
  <c r="C2" i="3" s="1"/>
  <c r="L49" i="1"/>
  <c r="F52" i="1"/>
  <c r="F2" i="3" s="1"/>
</calcChain>
</file>

<file path=xl/sharedStrings.xml><?xml version="1.0" encoding="utf-8"?>
<sst xmlns="http://schemas.openxmlformats.org/spreadsheetml/2006/main" count="42" uniqueCount="37">
  <si>
    <t>1er Janvier</t>
  </si>
  <si>
    <t>Pâques</t>
  </si>
  <si>
    <t>Lundi de Pâques</t>
  </si>
  <si>
    <t>1er Mai</t>
  </si>
  <si>
    <t>8 Mai</t>
  </si>
  <si>
    <t>Ascencion</t>
  </si>
  <si>
    <t>1er Novembre</t>
  </si>
  <si>
    <t>Jour Férié</t>
  </si>
  <si>
    <t>Week-end</t>
  </si>
  <si>
    <t>Nom de la formation</t>
  </si>
  <si>
    <t>Date de début</t>
  </si>
  <si>
    <t>Date de fin</t>
  </si>
  <si>
    <t>Distanciel</t>
  </si>
  <si>
    <t>Présentiel</t>
  </si>
  <si>
    <t>Nombre d'heures</t>
  </si>
  <si>
    <t>Théorie</t>
  </si>
  <si>
    <t>Pratique</t>
  </si>
  <si>
    <t>Titre</t>
  </si>
  <si>
    <t>Détails formations</t>
  </si>
  <si>
    <t>ADVF 2020</t>
  </si>
  <si>
    <t>Présentation de la formation</t>
  </si>
  <si>
    <t>Matières</t>
  </si>
  <si>
    <t>Couleur</t>
  </si>
  <si>
    <t>Heures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</si>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</sst>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dd\ d\ "/>
    <numFmt numFmtId="165" formatCode="ddd\ dd"/>
    <numFmt numFmtId="166" formatCode="[$-40C]d\-mmm\-yy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0"/>
      <name val="Arial"/>
      <family val="2"/>
    </font>
    <font>
      <b/>
      <sz val="8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8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2">
    <xf numFmtId="0" fontId="0" fillId="0" borderId="0" xfId="0"/>
    <xf numFmtId="14" fontId="0" fillId="0" borderId="0" xfId="0" applyNumberFormat="1"/>
    <xf numFmtId="0" fontId="0" fillId="0" borderId="0" xfId="0" applyAlignment="1"/>
    <xf numFmtId="49" fontId="5" fillId="0" borderId="0" xfId="1" quotePrefix="1" applyNumberFormat="1" applyFont="1" applyFill="1" applyBorder="1" applyAlignment="1">
      <alignment vertical="center"/>
    </xf>
    <xf numFmtId="49" fontId="6" fillId="0" borderId="0" xfId="1" quotePrefix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9" fillId="0" borderId="0" xfId="0" applyFont="1" applyFill="1" applyBorder="1"/>
    <xf numFmtId="0" fontId="0" fillId="0" borderId="0" xfId="0" applyFill="1" applyBorder="1"/>
    <xf numFmtId="0" fontId="10" fillId="0" borderId="0" xfId="1" applyFont="1" applyFill="1" applyBorder="1" applyProtection="1">
      <protection locked="0"/>
    </xf>
    <xf numFmtId="0" fontId="2" fillId="0" borderId="0" xfId="0" applyFont="1" applyFill="1" applyBorder="1"/>
    <xf numFmtId="49" fontId="0" fillId="0" borderId="0" xfId="0" applyNumberFormat="1"/>
    <xf numFmtId="16" fontId="0" fillId="0" borderId="0" xfId="0" applyNumberFormat="1"/>
    <xf numFmtId="164" fontId="8" fillId="0" borderId="0" xfId="0" applyNumberFormat="1" applyFont="1" applyFill="1" applyBorder="1"/>
    <xf numFmtId="0" fontId="10" fillId="0" borderId="0" xfId="0" applyFont="1" applyFill="1" applyBorder="1"/>
    <xf numFmtId="0" fontId="13" fillId="0" borderId="0" xfId="0" applyFont="1" applyFill="1" applyBorder="1" applyAlignment="1">
      <alignment horizontal="right"/>
    </xf>
    <xf numFmtId="0" fontId="11" fillId="0" borderId="0" xfId="0" applyFont="1"/>
    <xf numFmtId="165" fontId="12" fillId="0" borderId="0" xfId="0" applyNumberFormat="1" applyFont="1" applyFill="1" applyBorder="1"/>
    <xf numFmtId="165" fontId="10" fillId="0" borderId="1" xfId="0" applyNumberFormat="1" applyFont="1" applyFill="1" applyBorder="1" applyAlignment="1">
      <alignment horizontal="center"/>
    </xf>
    <xf numFmtId="165" fontId="8" fillId="0" borderId="1" xfId="0" applyNumberFormat="1" applyFont="1" applyFill="1" applyBorder="1" applyAlignment="1">
      <alignment horizontal="center"/>
    </xf>
    <xf numFmtId="0" fontId="8" fillId="0" borderId="1" xfId="0" applyFont="1" applyFill="1" applyBorder="1"/>
    <xf numFmtId="165" fontId="0" fillId="0" borderId="0" xfId="0" applyNumberFormat="1"/>
    <xf numFmtId="166" fontId="0" fillId="0" borderId="0" xfId="0" applyNumberFormat="1"/>
    <xf numFmtId="165" fontId="0" fillId="0" borderId="1" xfId="0" applyNumberFormat="1" applyBorder="1"/>
    <xf numFmtId="0" fontId="0" fillId="2" borderId="1" xfId="0" applyFill="1" applyBorder="1"/>
    <xf numFmtId="0" fontId="3" fillId="2" borderId="1" xfId="0" applyFont="1" applyFill="1" applyBorder="1"/>
    <xf numFmtId="0" fontId="0" fillId="0" borderId="2" xfId="0" applyNumberFormat="1" applyFill="1" applyBorder="1"/>
    <xf numFmtId="14" fontId="0" fillId="0" borderId="0" xfId="0" applyNumberFormat="1" applyAlignment="1"/>
    <xf numFmtId="0" fontId="0" fillId="3" borderId="0" xfId="0" applyFill="1"/>
    <xf numFmtId="0" fontId="0" fillId="4" borderId="0" xfId="0" applyFill="1"/>
    <xf numFmtId="0" fontId="5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left" vertical="center"/>
    </xf>
    <xf numFmtId="16" fontId="3" fillId="2" borderId="1" xfId="0" applyNumberFormat="1" applyFont="1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0" fontId="0" fillId="0" borderId="0" xfId="0" applyAlignment="1">
      <alignment horizontal="center" vertical="center" wrapText="1"/>
    </xf>
    <xf numFmtId="0" fontId="11" fillId="6" borderId="0" xfId="0" applyFont="1" applyFill="1"/>
    <xf numFmtId="0" fontId="0" fillId="0" borderId="0" xfId="0" applyAlignment="1">
      <alignment horizontal="center" vertical="center"/>
    </xf>
    <xf numFmtId="165" fontId="12" fillId="0" borderId="3" xfId="0" applyNumberFormat="1" applyFont="1" applyFill="1" applyBorder="1" applyAlignment="1">
      <alignment horizontal="center"/>
    </xf>
    <xf numFmtId="165" fontId="12" fillId="0" borderId="4" xfId="0" applyNumberFormat="1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15" fillId="5" borderId="0" xfId="0" applyFont="1" applyFill="1" applyAlignment="1">
      <alignment horizontal="center"/>
    </xf>
    <xf numFmtId="49" fontId="5" fillId="0" borderId="0" xfId="1" quotePrefix="1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</cellXfs>
  <cellStyles count="2">
    <cellStyle name="Normal" xfId="0" builtinId="0"/>
    <cellStyle name="Normal 2 2" xfId="1" xr:uid="{6A21455D-4F24-4FB2-B377-FC097FD579B9}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2" fmlaLink="$D$1" fmlaRange="Données!$A$18:$A$2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28575</xdr:rowOff>
        </xdr:from>
        <xdr:to>
          <xdr:col>2</xdr:col>
          <xdr:colOff>457200</xdr:colOff>
          <xdr:row>1</xdr:row>
          <xdr:rowOff>85725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collet/AppData/Roaming/Microsoft/Excel/Plannings%202019%20REP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AC-1118-REP"/>
      <sheetName val="AC-0119-REP"/>
      <sheetName val="AC-0119-REP Blended"/>
      <sheetName val="AD-1118-REP"/>
      <sheetName val="AC-0119-REP Blended (3)"/>
      <sheetName val="AC-0119-REP Blended (2)"/>
      <sheetName val=" AC-0119-REP final"/>
      <sheetName val="AD-0119-REP blended"/>
      <sheetName val="ADVF"/>
      <sheetName val="ADVF-1218-REP"/>
      <sheetName val="AIS-1018-REP blended"/>
      <sheetName val="ARH-1118-REP"/>
      <sheetName val=" AC-0119-REP (2)"/>
      <sheetName val="AD-0119-REP blended (2)"/>
      <sheetName val="AIS-0119-REP"/>
      <sheetName val="CA 1218-REP 3 activités ss caps"/>
      <sheetName val="A2SP-0419-REP"/>
      <sheetName val="A2SP-0619-REP"/>
      <sheetName val="A2SP-0819-REP"/>
      <sheetName val="A2SP-0919-REP"/>
      <sheetName val="A2SP-1219-REP"/>
      <sheetName val=" AC-0119-REP"/>
      <sheetName val=" AC-0319-REP"/>
      <sheetName val=" AC-0519-REP"/>
      <sheetName val=" AC-0719-REP"/>
      <sheetName val=" AC-0919-REP"/>
      <sheetName val=" AC-1019-REP"/>
      <sheetName val=" AC-1219-REP"/>
      <sheetName val=" AC-0519-REP (2)"/>
      <sheetName val=" AC-0719-REP (2)"/>
      <sheetName val=" AC-0819-REP"/>
      <sheetName val=" AC-0919-REP (1)"/>
      <sheetName val=" AC-1119-REP"/>
      <sheetName val=" AC-0120-REP (2)"/>
      <sheetName val="AD-0119-REP"/>
      <sheetName val="AD-0319-REP"/>
      <sheetName val="AD-0319-REPAC"/>
      <sheetName val="AD-0519-REP"/>
      <sheetName val="AD-0719-REP"/>
      <sheetName val="AD-0819-REP"/>
      <sheetName val="AD-0919-REP"/>
      <sheetName val="AD-1119-REP"/>
      <sheetName val="AD-1219-REP"/>
      <sheetName val="ADVF-0119-REP (2)"/>
      <sheetName val="ADVF-0219-REP"/>
      <sheetName val="AD-0120-REP"/>
      <sheetName val="ADVF-0119-REP"/>
      <sheetName val="ADVF-0319-REP"/>
      <sheetName val="ADVF-0419-REP"/>
      <sheetName val="ADVF-0519-REP"/>
      <sheetName val="ADVF-0619-REP"/>
      <sheetName val="ADVF-0719-REP"/>
      <sheetName val="ADVF-0819-REP"/>
      <sheetName val="ADVF-0919-REP"/>
      <sheetName val="ADVF-1019-REP"/>
      <sheetName val="ADVF-1119-REP"/>
      <sheetName val="ADVF-0120-REP"/>
      <sheetName val="Feuil1"/>
      <sheetName val="ADVF-0220-REP"/>
      <sheetName val="ADVF-0320-REP"/>
      <sheetName val="ADVF-0420-REP"/>
      <sheetName val="ADVF-0520-REP"/>
      <sheetName val="AIS-0119-REP (2)"/>
      <sheetName val="CA-0219-REP blended"/>
      <sheetName val="CG-1218-REP"/>
      <sheetName val=" AIE-0319-REP"/>
      <sheetName val=" AIE-0519-REP"/>
      <sheetName val=" AIE-0719-REP"/>
      <sheetName val=" AIE-0919-REP"/>
      <sheetName val=" AIE-1119-REP"/>
      <sheetName val="AIS-0319-REP"/>
      <sheetName val="AIS-0519-REP"/>
      <sheetName val="AIS-0819-REP"/>
      <sheetName val="AIS-1019-REP"/>
      <sheetName val="AIS-0419-REP"/>
      <sheetName val="AIS-0719-REP"/>
      <sheetName val="ARH-0119-REP blended"/>
      <sheetName val="ARH-0119-REP blended (2)"/>
      <sheetName val="ARH-0119-2-REP"/>
      <sheetName val="AIS-1119-REP"/>
      <sheetName val="ARH-0119-REP"/>
      <sheetName val="ARH-0319-REP"/>
      <sheetName val="ARH-0319-REPAC"/>
      <sheetName val="ARH-0519-REP"/>
      <sheetName val="ARH-0719-REP"/>
      <sheetName val="ARH-0919-REP"/>
      <sheetName val="ARH-1119-REP"/>
      <sheetName val="CA-0219-REP blended (2)"/>
      <sheetName val="CA-0219-REP"/>
      <sheetName val="CDA-0319-REP blended (2)"/>
      <sheetName val="CG-0219-REP blended"/>
      <sheetName val="CIP-1118-REP"/>
      <sheetName val="CA-0319-REP"/>
      <sheetName val="CA-0419-REP"/>
      <sheetName val="CA-0619-REP"/>
      <sheetName val="CA-0719-REP"/>
      <sheetName val="CA-0819-REP"/>
      <sheetName val="CA-1019-REP"/>
      <sheetName val="CA-1119-REP"/>
      <sheetName val="CA-1219-REP"/>
      <sheetName val="CG-0219-REP blended (3)"/>
      <sheetName val="CPN-1118-REP à terminer"/>
      <sheetName val="CDA-0319-REP blended"/>
      <sheetName val="CDA-0319-REP"/>
      <sheetName val="CDA-0619-REP"/>
      <sheetName val="CDA-0919-REP"/>
      <sheetName val="CDA-1119-REP"/>
      <sheetName val="CG-0219-REP"/>
      <sheetName val="CIP-0319-REP blended (2)"/>
      <sheetName val="CPN-1118-REP blended"/>
      <sheetName val="D2WM-1118-REP à faire"/>
      <sheetName val="DWWM-0219-REP blended"/>
      <sheetName val="DW-1218-REP"/>
      <sheetName val="CG-0319-REP"/>
      <sheetName val="CG-0519-REP"/>
      <sheetName val="CG-0719-REP"/>
      <sheetName val="CG-0819-REP"/>
      <sheetName val="CG-0919-REP"/>
      <sheetName val="CG-1119-REP"/>
      <sheetName val="CG-1219-REP"/>
      <sheetName val="CIP-0319-REP blended (3)"/>
      <sheetName val="CG-0219-REP (3)"/>
      <sheetName val="CG-0219-REP CAPS"/>
      <sheetName val="GCF-0319-REP (new)"/>
      <sheetName val="GCF-0519-REP"/>
      <sheetName val="GCF-0519-REP CAPS"/>
      <sheetName val="CG-0719-REP (3)"/>
      <sheetName val="GCF-0819-REP"/>
      <sheetName val="GCF-0919-REP"/>
      <sheetName val="GCF-0919-REP CAPS"/>
      <sheetName val="GCF-1119-REP"/>
      <sheetName val="CG-0120-REP (3)"/>
      <sheetName val="CG-1219-REP CAPS"/>
      <sheetName val="CG-0219-REP (2)"/>
      <sheetName val="CG-0319-REP (2)"/>
      <sheetName val="CG-0519-REP (2)"/>
      <sheetName val="CG-0719-REP (2)"/>
      <sheetName val="CG-0819-REP (2)"/>
      <sheetName val="CG-0919-REP (2)"/>
      <sheetName val="CG-1119-REP (2)"/>
      <sheetName val="CG-1219-REP (2)"/>
      <sheetName val="CIP-0319-REP"/>
      <sheetName val="DWWM-0219-REP blended 2"/>
      <sheetName val="DW-0319-REP blended"/>
      <sheetName val="FPA-0518-REP nveau référentiel"/>
      <sheetName val="CIP-1219-REP"/>
      <sheetName val="CPN-0219-REP"/>
      <sheetName val="CIP-0519-REP"/>
      <sheetName val="CIP-0119-REP"/>
      <sheetName val="CIP-0319-REP (2)"/>
      <sheetName val="CIP-0619-REP"/>
      <sheetName val="CIP-0919-REP"/>
      <sheetName val="CIP-0120-REP"/>
      <sheetName val="CIP-1119-REP"/>
      <sheetName val="CPN-0119-REP"/>
      <sheetName val="CPN-0319-REP"/>
      <sheetName val="CPN-0419-REP"/>
      <sheetName val="CPN-0519-REP"/>
      <sheetName val="CPN-0619-REP"/>
      <sheetName val="CPN-0719-REP"/>
      <sheetName val="CPN-0919-REP"/>
      <sheetName val="CPN-1019-REP"/>
      <sheetName val="CPN-1119-REP"/>
      <sheetName val="CPN-1219-REP"/>
      <sheetName val="DW-0319-REP blended (2)"/>
      <sheetName val="IMEP-0319-REP blended"/>
      <sheetName val="DWWM-0119-REP"/>
      <sheetName val="DWWM-0419-REP"/>
      <sheetName val="DWWM-0619-REP"/>
      <sheetName val="DWWM-0819-REP"/>
      <sheetName val="DWWM-1019-REP"/>
      <sheetName val="DW-0319-REP"/>
      <sheetName val="IMEP-0319-REP blended (2)"/>
      <sheetName val="FPA-0119-REP blended"/>
      <sheetName val="FPA-0119-REP blended (2)"/>
      <sheetName val="GP-0119-REP blended"/>
      <sheetName val="IMEP-1218-REP quid"/>
      <sheetName val="MUM-1218-REP"/>
      <sheetName val="DW-0619-REP"/>
      <sheetName val="DW-0819-REP"/>
      <sheetName val="DW-1119-REP"/>
      <sheetName val="IMEP-0319-REP"/>
      <sheetName val="FPA-0119-REP blended (3)"/>
      <sheetName val="IMEP-0619-REP"/>
      <sheetName val="IMEP-0819-REP"/>
      <sheetName val="IMEP-1119-REP"/>
      <sheetName val="GP-0119-REP blended (2)"/>
      <sheetName val="MUM-0219-REP blended"/>
      <sheetName val="NTC-1218-REP"/>
      <sheetName val="FPA-0119-REP"/>
      <sheetName val="FPA-0419-REP"/>
      <sheetName val="FPA-0719-REP"/>
      <sheetName val="FPA-0819-REP"/>
      <sheetName val="FPA-1019-REP"/>
      <sheetName val="GP-0119-REP"/>
      <sheetName val="GP-0119-2-REP"/>
      <sheetName val="MUM-0219-REP blended (2)"/>
      <sheetName val="NTC-0219-REP blended"/>
      <sheetName val="RRHP-1118-REP"/>
      <sheetName val="GP-0319-REP"/>
      <sheetName val="GP-0319-REPAC"/>
      <sheetName val="GP-0519-REP"/>
      <sheetName val="GP-0719-REP"/>
      <sheetName val="GP-1019-REP"/>
      <sheetName val="GP-1219-REP"/>
      <sheetName val="GP-1118-REP"/>
      <sheetName val="MUM-0219-REP"/>
      <sheetName val="NTC-0219-REP blended (2)"/>
      <sheetName val="MUM-0419-REP"/>
      <sheetName val="MUM-0519-REP"/>
      <sheetName val="MUM-0619-REP"/>
      <sheetName val="MUM-0819-REP"/>
      <sheetName val="MUM-0919-REP"/>
      <sheetName val="MUM-1019-REP"/>
      <sheetName val="MUM-1219-REP"/>
      <sheetName val="MUM-0120-REP"/>
      <sheetName val="SA-1218-REP"/>
      <sheetName val="SA-0219-REP blended"/>
      <sheetName val="SAMS-1218-REP"/>
      <sheetName val="NTC-0219-REP"/>
      <sheetName val="NTC-0419-REP"/>
      <sheetName val="NTC-0619-REP"/>
      <sheetName val="NTC-0819-REP"/>
      <sheetName val="NTC-1019-REP"/>
      <sheetName val="NTC-1219-REP"/>
      <sheetName val="RRHP-0119-REP (2)"/>
      <sheetName val="SA-0219-REP blended (2)"/>
      <sheetName val="SAMS-0219-REP blended"/>
      <sheetName val="TAI-1018-REP"/>
      <sheetName val="NTC-0120-REP"/>
      <sheetName val="RRHP-0119-REP"/>
      <sheetName val="RRHP-0119-REP (3)"/>
      <sheetName val="RRHP-0419-REP"/>
      <sheetName val="RRHP-0619-REP 2"/>
      <sheetName val="RRHP-0819-REP 2"/>
      <sheetName val="RRHP-0419-REPAC"/>
      <sheetName val="RRHP-1019-REP (2)"/>
      <sheetName val="RRHP-1219-REP 2"/>
      <sheetName val="RRHP-0120-REP 2"/>
      <sheetName val="SA-0219-REP"/>
      <sheetName val="SA-0419-REP"/>
      <sheetName val="SA-0619-REP"/>
      <sheetName val="SA-0819-REP"/>
      <sheetName val="SA-1019-REP"/>
      <sheetName val="SA-1219-REP"/>
      <sheetName val="SAMS-0219-REP"/>
      <sheetName val="SAMS-0419-REP"/>
      <sheetName val="SAMS-0619-REP"/>
      <sheetName val="SAMS-0819-REP"/>
      <sheetName val="SAMS-1019-REP"/>
      <sheetName val="SAMS-1219-REP"/>
      <sheetName val="SAMS-0219-REP blended (2)"/>
      <sheetName val="TAI-0319-REP (3)"/>
      <sheetName val="TAI-0119-REP blended"/>
      <sheetName val="TSRIT-0918-REP"/>
      <sheetName val="TSRIT-1118-REP"/>
      <sheetName val="TAI-0119-REP blended (2)"/>
      <sheetName val="TSSR-0219-REP blended"/>
      <sheetName val="TAI-0119-REP blended (3)"/>
      <sheetName val="TSSR-0219-REP blended (2)"/>
      <sheetName val="TAI-0219-REP CJ (2)"/>
      <sheetName val="TAI-0219-REP CJ"/>
      <sheetName val="TAI-0319-REP"/>
      <sheetName val="TAI-0419-REP"/>
      <sheetName val="TAI-0619-REP"/>
      <sheetName val="TSSR-1118-REP Emilie (3)"/>
      <sheetName val="TAI-0719-REP "/>
      <sheetName val="TAI-0819-REP"/>
      <sheetName val="TAI-1019-REP"/>
      <sheetName val="TAI-1119-REP "/>
      <sheetName val="TAI-1219-REP "/>
      <sheetName val="TAI-0219-REP CJ LT"/>
      <sheetName val="TAI-0419-REP (2)"/>
      <sheetName val="TAI-0619-REP (2)"/>
      <sheetName val="TAI-0719-REP  (2)"/>
      <sheetName val="TAI-0819-REP (2)"/>
      <sheetName val="TAI-1019-REP (2)"/>
      <sheetName val="TAI-1119-REP  (2)"/>
      <sheetName val="TAI-1219-REP  (2)"/>
      <sheetName val="TSSR-1118-REP"/>
      <sheetName val="TSSR-0219-REP"/>
      <sheetName val="TSSR-0219-REP CJ"/>
      <sheetName val="TSSR-0419-REP CJ"/>
      <sheetName val="TSSR-0719-REP CJ"/>
      <sheetName val="TSSR-0919-REP CJ"/>
      <sheetName val="TSSR-1119-REP CJ"/>
      <sheetName val="TSSR-0419-REP"/>
      <sheetName val="TSSR-0719-REP"/>
      <sheetName val="TSSR-0919-REP"/>
      <sheetName val="TSSR-1019-REP"/>
      <sheetName val="TSSR-1219-REP"/>
      <sheetName val="TSSR-0219-REP à adapt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>
        <row r="19">
          <cell r="D19">
            <v>43977</v>
          </cell>
        </row>
        <row r="20">
          <cell r="D20">
            <v>44001</v>
          </cell>
        </row>
        <row r="21">
          <cell r="D21">
            <v>44036</v>
          </cell>
        </row>
        <row r="22">
          <cell r="D22">
            <v>44043</v>
          </cell>
        </row>
      </sheetData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C4335-18CC-4106-A7B3-1C932FAC9CC8}">
  <sheetPr codeName="Feuil1"/>
  <dimension ref="A1:V79"/>
  <sheetViews>
    <sheetView tabSelected="1" workbookViewId="0">
      <selection activeCell="C13" sqref="C13:D13"/>
    </sheetView>
  </sheetViews>
  <sheetFormatPr baseColWidth="10" defaultRowHeight="15" x14ac:dyDescent="0.25"/>
  <cols>
    <col min="1" max="1" width="11.42578125" customWidth="1"/>
    <col min="2" max="2" width="6" bestFit="1" customWidth="1"/>
    <col min="3" max="3" width="9" customWidth="1"/>
    <col min="6" max="6" width="10.7109375" bestFit="1" customWidth="1"/>
    <col min="9" max="9" width="5.85546875" bestFit="1" customWidth="1"/>
    <col min="12" max="12" width="5.85546875" bestFit="1" customWidth="1"/>
    <col min="22" max="22" width="12.42578125" bestFit="1" customWidth="1"/>
  </cols>
  <sheetData>
    <row r="1" spans="1:20" x14ac:dyDescent="0.25">
      <c r="D1" s="40">
        <v>1</v>
      </c>
      <c r="E1" s="41">
        <f>_xlfn.IFS(D1=1,Données!C18,D1=2,Données!C19,D1=3,Données!C20,D1=4,Données!C21,D1=5,Données!C22,D1=6,Données!C23,D1=7,Données!C24,D1=8,Données!C25,D1=9,Données!C26,D1=10,Données!C27)</f>
        <v>43838</v>
      </c>
      <c r="F1" s="41">
        <f>_xlfn.IFS(D1=1,[1]Feuil1!D19,D1=2,[1]Feuil1!D20,D1=3,[1]Feuil1!D21,D1=4,[1]Feuil1!D22,D1=5,[1]Feuil1!D23,D1=6,[1]Feuil1!D24,D1=7,[1]Feuil1!D25,D1=8,[1]Feuil1!D26)</f>
        <v>43977</v>
      </c>
    </row>
    <row r="2" spans="1:20" x14ac:dyDescent="0.25">
      <c r="D2" s="40"/>
      <c r="E2" s="40">
        <f>MONTH(E1)</f>
        <v>1</v>
      </c>
      <c r="F2" s="40">
        <f>MONTH(F1)</f>
        <v>5</v>
      </c>
    </row>
    <row r="3" spans="1:20" x14ac:dyDescent="0.25">
      <c r="D3" s="40"/>
      <c r="E3" s="40">
        <f>YEAR(E1)</f>
        <v>2020</v>
      </c>
      <c r="F3" s="40">
        <f>YEAR(F1)</f>
        <v>2020</v>
      </c>
      <c r="J3" s="2"/>
      <c r="K3" s="2"/>
      <c r="L3" s="2"/>
      <c r="M3" s="2"/>
      <c r="N3" s="2"/>
    </row>
    <row r="4" spans="1:20" x14ac:dyDescent="0.25">
      <c r="J4" s="2"/>
      <c r="K4" s="2"/>
      <c r="L4" s="2"/>
      <c r="M4" s="2"/>
      <c r="N4" s="2"/>
    </row>
    <row r="5" spans="1:20" x14ac:dyDescent="0.25">
      <c r="J5" s="2"/>
      <c r="K5" s="2"/>
      <c r="L5" s="2"/>
      <c r="M5" s="2"/>
      <c r="N5" s="31"/>
    </row>
    <row r="6" spans="1:20" ht="21" x14ac:dyDescent="0.35">
      <c r="F6" s="49" t="str">
        <f>"Période du "&amp;TEXT(E1,"jj mmmm aaaa")&amp;" au "&amp;TEXT(F1,"jj mmmm aaaa")</f>
        <v>Période du 08 janvier 2020 au 26 mai 2020</v>
      </c>
      <c r="G6" s="49"/>
      <c r="H6" s="49"/>
      <c r="I6" s="49"/>
      <c r="J6" s="49"/>
      <c r="K6" s="49"/>
      <c r="L6" s="49"/>
      <c r="M6" s="49"/>
      <c r="N6" s="2"/>
    </row>
    <row r="7" spans="1:20" x14ac:dyDescent="0.25">
      <c r="A7" s="3"/>
      <c r="B7" s="3"/>
      <c r="C7" s="3"/>
      <c r="D7" s="3"/>
      <c r="E7" s="3"/>
      <c r="F7" s="4"/>
      <c r="L7" s="4"/>
      <c r="M7" s="50"/>
      <c r="N7" s="50"/>
      <c r="O7" s="50"/>
      <c r="P7" s="50"/>
      <c r="Q7" s="50"/>
    </row>
    <row r="8" spans="1:20" x14ac:dyDescent="0.25">
      <c r="A8" s="5"/>
      <c r="B8" s="6"/>
      <c r="C8" s="7"/>
      <c r="D8" s="7"/>
      <c r="E8" s="8"/>
      <c r="F8" s="8"/>
      <c r="G8" s="8"/>
      <c r="H8" s="9"/>
      <c r="I8" s="7"/>
      <c r="J8" s="10"/>
      <c r="K8" s="10"/>
      <c r="L8" s="10"/>
      <c r="M8" s="8"/>
      <c r="N8" s="9"/>
      <c r="O8" s="7"/>
      <c r="P8" s="10"/>
      <c r="Q8" s="10"/>
    </row>
    <row r="9" spans="1:20" ht="15.75" x14ac:dyDescent="0.25">
      <c r="A9" s="5"/>
      <c r="B9" s="34"/>
      <c r="C9" s="51" t="str">
        <f>CHOOSE(MONTH(B10),"janvier","février","mars","avril","mai","juin","juillet","aout","septembre","octobre","novembre","décembre")</f>
        <v>janvier</v>
      </c>
      <c r="D9" s="51"/>
      <c r="E9" s="24"/>
      <c r="F9" s="51" t="str">
        <f>CHOOSE(MONTH(E10),"janvier","février","mars","avril","mai","juin","juillet","aout","septembre","octobre","novembre","décembre")</f>
        <v>février</v>
      </c>
      <c r="G9" s="51"/>
      <c r="H9" s="24"/>
      <c r="I9" s="51" t="str">
        <f>CHOOSE(MONTH(H10),"janvier","février","mars","avril","mai","juin","juillet","aout","septembre","octobre","novembre","décembre")</f>
        <v>mars</v>
      </c>
      <c r="J9" s="51"/>
      <c r="K9" s="24"/>
      <c r="L9" s="51" t="str">
        <f>CHOOSE(MONTH(K10),"janvier","février","mars","avril","mai","juin","juillet","aout","septembre","octobre","novembre","décembre")</f>
        <v>avril</v>
      </c>
      <c r="M9" s="51"/>
      <c r="N9" s="24"/>
      <c r="O9" s="51" t="str">
        <f>CHOOSE(MONTH(N10),"janvier","février","mars","avril","mai","juin","juillet","aout","septembre","octobre","novembre","décembre")</f>
        <v>mai</v>
      </c>
      <c r="P9" s="51"/>
      <c r="Q9" s="11"/>
    </row>
    <row r="10" spans="1:20" x14ac:dyDescent="0.25">
      <c r="A10" s="19"/>
      <c r="B10" s="22">
        <f>DATE(E3,E2,1)</f>
        <v>43831</v>
      </c>
      <c r="C10" s="47" t="s">
        <v>34</v>
      </c>
      <c r="D10" s="48"/>
      <c r="E10" s="22">
        <f>DATE(E3,E2+1,1)</f>
        <v>43862</v>
      </c>
      <c r="F10" s="47"/>
      <c r="G10" s="48"/>
      <c r="H10" s="22">
        <f>DATE(E3,E2+2,1)</f>
        <v>43891</v>
      </c>
      <c r="I10" s="45"/>
      <c r="J10" s="46"/>
      <c r="K10" s="22">
        <f>DATE(E3,$E$2+3,1)</f>
        <v>43922</v>
      </c>
      <c r="L10" s="45"/>
      <c r="M10" s="46"/>
      <c r="N10" s="22">
        <f>DATE(E3,$E$2+4,1)</f>
        <v>43952</v>
      </c>
      <c r="O10" s="45"/>
      <c r="P10" s="46"/>
      <c r="Q10" s="18"/>
      <c r="R10" s="20"/>
      <c r="S10" s="20"/>
      <c r="T10" s="20"/>
    </row>
    <row r="11" spans="1:20" x14ac:dyDescent="0.25">
      <c r="A11" s="19"/>
      <c r="B11" s="23">
        <f>B10+1</f>
        <v>43832</v>
      </c>
      <c r="C11" s="45" t="s">
        <v>35</v>
      </c>
      <c r="D11" s="46"/>
      <c r="E11" s="23">
        <f>E10+1</f>
        <v>43863</v>
      </c>
      <c r="F11" s="45"/>
      <c r="G11" s="46"/>
      <c r="H11" s="23">
        <f>H10+1</f>
        <v>43892</v>
      </c>
      <c r="I11" s="45"/>
      <c r="J11" s="46"/>
      <c r="K11" s="23">
        <f>K10+1</f>
        <v>43923</v>
      </c>
      <c r="L11" s="45"/>
      <c r="M11" s="46"/>
      <c r="N11" s="23">
        <f>N10+1</f>
        <v>43953</v>
      </c>
      <c r="O11" s="45"/>
      <c r="P11" s="46"/>
      <c r="Q11" s="18"/>
      <c r="R11" s="20"/>
      <c r="S11" s="20"/>
      <c r="T11" s="20"/>
    </row>
    <row r="12" spans="1:20" x14ac:dyDescent="0.25">
      <c r="A12" s="19"/>
      <c r="B12" s="23">
        <f t="shared" ref="B12:B39" si="0">B11+1</f>
        <v>43833</v>
      </c>
      <c r="C12" s="45" t="s">
        <v>36</v>
      </c>
      <c r="D12" s="46"/>
      <c r="E12" s="23">
        <f t="shared" ref="E12:E37" si="1">E11+1</f>
        <v>43864</v>
      </c>
      <c r="F12" s="45"/>
      <c r="G12" s="46"/>
      <c r="H12" s="23">
        <f t="shared" ref="H12:H34" si="2">H11+1</f>
        <v>43893</v>
      </c>
      <c r="I12" s="45"/>
      <c r="J12" s="46"/>
      <c r="K12" s="23">
        <f t="shared" ref="K12:K34" si="3">K11+1</f>
        <v>43924</v>
      </c>
      <c r="L12" s="45"/>
      <c r="M12" s="46"/>
      <c r="N12" s="23">
        <f t="shared" ref="N12:N34" si="4">N11+1</f>
        <v>43954</v>
      </c>
      <c r="O12" s="45"/>
      <c r="P12" s="46"/>
      <c r="Q12" s="13"/>
      <c r="R12" s="20"/>
      <c r="S12" s="20"/>
      <c r="T12" s="20"/>
    </row>
    <row r="13" spans="1:20" x14ac:dyDescent="0.25">
      <c r="A13" s="19"/>
      <c r="B13" s="23">
        <f t="shared" si="0"/>
        <v>43834</v>
      </c>
      <c r="C13" s="45"/>
      <c r="D13" s="46"/>
      <c r="E13" s="23">
        <f t="shared" si="1"/>
        <v>43865</v>
      </c>
      <c r="F13" s="45"/>
      <c r="G13" s="46"/>
      <c r="H13" s="23">
        <f t="shared" si="2"/>
        <v>43894</v>
      </c>
      <c r="I13" s="45"/>
      <c r="J13" s="46"/>
      <c r="K13" s="23">
        <f t="shared" si="3"/>
        <v>43925</v>
      </c>
      <c r="L13" s="45"/>
      <c r="M13" s="46"/>
      <c r="N13" s="23">
        <f t="shared" si="4"/>
        <v>43955</v>
      </c>
      <c r="O13" s="45"/>
      <c r="P13" s="46"/>
      <c r="Q13" s="11"/>
      <c r="R13" s="20"/>
    </row>
    <row r="14" spans="1:20" x14ac:dyDescent="0.25">
      <c r="A14" s="19"/>
      <c r="B14" s="23">
        <f t="shared" si="0"/>
        <v>43835</v>
      </c>
      <c r="C14" s="45"/>
      <c r="D14" s="46"/>
      <c r="E14" s="23">
        <f t="shared" si="1"/>
        <v>43866</v>
      </c>
      <c r="F14" s="45"/>
      <c r="G14" s="46"/>
      <c r="H14" s="23">
        <f t="shared" si="2"/>
        <v>43895</v>
      </c>
      <c r="I14" s="45"/>
      <c r="J14" s="46"/>
      <c r="K14" s="23">
        <f t="shared" si="3"/>
        <v>43926</v>
      </c>
      <c r="L14" s="45"/>
      <c r="M14" s="46"/>
      <c r="N14" s="23">
        <f t="shared" si="4"/>
        <v>43956</v>
      </c>
      <c r="O14" s="45"/>
      <c r="P14" s="46"/>
      <c r="Q14" s="10"/>
      <c r="R14" s="20"/>
    </row>
    <row r="15" spans="1:20" x14ac:dyDescent="0.25">
      <c r="A15" s="19"/>
      <c r="B15" s="23">
        <f t="shared" si="0"/>
        <v>43836</v>
      </c>
      <c r="C15" s="45"/>
      <c r="D15" s="46"/>
      <c r="E15" s="23">
        <f t="shared" si="1"/>
        <v>43867</v>
      </c>
      <c r="F15" s="45"/>
      <c r="G15" s="46"/>
      <c r="H15" s="23">
        <f t="shared" si="2"/>
        <v>43896</v>
      </c>
      <c r="I15" s="45"/>
      <c r="J15" s="46"/>
      <c r="K15" s="23">
        <f t="shared" si="3"/>
        <v>43927</v>
      </c>
      <c r="L15" s="45"/>
      <c r="M15" s="46"/>
      <c r="N15" s="23">
        <f t="shared" si="4"/>
        <v>43957</v>
      </c>
      <c r="O15" s="45"/>
      <c r="P15" s="46"/>
      <c r="Q15" s="10"/>
      <c r="R15" s="20"/>
    </row>
    <row r="16" spans="1:20" x14ac:dyDescent="0.25">
      <c r="A16" s="20"/>
      <c r="B16" s="23">
        <f t="shared" si="0"/>
        <v>43837</v>
      </c>
      <c r="C16" s="45"/>
      <c r="D16" s="46"/>
      <c r="E16" s="23">
        <f t="shared" si="1"/>
        <v>43868</v>
      </c>
      <c r="F16" s="45"/>
      <c r="G16" s="46"/>
      <c r="H16" s="23">
        <f t="shared" si="2"/>
        <v>43897</v>
      </c>
      <c r="I16" s="45"/>
      <c r="J16" s="46"/>
      <c r="K16" s="23">
        <f t="shared" si="3"/>
        <v>43928</v>
      </c>
      <c r="L16" s="45"/>
      <c r="M16" s="46"/>
      <c r="N16" s="23">
        <f t="shared" si="4"/>
        <v>43958</v>
      </c>
      <c r="O16" s="45"/>
      <c r="P16" s="46"/>
      <c r="Q16" s="12"/>
      <c r="R16" s="20"/>
    </row>
    <row r="17" spans="1:22" x14ac:dyDescent="0.25">
      <c r="A17" s="20"/>
      <c r="B17" s="23">
        <f t="shared" si="0"/>
        <v>43838</v>
      </c>
      <c r="C17" s="45"/>
      <c r="D17" s="46"/>
      <c r="E17" s="23">
        <f t="shared" si="1"/>
        <v>43869</v>
      </c>
      <c r="F17" s="45"/>
      <c r="G17" s="46"/>
      <c r="H17" s="23">
        <f t="shared" si="2"/>
        <v>43898</v>
      </c>
      <c r="I17" s="45"/>
      <c r="J17" s="46"/>
      <c r="K17" s="23">
        <f t="shared" si="3"/>
        <v>43929</v>
      </c>
      <c r="L17" s="45"/>
      <c r="M17" s="46"/>
      <c r="N17" s="23">
        <f t="shared" si="4"/>
        <v>43959</v>
      </c>
      <c r="O17" s="45"/>
      <c r="P17" s="46"/>
      <c r="Q17" s="10"/>
      <c r="R17" s="20"/>
    </row>
    <row r="18" spans="1:22" x14ac:dyDescent="0.25">
      <c r="A18" s="20"/>
      <c r="B18" s="23">
        <f t="shared" si="0"/>
        <v>43839</v>
      </c>
      <c r="C18" s="45"/>
      <c r="D18" s="46"/>
      <c r="E18" s="23">
        <f t="shared" si="1"/>
        <v>43870</v>
      </c>
      <c r="F18" s="45"/>
      <c r="G18" s="46"/>
      <c r="H18" s="23">
        <f t="shared" si="2"/>
        <v>43899</v>
      </c>
      <c r="I18" s="45"/>
      <c r="J18" s="46"/>
      <c r="K18" s="23">
        <f t="shared" si="3"/>
        <v>43930</v>
      </c>
      <c r="L18" s="45"/>
      <c r="M18" s="46"/>
      <c r="N18" s="23">
        <f t="shared" si="4"/>
        <v>43960</v>
      </c>
      <c r="O18" s="45"/>
      <c r="P18" s="46"/>
      <c r="Q18" s="10"/>
      <c r="R18" s="20"/>
    </row>
    <row r="19" spans="1:22" x14ac:dyDescent="0.25">
      <c r="A19" s="20"/>
      <c r="B19" s="23">
        <f t="shared" si="0"/>
        <v>43840</v>
      </c>
      <c r="C19" s="45"/>
      <c r="D19" s="46"/>
      <c r="E19" s="23">
        <f t="shared" si="1"/>
        <v>43871</v>
      </c>
      <c r="F19" s="45"/>
      <c r="G19" s="46"/>
      <c r="H19" s="23">
        <f t="shared" si="2"/>
        <v>43900</v>
      </c>
      <c r="I19" s="45"/>
      <c r="J19" s="46"/>
      <c r="K19" s="23">
        <f t="shared" si="3"/>
        <v>43931</v>
      </c>
      <c r="L19" s="45"/>
      <c r="M19" s="46"/>
      <c r="N19" s="23">
        <f t="shared" si="4"/>
        <v>43961</v>
      </c>
      <c r="O19" s="45"/>
      <c r="P19" s="46"/>
      <c r="Q19" s="10"/>
    </row>
    <row r="20" spans="1:22" x14ac:dyDescent="0.25">
      <c r="A20" s="20"/>
      <c r="B20" s="23">
        <f t="shared" si="0"/>
        <v>43841</v>
      </c>
      <c r="C20" s="45"/>
      <c r="D20" s="46"/>
      <c r="E20" s="23">
        <f t="shared" si="1"/>
        <v>43872</v>
      </c>
      <c r="F20" s="45"/>
      <c r="G20" s="46"/>
      <c r="H20" s="23">
        <f t="shared" si="2"/>
        <v>43901</v>
      </c>
      <c r="I20" s="45"/>
      <c r="J20" s="46"/>
      <c r="K20" s="23">
        <f t="shared" si="3"/>
        <v>43932</v>
      </c>
      <c r="L20" s="45"/>
      <c r="M20" s="46"/>
      <c r="N20" s="23">
        <f t="shared" si="4"/>
        <v>43962</v>
      </c>
      <c r="O20" s="45"/>
      <c r="P20" s="46"/>
      <c r="Q20" s="10"/>
    </row>
    <row r="21" spans="1:22" x14ac:dyDescent="0.25">
      <c r="A21" s="20"/>
      <c r="B21" s="23">
        <f t="shared" si="0"/>
        <v>43842</v>
      </c>
      <c r="C21" s="45"/>
      <c r="D21" s="46"/>
      <c r="E21" s="23">
        <f t="shared" si="1"/>
        <v>43873</v>
      </c>
      <c r="F21" s="45"/>
      <c r="G21" s="46"/>
      <c r="H21" s="23">
        <f t="shared" si="2"/>
        <v>43902</v>
      </c>
      <c r="I21" s="45"/>
      <c r="J21" s="46"/>
      <c r="K21" s="23">
        <f t="shared" si="3"/>
        <v>43933</v>
      </c>
      <c r="L21" s="45"/>
      <c r="M21" s="46"/>
      <c r="N21" s="23">
        <f t="shared" si="4"/>
        <v>43963</v>
      </c>
      <c r="O21" s="45"/>
      <c r="P21" s="46"/>
      <c r="Q21" s="10"/>
    </row>
    <row r="22" spans="1:22" x14ac:dyDescent="0.25">
      <c r="A22" s="20"/>
      <c r="B22" s="23">
        <f t="shared" si="0"/>
        <v>43843</v>
      </c>
      <c r="C22" s="45"/>
      <c r="D22" s="46"/>
      <c r="E22" s="23">
        <f t="shared" si="1"/>
        <v>43874</v>
      </c>
      <c r="F22" s="45"/>
      <c r="G22" s="46"/>
      <c r="H22" s="23">
        <f t="shared" si="2"/>
        <v>43903</v>
      </c>
      <c r="I22" s="45"/>
      <c r="J22" s="46"/>
      <c r="K22" s="23">
        <f t="shared" si="3"/>
        <v>43934</v>
      </c>
      <c r="L22" s="45"/>
      <c r="M22" s="46"/>
      <c r="N22" s="23">
        <f t="shared" si="4"/>
        <v>43964</v>
      </c>
      <c r="O22" s="45"/>
      <c r="P22" s="46"/>
      <c r="Q22" s="10"/>
      <c r="V22" s="26"/>
    </row>
    <row r="23" spans="1:22" x14ac:dyDescent="0.25">
      <c r="A23" s="20"/>
      <c r="B23" s="23">
        <f t="shared" si="0"/>
        <v>43844</v>
      </c>
      <c r="C23" s="45"/>
      <c r="D23" s="46"/>
      <c r="E23" s="23">
        <f t="shared" si="1"/>
        <v>43875</v>
      </c>
      <c r="F23" s="45"/>
      <c r="G23" s="46"/>
      <c r="H23" s="23">
        <f t="shared" si="2"/>
        <v>43904</v>
      </c>
      <c r="I23" s="45"/>
      <c r="J23" s="46"/>
      <c r="K23" s="23">
        <f t="shared" si="3"/>
        <v>43935</v>
      </c>
      <c r="L23" s="45"/>
      <c r="M23" s="46"/>
      <c r="N23" s="23">
        <f>N22+1</f>
        <v>43965</v>
      </c>
      <c r="O23" s="45"/>
      <c r="P23" s="46"/>
      <c r="Q23" s="10"/>
      <c r="V23" s="26"/>
    </row>
    <row r="24" spans="1:22" x14ac:dyDescent="0.25">
      <c r="A24" s="20"/>
      <c r="B24" s="23">
        <f t="shared" si="0"/>
        <v>43845</v>
      </c>
      <c r="C24" s="45"/>
      <c r="D24" s="46"/>
      <c r="E24" s="23">
        <f t="shared" si="1"/>
        <v>43876</v>
      </c>
      <c r="F24" s="45"/>
      <c r="G24" s="46"/>
      <c r="H24" s="23">
        <f t="shared" si="2"/>
        <v>43905</v>
      </c>
      <c r="I24" s="45"/>
      <c r="J24" s="46"/>
      <c r="K24" s="23">
        <f t="shared" si="3"/>
        <v>43936</v>
      </c>
      <c r="L24" s="45"/>
      <c r="M24" s="46"/>
      <c r="N24" s="23">
        <f t="shared" si="4"/>
        <v>43966</v>
      </c>
      <c r="O24" s="45"/>
      <c r="P24" s="46"/>
      <c r="Q24" s="12"/>
      <c r="V24" s="26"/>
    </row>
    <row r="25" spans="1:22" x14ac:dyDescent="0.25">
      <c r="A25" s="20"/>
      <c r="B25" s="23">
        <f t="shared" si="0"/>
        <v>43846</v>
      </c>
      <c r="C25" s="45"/>
      <c r="D25" s="46"/>
      <c r="E25" s="23">
        <f t="shared" si="1"/>
        <v>43877</v>
      </c>
      <c r="F25" s="45"/>
      <c r="G25" s="46"/>
      <c r="H25" s="23">
        <f t="shared" si="2"/>
        <v>43906</v>
      </c>
      <c r="I25" s="45"/>
      <c r="J25" s="46"/>
      <c r="K25" s="23">
        <f t="shared" si="3"/>
        <v>43937</v>
      </c>
      <c r="L25" s="45"/>
      <c r="M25" s="46"/>
      <c r="N25" s="23">
        <f t="shared" si="4"/>
        <v>43967</v>
      </c>
      <c r="O25" s="45"/>
      <c r="P25" s="46"/>
      <c r="Q25" s="12"/>
      <c r="V25" s="26"/>
    </row>
    <row r="26" spans="1:22" x14ac:dyDescent="0.25">
      <c r="A26" s="20"/>
      <c r="B26" s="23">
        <f t="shared" si="0"/>
        <v>43847</v>
      </c>
      <c r="C26" s="45"/>
      <c r="D26" s="46"/>
      <c r="E26" s="23">
        <f t="shared" si="1"/>
        <v>43878</v>
      </c>
      <c r="F26" s="45"/>
      <c r="G26" s="46"/>
      <c r="H26" s="23">
        <f t="shared" si="2"/>
        <v>43907</v>
      </c>
      <c r="I26" s="45"/>
      <c r="J26" s="46"/>
      <c r="K26" s="23">
        <f t="shared" si="3"/>
        <v>43938</v>
      </c>
      <c r="L26" s="45"/>
      <c r="M26" s="46"/>
      <c r="N26" s="23">
        <f t="shared" si="4"/>
        <v>43968</v>
      </c>
      <c r="O26" s="45"/>
      <c r="P26" s="46"/>
      <c r="Q26" s="12"/>
      <c r="U26" s="15"/>
      <c r="V26" s="26"/>
    </row>
    <row r="27" spans="1:22" x14ac:dyDescent="0.25">
      <c r="A27" s="20"/>
      <c r="B27" s="23">
        <f t="shared" si="0"/>
        <v>43848</v>
      </c>
      <c r="C27" s="45"/>
      <c r="D27" s="46"/>
      <c r="E27" s="23">
        <f t="shared" si="1"/>
        <v>43879</v>
      </c>
      <c r="F27" s="45"/>
      <c r="G27" s="46"/>
      <c r="H27" s="23">
        <f t="shared" si="2"/>
        <v>43908</v>
      </c>
      <c r="I27" s="45"/>
      <c r="J27" s="46"/>
      <c r="K27" s="23">
        <f t="shared" si="3"/>
        <v>43939</v>
      </c>
      <c r="L27" s="45"/>
      <c r="M27" s="46"/>
      <c r="N27" s="23">
        <f t="shared" si="4"/>
        <v>43969</v>
      </c>
      <c r="O27" s="45"/>
      <c r="P27" s="46"/>
      <c r="Q27" s="12"/>
      <c r="V27" s="26"/>
    </row>
    <row r="28" spans="1:22" x14ac:dyDescent="0.25">
      <c r="A28" s="20"/>
      <c r="B28" s="23">
        <f t="shared" si="0"/>
        <v>43849</v>
      </c>
      <c r="C28" s="45"/>
      <c r="D28" s="46"/>
      <c r="E28" s="23">
        <f t="shared" si="1"/>
        <v>43880</v>
      </c>
      <c r="F28" s="45"/>
      <c r="G28" s="46"/>
      <c r="H28" s="23">
        <f t="shared" si="2"/>
        <v>43909</v>
      </c>
      <c r="I28" s="45"/>
      <c r="J28" s="46"/>
      <c r="K28" s="23">
        <f t="shared" si="3"/>
        <v>43940</v>
      </c>
      <c r="L28" s="45"/>
      <c r="M28" s="46"/>
      <c r="N28" s="23">
        <f t="shared" si="4"/>
        <v>43970</v>
      </c>
      <c r="O28" s="45"/>
      <c r="P28" s="46"/>
      <c r="Q28" s="10"/>
      <c r="V28" s="26"/>
    </row>
    <row r="29" spans="1:22" x14ac:dyDescent="0.25">
      <c r="A29" s="20"/>
      <c r="B29" s="23">
        <f t="shared" si="0"/>
        <v>43850</v>
      </c>
      <c r="C29" s="45"/>
      <c r="D29" s="46"/>
      <c r="E29" s="23">
        <f t="shared" si="1"/>
        <v>43881</v>
      </c>
      <c r="F29" s="45"/>
      <c r="G29" s="46"/>
      <c r="H29" s="23">
        <f t="shared" si="2"/>
        <v>43910</v>
      </c>
      <c r="I29" s="45"/>
      <c r="J29" s="46"/>
      <c r="K29" s="23">
        <f t="shared" si="3"/>
        <v>43941</v>
      </c>
      <c r="L29" s="45"/>
      <c r="M29" s="46"/>
      <c r="N29" s="23">
        <f t="shared" si="4"/>
        <v>43971</v>
      </c>
      <c r="O29" s="45"/>
      <c r="P29" s="46"/>
      <c r="Q29" s="10"/>
      <c r="V29" s="26"/>
    </row>
    <row r="30" spans="1:22" x14ac:dyDescent="0.25">
      <c r="A30" s="20"/>
      <c r="B30" s="23">
        <f t="shared" si="0"/>
        <v>43851</v>
      </c>
      <c r="C30" s="45"/>
      <c r="D30" s="46"/>
      <c r="E30" s="23">
        <f t="shared" si="1"/>
        <v>43882</v>
      </c>
      <c r="F30" s="45"/>
      <c r="G30" s="46"/>
      <c r="H30" s="23">
        <f t="shared" si="2"/>
        <v>43911</v>
      </c>
      <c r="I30" s="45"/>
      <c r="J30" s="46"/>
      <c r="K30" s="23">
        <f t="shared" si="3"/>
        <v>43942</v>
      </c>
      <c r="L30" s="45"/>
      <c r="M30" s="46"/>
      <c r="N30" s="23">
        <f t="shared" si="4"/>
        <v>43972</v>
      </c>
      <c r="O30" s="45"/>
      <c r="P30" s="46"/>
      <c r="Q30" s="14"/>
      <c r="U30" s="16"/>
      <c r="V30" s="26"/>
    </row>
    <row r="31" spans="1:22" x14ac:dyDescent="0.25">
      <c r="A31" s="20"/>
      <c r="B31" s="23">
        <f t="shared" si="0"/>
        <v>43852</v>
      </c>
      <c r="C31" s="45"/>
      <c r="D31" s="46"/>
      <c r="E31" s="23">
        <f t="shared" si="1"/>
        <v>43883</v>
      </c>
      <c r="F31" s="45"/>
      <c r="G31" s="46"/>
      <c r="H31" s="23">
        <f t="shared" si="2"/>
        <v>43912</v>
      </c>
      <c r="I31" s="45"/>
      <c r="J31" s="46"/>
      <c r="K31" s="23">
        <f t="shared" si="3"/>
        <v>43943</v>
      </c>
      <c r="L31" s="45"/>
      <c r="M31" s="46"/>
      <c r="N31" s="23">
        <f t="shared" si="4"/>
        <v>43973</v>
      </c>
      <c r="O31" s="45"/>
      <c r="P31" s="46"/>
      <c r="Q31" s="14"/>
      <c r="U31" s="16"/>
      <c r="V31" s="26"/>
    </row>
    <row r="32" spans="1:22" x14ac:dyDescent="0.25">
      <c r="A32" s="20"/>
      <c r="B32" s="23">
        <f t="shared" si="0"/>
        <v>43853</v>
      </c>
      <c r="C32" s="45"/>
      <c r="D32" s="46"/>
      <c r="E32" s="23">
        <f t="shared" si="1"/>
        <v>43884</v>
      </c>
      <c r="F32" s="45"/>
      <c r="G32" s="46"/>
      <c r="H32" s="23">
        <f t="shared" si="2"/>
        <v>43913</v>
      </c>
      <c r="I32" s="45"/>
      <c r="J32" s="46"/>
      <c r="K32" s="23">
        <f t="shared" si="3"/>
        <v>43944</v>
      </c>
      <c r="L32" s="45"/>
      <c r="M32" s="46"/>
      <c r="N32" s="23">
        <f t="shared" si="4"/>
        <v>43974</v>
      </c>
      <c r="O32" s="45"/>
      <c r="P32" s="46"/>
      <c r="Q32" s="14"/>
      <c r="V32" s="26"/>
    </row>
    <row r="33" spans="1:22" x14ac:dyDescent="0.25">
      <c r="A33" s="20"/>
      <c r="B33" s="23">
        <f t="shared" si="0"/>
        <v>43854</v>
      </c>
      <c r="C33" s="45"/>
      <c r="D33" s="46"/>
      <c r="E33" s="23">
        <f t="shared" si="1"/>
        <v>43885</v>
      </c>
      <c r="F33" s="45"/>
      <c r="G33" s="46"/>
      <c r="H33" s="23">
        <f t="shared" si="2"/>
        <v>43914</v>
      </c>
      <c r="I33" s="45"/>
      <c r="J33" s="46"/>
      <c r="K33" s="23">
        <f t="shared" si="3"/>
        <v>43945</v>
      </c>
      <c r="L33" s="45"/>
      <c r="M33" s="46"/>
      <c r="N33" s="23">
        <f t="shared" si="4"/>
        <v>43975</v>
      </c>
      <c r="O33" s="45"/>
      <c r="P33" s="46"/>
      <c r="U33" s="16"/>
      <c r="V33" s="26"/>
    </row>
    <row r="34" spans="1:22" x14ac:dyDescent="0.25">
      <c r="A34" s="20"/>
      <c r="B34" s="23">
        <f t="shared" si="0"/>
        <v>43855</v>
      </c>
      <c r="C34" s="45"/>
      <c r="D34" s="46"/>
      <c r="E34" s="23">
        <f t="shared" si="1"/>
        <v>43886</v>
      </c>
      <c r="F34" s="45"/>
      <c r="G34" s="46"/>
      <c r="H34" s="23">
        <f t="shared" si="2"/>
        <v>43915</v>
      </c>
      <c r="I34" s="45"/>
      <c r="J34" s="46"/>
      <c r="K34" s="23">
        <f t="shared" si="3"/>
        <v>43946</v>
      </c>
      <c r="L34" s="45"/>
      <c r="M34" s="46"/>
      <c r="N34" s="23">
        <f t="shared" si="4"/>
        <v>43976</v>
      </c>
      <c r="O34" s="45"/>
      <c r="P34" s="46"/>
      <c r="U34" s="16"/>
      <c r="V34" s="26"/>
    </row>
    <row r="35" spans="1:22" x14ac:dyDescent="0.25">
      <c r="A35" s="20"/>
      <c r="B35" s="23">
        <f>B34+1</f>
        <v>43856</v>
      </c>
      <c r="C35" s="45"/>
      <c r="D35" s="46"/>
      <c r="E35" s="23">
        <f t="shared" si="1"/>
        <v>43887</v>
      </c>
      <c r="F35" s="45"/>
      <c r="G35" s="46"/>
      <c r="H35" s="23">
        <f>H34+1</f>
        <v>43916</v>
      </c>
      <c r="I35" s="45"/>
      <c r="J35" s="46"/>
      <c r="K35" s="23">
        <f>K34+1</f>
        <v>43947</v>
      </c>
      <c r="L35" s="45"/>
      <c r="M35" s="46"/>
      <c r="N35" s="23">
        <f>N34+1</f>
        <v>43977</v>
      </c>
      <c r="O35" s="45"/>
      <c r="P35" s="46"/>
    </row>
    <row r="36" spans="1:22" x14ac:dyDescent="0.25">
      <c r="A36" s="20"/>
      <c r="B36" s="23">
        <f t="shared" si="0"/>
        <v>43857</v>
      </c>
      <c r="C36" s="45"/>
      <c r="D36" s="46"/>
      <c r="E36" s="23">
        <f t="shared" si="1"/>
        <v>43888</v>
      </c>
      <c r="F36" s="45"/>
      <c r="G36" s="46"/>
      <c r="H36" s="23">
        <f t="shared" ref="H36:H37" si="5">H35+1</f>
        <v>43917</v>
      </c>
      <c r="I36" s="45"/>
      <c r="J36" s="46"/>
      <c r="K36" s="23">
        <f t="shared" ref="K36:K37" si="6">K35+1</f>
        <v>43948</v>
      </c>
      <c r="L36" s="45"/>
      <c r="M36" s="46"/>
      <c r="N36" s="23">
        <f t="shared" ref="N36:N37" si="7">N35+1</f>
        <v>43978</v>
      </c>
      <c r="O36" s="45"/>
      <c r="P36" s="46"/>
    </row>
    <row r="37" spans="1:22" x14ac:dyDescent="0.25">
      <c r="A37" s="20"/>
      <c r="B37" s="23">
        <f t="shared" si="0"/>
        <v>43858</v>
      </c>
      <c r="C37" s="45"/>
      <c r="D37" s="46"/>
      <c r="E37" s="23">
        <f t="shared" si="1"/>
        <v>43889</v>
      </c>
      <c r="F37" s="45"/>
      <c r="G37" s="46"/>
      <c r="H37" s="23">
        <f t="shared" si="5"/>
        <v>43918</v>
      </c>
      <c r="I37" s="45"/>
      <c r="J37" s="46"/>
      <c r="K37" s="23">
        <f t="shared" si="6"/>
        <v>43949</v>
      </c>
      <c r="L37" s="45"/>
      <c r="M37" s="46"/>
      <c r="N37" s="23">
        <f t="shared" si="7"/>
        <v>43979</v>
      </c>
      <c r="O37" s="45"/>
      <c r="P37" s="46"/>
    </row>
    <row r="38" spans="1:22" x14ac:dyDescent="0.25">
      <c r="A38" s="20"/>
      <c r="B38" s="23">
        <f>B37+1</f>
        <v>43859</v>
      </c>
      <c r="C38" s="45"/>
      <c r="D38" s="46"/>
      <c r="E38" s="23" t="str">
        <f>IF($F$9="Février","",E37+1)</f>
        <v/>
      </c>
      <c r="F38" s="45"/>
      <c r="G38" s="46"/>
      <c r="H38" s="23">
        <f>H37+1</f>
        <v>43919</v>
      </c>
      <c r="I38" s="45"/>
      <c r="J38" s="46"/>
      <c r="K38" s="23">
        <f>K37+1</f>
        <v>43950</v>
      </c>
      <c r="L38" s="45"/>
      <c r="M38" s="46"/>
      <c r="N38" s="23">
        <f>N37+1</f>
        <v>43980</v>
      </c>
      <c r="O38" s="45"/>
      <c r="P38" s="46"/>
    </row>
    <row r="39" spans="1:22" x14ac:dyDescent="0.25">
      <c r="A39" s="20"/>
      <c r="B39" s="23">
        <f t="shared" si="0"/>
        <v>43860</v>
      </c>
      <c r="C39" s="45"/>
      <c r="D39" s="46"/>
      <c r="E39" s="23" t="str">
        <f>IF($F$9="Février","",E38+1)</f>
        <v/>
      </c>
      <c r="F39" s="45"/>
      <c r="G39" s="46"/>
      <c r="H39" s="23">
        <f t="shared" ref="H39" si="8">H38+1</f>
        <v>43920</v>
      </c>
      <c r="I39" s="45"/>
      <c r="J39" s="46"/>
      <c r="K39" s="23">
        <f t="shared" ref="K39" si="9">K38+1</f>
        <v>43951</v>
      </c>
      <c r="L39" s="45"/>
      <c r="M39" s="46"/>
      <c r="N39" s="23">
        <f t="shared" ref="N39" si="10">N38+1</f>
        <v>43981</v>
      </c>
      <c r="O39" s="45"/>
      <c r="P39" s="46"/>
    </row>
    <row r="40" spans="1:22" x14ac:dyDescent="0.25">
      <c r="A40" s="20"/>
      <c r="B40" s="23">
        <f>_xlfn.SWITCH(C$9,"janvier",B39+1,"février","","mars",B39+1,"avril","","mai",B39+1,"juin","","juillet",B39+1,"aout",B39+1,"septembre","","octobre",B39+1,"novembre","","décembre",B39+1)</f>
        <v>43861</v>
      </c>
      <c r="C40" s="45"/>
      <c r="D40" s="46"/>
      <c r="E40" s="23" t="str">
        <f>_xlfn.SWITCH($F$9,"janvier",E39+1,"février","","mars",E39+1,"avril","","mai",E39+1,"juin","","juillet",E39+1,"aout",E39+1,"septembre","","octobre",E39+1,"novembre","","décembre",E39+1)</f>
        <v/>
      </c>
      <c r="F40" s="45"/>
      <c r="G40" s="46"/>
      <c r="H40" s="23">
        <f>_xlfn.SWITCH($I$9,"janvier",H39+1,"février","","mars",H39+1,"avril","","mai",H39+1,"juin","","juillet",H39+1,"aout",H39+1,"septembre","","octobre",H39+1,"novembre","","décembre",H39+1)</f>
        <v>43921</v>
      </c>
      <c r="I40" s="45"/>
      <c r="J40" s="46"/>
      <c r="K40" s="23" t="str">
        <f>_xlfn.SWITCH($L$9,"janvier",K39+1,"février","","mars",K39+1,"avril","","mai",K39+1,"juin","","juillet",K39+1,"aout",K39+1,"septembre","","octobre",K39+1,"novembre","","décembre",K39+1)</f>
        <v/>
      </c>
      <c r="L40" s="45"/>
      <c r="M40" s="46"/>
      <c r="N40" s="23">
        <f>_xlfn.SWITCH($O$9,"janvier",N39+1,"février","","mars",N39+1,"avril","","mai",N39+1,"juin","","juillet",N39+1,"aout",N39+1,"septembre","","octobre",N39+1,"novembre","","décembre",N39+1)</f>
        <v>43982</v>
      </c>
      <c r="O40" s="45"/>
      <c r="P40" s="46"/>
    </row>
    <row r="41" spans="1:22" x14ac:dyDescent="0.25">
      <c r="A41" s="20"/>
      <c r="C41" s="21"/>
      <c r="F41" s="21"/>
      <c r="I41" s="17"/>
    </row>
    <row r="43" spans="1:22" x14ac:dyDescent="0.25">
      <c r="C43" s="21"/>
      <c r="F43" s="21"/>
      <c r="I43" s="17"/>
    </row>
    <row r="44" spans="1:22" x14ac:dyDescent="0.25">
      <c r="B44" s="32"/>
      <c r="C44" s="21" t="s">
        <v>7</v>
      </c>
      <c r="F44" s="21"/>
    </row>
    <row r="45" spans="1:22" x14ac:dyDescent="0.25">
      <c r="B45" s="33"/>
      <c r="C45" s="21" t="s">
        <v>8</v>
      </c>
    </row>
    <row r="48" spans="1:22" x14ac:dyDescent="0.25">
      <c r="J48" s="44" t="s">
        <v>21</v>
      </c>
      <c r="K48" s="39" t="s">
        <v>22</v>
      </c>
      <c r="L48" t="s">
        <v>23</v>
      </c>
    </row>
    <row r="49" spans="3:12" ht="45" x14ac:dyDescent="0.25">
      <c r="C49" s="19" t="s">
        <v>12</v>
      </c>
      <c r="D49">
        <f>COUNTIF(B9:P40,"distanciel")</f>
        <v>0</v>
      </c>
      <c r="E49" s="42" t="s">
        <v>14</v>
      </c>
      <c r="F49" s="19"/>
      <c r="I49" s="19"/>
      <c r="J49" s="42" t="s">
        <v>20</v>
      </c>
      <c r="K49" s="43"/>
      <c r="L49">
        <f>COUNTIF(B9:P40,J49)*7</f>
        <v>0</v>
      </c>
    </row>
    <row r="50" spans="3:12" x14ac:dyDescent="0.25">
      <c r="C50" s="19" t="s">
        <v>13</v>
      </c>
      <c r="D50">
        <f>SUM(F50-D49)</f>
        <v>0</v>
      </c>
      <c r="E50" t="s">
        <v>15</v>
      </c>
      <c r="F50" s="19"/>
      <c r="I50" s="19"/>
    </row>
    <row r="51" spans="3:12" x14ac:dyDescent="0.25">
      <c r="C51" s="19"/>
      <c r="E51" t="s">
        <v>16</v>
      </c>
      <c r="F51" s="19"/>
      <c r="I51" s="19"/>
    </row>
    <row r="52" spans="3:12" x14ac:dyDescent="0.25">
      <c r="C52" s="19"/>
      <c r="E52" t="s">
        <v>17</v>
      </c>
      <c r="F52" s="19">
        <f>COUNTIF(B9:P40,"Titre")*7</f>
        <v>0</v>
      </c>
      <c r="I52" s="19"/>
    </row>
    <row r="53" spans="3:12" x14ac:dyDescent="0.25">
      <c r="C53" s="19"/>
      <c r="F53" s="19"/>
      <c r="I53" s="19"/>
    </row>
    <row r="54" spans="3:12" x14ac:dyDescent="0.25">
      <c r="C54" s="19"/>
      <c r="F54" s="19"/>
      <c r="I54" s="19"/>
    </row>
    <row r="55" spans="3:12" x14ac:dyDescent="0.25">
      <c r="C55" s="19"/>
      <c r="F55" s="19"/>
      <c r="I55" s="19"/>
    </row>
    <row r="56" spans="3:12" x14ac:dyDescent="0.25">
      <c r="C56" s="19"/>
      <c r="F56" s="19"/>
      <c r="I56" s="19"/>
    </row>
    <row r="57" spans="3:12" x14ac:dyDescent="0.25">
      <c r="C57" s="19"/>
      <c r="F57" s="19"/>
      <c r="I57" s="19"/>
    </row>
    <row r="58" spans="3:12" x14ac:dyDescent="0.25">
      <c r="C58" s="19"/>
      <c r="F58" s="19"/>
      <c r="I58" s="19"/>
    </row>
    <row r="59" spans="3:12" x14ac:dyDescent="0.25">
      <c r="C59" s="19"/>
      <c r="F59" s="19"/>
      <c r="I59" s="19"/>
    </row>
    <row r="60" spans="3:12" x14ac:dyDescent="0.25">
      <c r="C60" s="19"/>
      <c r="F60" s="19"/>
      <c r="I60" s="19"/>
    </row>
    <row r="61" spans="3:12" x14ac:dyDescent="0.25">
      <c r="C61" s="19"/>
      <c r="F61" s="19"/>
      <c r="I61" s="19"/>
    </row>
    <row r="62" spans="3:12" x14ac:dyDescent="0.25">
      <c r="C62" s="19"/>
      <c r="F62" s="19"/>
      <c r="I62" s="19"/>
    </row>
    <row r="63" spans="3:12" x14ac:dyDescent="0.25">
      <c r="C63" s="19"/>
      <c r="F63" s="19"/>
      <c r="I63" s="19"/>
    </row>
    <row r="64" spans="3:12" x14ac:dyDescent="0.25">
      <c r="C64" s="19"/>
      <c r="F64" s="19"/>
      <c r="I64" s="19"/>
    </row>
    <row r="65" spans="3:9" x14ac:dyDescent="0.25">
      <c r="C65" s="19"/>
      <c r="F65" s="19"/>
      <c r="I65" s="19"/>
    </row>
    <row r="66" spans="3:9" x14ac:dyDescent="0.25">
      <c r="C66" s="19"/>
      <c r="F66" s="19"/>
      <c r="I66" s="19"/>
    </row>
    <row r="67" spans="3:9" x14ac:dyDescent="0.25">
      <c r="C67" s="19"/>
      <c r="F67" s="19"/>
      <c r="I67" s="19"/>
    </row>
    <row r="68" spans="3:9" x14ac:dyDescent="0.25">
      <c r="C68" s="19"/>
      <c r="F68" s="19"/>
      <c r="I68" s="19"/>
    </row>
    <row r="69" spans="3:9" x14ac:dyDescent="0.25">
      <c r="C69" s="19"/>
      <c r="F69" s="19"/>
      <c r="I69" s="19"/>
    </row>
    <row r="70" spans="3:9" x14ac:dyDescent="0.25">
      <c r="C70" s="19"/>
      <c r="F70" s="19"/>
      <c r="I70" s="19"/>
    </row>
    <row r="71" spans="3:9" x14ac:dyDescent="0.25">
      <c r="C71" s="19"/>
      <c r="F71" s="19"/>
      <c r="I71" s="19"/>
    </row>
    <row r="72" spans="3:9" x14ac:dyDescent="0.25">
      <c r="C72" s="19"/>
      <c r="F72" s="19"/>
      <c r="I72" s="19"/>
    </row>
    <row r="73" spans="3:9" x14ac:dyDescent="0.25">
      <c r="C73" s="19"/>
      <c r="F73" s="19"/>
      <c r="I73" s="19"/>
    </row>
    <row r="74" spans="3:9" x14ac:dyDescent="0.25">
      <c r="C74" s="19"/>
      <c r="F74" s="19"/>
      <c r="I74" s="19"/>
    </row>
    <row r="75" spans="3:9" x14ac:dyDescent="0.25">
      <c r="C75" s="19"/>
      <c r="F75" s="19"/>
      <c r="I75" s="19"/>
    </row>
    <row r="76" spans="3:9" x14ac:dyDescent="0.25">
      <c r="C76" s="19"/>
      <c r="F76" s="19"/>
      <c r="I76" s="19"/>
    </row>
    <row r="77" spans="3:9" x14ac:dyDescent="0.25">
      <c r="C77" s="19"/>
      <c r="F77" s="19"/>
      <c r="I77" s="19"/>
    </row>
    <row r="78" spans="3:9" x14ac:dyDescent="0.25">
      <c r="C78" s="19"/>
      <c r="F78" s="19"/>
      <c r="I78" s="19"/>
    </row>
    <row r="79" spans="3:9" x14ac:dyDescent="0.25">
      <c r="C79" s="19"/>
      <c r="F79" s="19"/>
      <c r="I79" s="19"/>
    </row>
  </sheetData>
  <mergeCells count="162">
    <mergeCell ref="C10:D10"/>
    <mergeCell ref="C11:D11"/>
    <mergeCell ref="C12:D12"/>
    <mergeCell ref="C13:D13"/>
    <mergeCell ref="C14:D14"/>
    <mergeCell ref="F6:M6"/>
    <mergeCell ref="M7:Q7"/>
    <mergeCell ref="C9:D9"/>
    <mergeCell ref="F9:G9"/>
    <mergeCell ref="I9:J9"/>
    <mergeCell ref="L9:M9"/>
    <mergeCell ref="O9:P9"/>
    <mergeCell ref="C20:D20"/>
    <mergeCell ref="C21:D21"/>
    <mergeCell ref="C22:D22"/>
    <mergeCell ref="C23:D23"/>
    <mergeCell ref="C24:D24"/>
    <mergeCell ref="C15:D15"/>
    <mergeCell ref="C16:D16"/>
    <mergeCell ref="C17:D17"/>
    <mergeCell ref="C18:D18"/>
    <mergeCell ref="C19:D19"/>
    <mergeCell ref="C38:D38"/>
    <mergeCell ref="C39:D39"/>
    <mergeCell ref="C30:D30"/>
    <mergeCell ref="C31:D31"/>
    <mergeCell ref="C32:D32"/>
    <mergeCell ref="C33:D33"/>
    <mergeCell ref="C34:D34"/>
    <mergeCell ref="C25:D25"/>
    <mergeCell ref="C26:D26"/>
    <mergeCell ref="C27:D27"/>
    <mergeCell ref="C28:D28"/>
    <mergeCell ref="C29:D29"/>
    <mergeCell ref="F25:G25"/>
    <mergeCell ref="F26:G26"/>
    <mergeCell ref="F27:G27"/>
    <mergeCell ref="F28:G28"/>
    <mergeCell ref="F29:G29"/>
    <mergeCell ref="C40:D40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C35:D35"/>
    <mergeCell ref="C36:D36"/>
    <mergeCell ref="C37:D37"/>
    <mergeCell ref="F36:G36"/>
    <mergeCell ref="F37:G37"/>
    <mergeCell ref="F38:G38"/>
    <mergeCell ref="F39:G39"/>
    <mergeCell ref="F40:G40"/>
    <mergeCell ref="F30:G30"/>
    <mergeCell ref="F31:G31"/>
    <mergeCell ref="F32:G32"/>
    <mergeCell ref="F33:G33"/>
    <mergeCell ref="F35:G35"/>
    <mergeCell ref="F34:G34"/>
    <mergeCell ref="I40:J40"/>
    <mergeCell ref="I19:J19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29:J29"/>
    <mergeCell ref="I30:J30"/>
    <mergeCell ref="I31:J31"/>
    <mergeCell ref="I32:J32"/>
    <mergeCell ref="I33:J33"/>
    <mergeCell ref="L18:M18"/>
    <mergeCell ref="L19:M19"/>
    <mergeCell ref="L21:M21"/>
    <mergeCell ref="L11:M11"/>
    <mergeCell ref="L12:M12"/>
    <mergeCell ref="L13:M13"/>
    <mergeCell ref="L14:M14"/>
    <mergeCell ref="L15:M15"/>
    <mergeCell ref="I39:J39"/>
    <mergeCell ref="I11:J11"/>
    <mergeCell ref="I12:J12"/>
    <mergeCell ref="I13:J13"/>
    <mergeCell ref="I14:J14"/>
    <mergeCell ref="I15:J15"/>
    <mergeCell ref="I16:J16"/>
    <mergeCell ref="I17:J17"/>
    <mergeCell ref="I18:J18"/>
    <mergeCell ref="I34:J34"/>
    <mergeCell ref="I35:J35"/>
    <mergeCell ref="I36:J36"/>
    <mergeCell ref="I37:J37"/>
    <mergeCell ref="I38:J38"/>
    <mergeCell ref="L38:M38"/>
    <mergeCell ref="L39:M39"/>
    <mergeCell ref="L40:M40"/>
    <mergeCell ref="I10:J10"/>
    <mergeCell ref="L10:M10"/>
    <mergeCell ref="L20:M20"/>
    <mergeCell ref="L30:M30"/>
    <mergeCell ref="L33:M33"/>
    <mergeCell ref="L34:M34"/>
    <mergeCell ref="L35:M35"/>
    <mergeCell ref="L36:M36"/>
    <mergeCell ref="L37:M37"/>
    <mergeCell ref="L27:M27"/>
    <mergeCell ref="L28:M28"/>
    <mergeCell ref="L29:M29"/>
    <mergeCell ref="L31:M31"/>
    <mergeCell ref="L32:M32"/>
    <mergeCell ref="L22:M22"/>
    <mergeCell ref="L23:M23"/>
    <mergeCell ref="L24:M24"/>
    <mergeCell ref="L25:M25"/>
    <mergeCell ref="L26:M26"/>
    <mergeCell ref="L16:M16"/>
    <mergeCell ref="L17:M17"/>
    <mergeCell ref="O25:P25"/>
    <mergeCell ref="O26:P26"/>
    <mergeCell ref="O27:P27"/>
    <mergeCell ref="O28:P28"/>
    <mergeCell ref="O29:P29"/>
    <mergeCell ref="O40:P40"/>
    <mergeCell ref="O10:P10"/>
    <mergeCell ref="O11:P11"/>
    <mergeCell ref="O12:P12"/>
    <mergeCell ref="O13:P13"/>
    <mergeCell ref="O14:P14"/>
    <mergeCell ref="O15:P15"/>
    <mergeCell ref="O16:P16"/>
    <mergeCell ref="O17:P17"/>
    <mergeCell ref="O18:P18"/>
    <mergeCell ref="O19:P19"/>
    <mergeCell ref="O20:P20"/>
    <mergeCell ref="O21:P21"/>
    <mergeCell ref="O22:P22"/>
    <mergeCell ref="O23:P23"/>
    <mergeCell ref="O24:P24"/>
    <mergeCell ref="O35:P35"/>
    <mergeCell ref="O36:P36"/>
    <mergeCell ref="O37:P37"/>
    <mergeCell ref="O38:P38"/>
    <mergeCell ref="O39:P39"/>
    <mergeCell ref="O30:P30"/>
    <mergeCell ref="O31:P31"/>
    <mergeCell ref="O32:P32"/>
    <mergeCell ref="O33:P33"/>
    <mergeCell ref="O34:P34"/>
  </mergeCells>
  <conditionalFormatting sqref="B10:C40">
    <cfRule type="expression" dxfId="14" priority="27">
      <formula>WEEKDAY($B10,2)&gt;5</formula>
    </cfRule>
  </conditionalFormatting>
  <conditionalFormatting sqref="E10:F40">
    <cfRule type="expression" dxfId="13" priority="26">
      <formula>WEEKDAY($E10,2)&gt;5</formula>
    </cfRule>
  </conditionalFormatting>
  <conditionalFormatting sqref="H10:H39 H40:I40">
    <cfRule type="expression" dxfId="12" priority="25">
      <formula>WEEKDAY($H10,2)&gt;5</formula>
    </cfRule>
  </conditionalFormatting>
  <conditionalFormatting sqref="K10:K39 K40:L40">
    <cfRule type="expression" dxfId="11" priority="24">
      <formula>WEEKDAY($K10,2)&gt;5</formula>
    </cfRule>
  </conditionalFormatting>
  <conditionalFormatting sqref="N10:N39 N40:O40">
    <cfRule type="expression" dxfId="10" priority="22">
      <formula>WEEKDAY($N10,2)&gt;5</formula>
    </cfRule>
  </conditionalFormatting>
  <conditionalFormatting sqref="E10:E40 H10:H40 K10:K40 N10:N40 B10:B40">
    <cfRule type="containsBlanks" dxfId="9" priority="9">
      <formula>LEN(TRIM(B10))=0</formula>
    </cfRule>
  </conditionalFormatting>
  <conditionalFormatting sqref="B40">
    <cfRule type="expression" dxfId="8" priority="8">
      <formula>WEEKDAY($E40,2)&gt;5</formula>
    </cfRule>
  </conditionalFormatting>
  <conditionalFormatting sqref="I10:I39">
    <cfRule type="expression" dxfId="7" priority="7">
      <formula>WEEKDAY($H10,2)&gt;5</formula>
    </cfRule>
  </conditionalFormatting>
  <conditionalFormatting sqref="L10:L39">
    <cfRule type="expression" dxfId="6" priority="5">
      <formula>WEEKDAY($K10,2)&gt;5</formula>
    </cfRule>
  </conditionalFormatting>
  <conditionalFormatting sqref="O10:O39">
    <cfRule type="expression" dxfId="5" priority="3">
      <formula>WEEKDAY($N10,2)&gt;5</formula>
    </cfRule>
  </conditionalFormatting>
  <conditionalFormatting sqref="B9:P40">
    <cfRule type="containsText" dxfId="4" priority="1" operator="containsText" text="Présentation de la formation">
      <formula>NOT(ISERROR(SEARCH("Présentation de la formation",B9)))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95250</xdr:colOff>
                    <xdr:row>0</xdr:row>
                    <xdr:rowOff>28575</xdr:rowOff>
                  </from>
                  <to>
                    <xdr:col>2</xdr:col>
                    <xdr:colOff>457200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C6653A93-6ED4-4866-A3AF-CE74537EA15D}">
            <xm:f>NOT(ISNA(VLOOKUP(B10,Données!$I$4:$I$14,1,0)))</xm:f>
            <x14:dxf>
              <fill>
                <patternFill>
                  <bgColor rgb="FFFF0000"/>
                </patternFill>
              </fill>
            </x14:dxf>
          </x14:cfRule>
          <xm:sqref>B10:C40 E10:F40 H10:H39 H40:I40 K10:K39 K40:L40 N10:N39 N40:O40</xm:sqref>
        </x14:conditionalFormatting>
        <x14:conditionalFormatting xmlns:xm="http://schemas.microsoft.com/office/excel/2006/main">
          <x14:cfRule type="expression" priority="6" id="{9EC46965-231C-44D7-8CE1-8F1A0AD61CB8}">
            <xm:f>NOT(ISNA(VLOOKUP(I10,Données!$I$4:$I$14,1,0)))</xm:f>
            <x14:dxf>
              <fill>
                <patternFill>
                  <bgColor rgb="FFFF0000"/>
                </patternFill>
              </fill>
            </x14:dxf>
          </x14:cfRule>
          <xm:sqref>I10:I39</xm:sqref>
        </x14:conditionalFormatting>
        <x14:conditionalFormatting xmlns:xm="http://schemas.microsoft.com/office/excel/2006/main">
          <x14:cfRule type="expression" priority="4" id="{6E3C7248-08E8-47C5-9FF1-45BEFADA1A72}">
            <xm:f>NOT(ISNA(VLOOKUP(L10,Données!$I$4:$I$14,1,0)))</xm:f>
            <x14:dxf>
              <fill>
                <patternFill>
                  <bgColor rgb="FFFF0000"/>
                </patternFill>
              </fill>
            </x14:dxf>
          </x14:cfRule>
          <xm:sqref>L10:L39</xm:sqref>
        </x14:conditionalFormatting>
        <x14:conditionalFormatting xmlns:xm="http://schemas.microsoft.com/office/excel/2006/main">
          <x14:cfRule type="expression" priority="2" id="{9B1DFE39-0EE3-411F-8052-78220A3C796D}">
            <xm:f>NOT(ISNA(VLOOKUP(O10,Données!$I$4:$I$14,1,0)))</xm:f>
            <x14:dxf>
              <fill>
                <patternFill>
                  <bgColor rgb="FFFF0000"/>
                </patternFill>
              </fill>
            </x14:dxf>
          </x14:cfRule>
          <xm:sqref>O10:O39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D6267-FAD9-4522-B548-33DA6FAB81A1}">
  <dimension ref="A1:F2"/>
  <sheetViews>
    <sheetView workbookViewId="0">
      <selection activeCell="B3" sqref="B3"/>
    </sheetView>
  </sheetViews>
  <sheetFormatPr baseColWidth="10" defaultRowHeight="15" x14ac:dyDescent="0.25"/>
  <cols>
    <col min="1" max="1" width="17.42578125" bestFit="1" customWidth="1"/>
  </cols>
  <sheetData>
    <row r="1" spans="1:6" x14ac:dyDescent="0.25">
      <c r="A1" t="s">
        <v>18</v>
      </c>
      <c r="B1" t="s">
        <v>12</v>
      </c>
      <c r="C1" t="s">
        <v>13</v>
      </c>
      <c r="D1" t="s">
        <v>15</v>
      </c>
      <c r="E1" t="s">
        <v>16</v>
      </c>
      <c r="F1" t="s">
        <v>17</v>
      </c>
    </row>
    <row r="2" spans="1:6" x14ac:dyDescent="0.25">
      <c r="A2" t="s">
        <v>19</v>
      </c>
      <c r="C2">
        <f>'ADVF-2020-REP'!D50</f>
        <v>0</v>
      </c>
      <c r="D2">
        <f>'ADVF-2020-REP'!F50</f>
        <v>0</v>
      </c>
      <c r="E2">
        <f>'ADVF-2020-REP'!F51</f>
        <v>0</v>
      </c>
      <c r="F2">
        <f>'ADVF-2020-REP'!F52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9D61A-9ACC-42C1-A918-D8E86DE03261}">
  <sheetPr codeName="Feuil2"/>
  <dimension ref="A2:J27"/>
  <sheetViews>
    <sheetView workbookViewId="0">
      <selection activeCell="C28" sqref="C28"/>
    </sheetView>
  </sheetViews>
  <sheetFormatPr baseColWidth="10" defaultRowHeight="15" x14ac:dyDescent="0.25"/>
  <cols>
    <col min="1" max="1" width="19.42578125" bestFit="1" customWidth="1"/>
    <col min="3" max="3" width="13.5703125" bestFit="1" customWidth="1"/>
  </cols>
  <sheetData>
    <row r="2" spans="1:10" x14ac:dyDescent="0.25">
      <c r="A2" s="28"/>
      <c r="B2" s="29">
        <v>2017</v>
      </c>
      <c r="C2" s="29">
        <v>2018</v>
      </c>
      <c r="D2" s="29">
        <v>2019</v>
      </c>
      <c r="E2" s="29">
        <v>2020</v>
      </c>
      <c r="F2" s="29">
        <v>2021</v>
      </c>
      <c r="G2" s="29">
        <v>2022</v>
      </c>
      <c r="I2">
        <f>'ADVF-2020-REP'!E3</f>
        <v>2020</v>
      </c>
      <c r="J2">
        <f>HLOOKUP(I2,B2:G3,2,FALSE)</f>
        <v>4</v>
      </c>
    </row>
    <row r="3" spans="1:10" x14ac:dyDescent="0.25">
      <c r="A3" s="28"/>
      <c r="B3" s="29">
        <v>1</v>
      </c>
      <c r="C3" s="29">
        <v>2</v>
      </c>
      <c r="D3" s="29">
        <v>3</v>
      </c>
      <c r="E3" s="29">
        <v>4</v>
      </c>
      <c r="F3" s="29">
        <v>5</v>
      </c>
      <c r="G3" s="29">
        <v>6</v>
      </c>
    </row>
    <row r="4" spans="1:10" x14ac:dyDescent="0.25">
      <c r="A4" s="35" t="s">
        <v>0</v>
      </c>
      <c r="B4" s="27">
        <v>42736</v>
      </c>
      <c r="C4" s="27">
        <v>43101</v>
      </c>
      <c r="D4" s="27">
        <v>43466</v>
      </c>
      <c r="E4" s="27">
        <v>43831</v>
      </c>
      <c r="F4" s="27">
        <v>44197</v>
      </c>
      <c r="G4" s="27">
        <v>44562</v>
      </c>
      <c r="I4" s="25">
        <f>INDEX($B$4:$G$14,J4,$J$2)</f>
        <v>43831</v>
      </c>
      <c r="J4" s="30">
        <v>1</v>
      </c>
    </row>
    <row r="5" spans="1:10" x14ac:dyDescent="0.25">
      <c r="A5" s="35" t="s">
        <v>1</v>
      </c>
      <c r="B5" s="27">
        <v>42841</v>
      </c>
      <c r="C5" s="27">
        <v>43191</v>
      </c>
      <c r="D5" s="27">
        <v>43576</v>
      </c>
      <c r="E5" s="27">
        <v>43202</v>
      </c>
      <c r="F5" s="27">
        <v>43194</v>
      </c>
      <c r="G5" s="27">
        <v>43207</v>
      </c>
      <c r="I5" s="25">
        <f t="shared" ref="I5:I14" si="0">INDEX($B$4:$G$14,J5,$J$2)</f>
        <v>43202</v>
      </c>
      <c r="J5" s="30">
        <v>2</v>
      </c>
    </row>
    <row r="6" spans="1:10" x14ac:dyDescent="0.25">
      <c r="A6" s="35" t="s">
        <v>2</v>
      </c>
      <c r="B6" s="27">
        <v>42842</v>
      </c>
      <c r="C6" s="27">
        <v>43192</v>
      </c>
      <c r="D6" s="27">
        <v>43577</v>
      </c>
      <c r="E6" s="27">
        <v>43203</v>
      </c>
      <c r="F6" s="27">
        <v>43195</v>
      </c>
      <c r="G6" s="27">
        <v>43208</v>
      </c>
      <c r="I6" s="25">
        <f t="shared" si="0"/>
        <v>43203</v>
      </c>
      <c r="J6" s="30">
        <v>3</v>
      </c>
    </row>
    <row r="7" spans="1:10" x14ac:dyDescent="0.25">
      <c r="A7" s="35" t="s">
        <v>3</v>
      </c>
      <c r="B7" s="27">
        <v>42856</v>
      </c>
      <c r="C7" s="27">
        <v>43221</v>
      </c>
      <c r="D7" s="27">
        <v>43586</v>
      </c>
      <c r="E7" s="27">
        <v>43952</v>
      </c>
      <c r="F7" s="27">
        <v>44317</v>
      </c>
      <c r="G7" s="27">
        <v>44682</v>
      </c>
      <c r="I7" s="25">
        <f t="shared" si="0"/>
        <v>43952</v>
      </c>
      <c r="J7" s="30">
        <v>4</v>
      </c>
    </row>
    <row r="8" spans="1:10" x14ac:dyDescent="0.25">
      <c r="A8" s="36" t="s">
        <v>4</v>
      </c>
      <c r="B8" s="27">
        <v>42863</v>
      </c>
      <c r="C8" s="27">
        <v>43228</v>
      </c>
      <c r="D8" s="27">
        <v>43593</v>
      </c>
      <c r="E8" s="27">
        <v>43959</v>
      </c>
      <c r="F8" s="27">
        <v>44324</v>
      </c>
      <c r="G8" s="27">
        <v>44689</v>
      </c>
      <c r="I8" s="25">
        <f t="shared" si="0"/>
        <v>43959</v>
      </c>
      <c r="J8" s="30">
        <v>5</v>
      </c>
    </row>
    <row r="9" spans="1:10" x14ac:dyDescent="0.25">
      <c r="A9" s="35" t="s">
        <v>5</v>
      </c>
      <c r="B9" s="27">
        <v>42880</v>
      </c>
      <c r="C9" s="27">
        <v>43230</v>
      </c>
      <c r="D9" s="27">
        <v>43615</v>
      </c>
      <c r="E9" s="27">
        <v>43972</v>
      </c>
      <c r="F9" s="27">
        <v>44329</v>
      </c>
      <c r="G9" s="27">
        <v>44342</v>
      </c>
      <c r="I9" s="25">
        <f t="shared" si="0"/>
        <v>43972</v>
      </c>
      <c r="J9" s="30">
        <v>6</v>
      </c>
    </row>
    <row r="10" spans="1:10" x14ac:dyDescent="0.25">
      <c r="A10" s="37">
        <v>43295</v>
      </c>
      <c r="B10" s="27">
        <v>42930</v>
      </c>
      <c r="C10" s="27">
        <v>43295</v>
      </c>
      <c r="D10" s="27">
        <v>43660</v>
      </c>
      <c r="E10" s="27">
        <v>44026</v>
      </c>
      <c r="F10" s="27">
        <v>44391</v>
      </c>
      <c r="G10" s="27">
        <v>44756</v>
      </c>
      <c r="I10" s="25">
        <f t="shared" si="0"/>
        <v>44026</v>
      </c>
      <c r="J10" s="30">
        <v>7</v>
      </c>
    </row>
    <row r="11" spans="1:10" x14ac:dyDescent="0.25">
      <c r="A11" s="37">
        <v>43327</v>
      </c>
      <c r="B11" s="27">
        <v>42962</v>
      </c>
      <c r="C11" s="27">
        <v>43327</v>
      </c>
      <c r="D11" s="27">
        <v>43692</v>
      </c>
      <c r="E11" s="27">
        <v>44058</v>
      </c>
      <c r="F11" s="27">
        <v>44423</v>
      </c>
      <c r="G11" s="27">
        <v>44788</v>
      </c>
      <c r="I11" s="25">
        <f t="shared" si="0"/>
        <v>44058</v>
      </c>
      <c r="J11" s="30">
        <v>8</v>
      </c>
    </row>
    <row r="12" spans="1:10" x14ac:dyDescent="0.25">
      <c r="A12" s="35" t="s">
        <v>6</v>
      </c>
      <c r="B12" s="27">
        <v>43040</v>
      </c>
      <c r="C12" s="27">
        <v>43405</v>
      </c>
      <c r="D12" s="27">
        <v>43770</v>
      </c>
      <c r="E12" s="27">
        <v>44136</v>
      </c>
      <c r="F12" s="27">
        <v>44501</v>
      </c>
      <c r="G12" s="27">
        <v>44866</v>
      </c>
      <c r="I12" s="25">
        <f t="shared" si="0"/>
        <v>44136</v>
      </c>
      <c r="J12" s="30">
        <v>9</v>
      </c>
    </row>
    <row r="13" spans="1:10" x14ac:dyDescent="0.25">
      <c r="A13" s="37">
        <v>43415</v>
      </c>
      <c r="B13" s="27">
        <v>43050</v>
      </c>
      <c r="C13" s="27">
        <v>43415</v>
      </c>
      <c r="D13" s="27">
        <v>43780</v>
      </c>
      <c r="E13" s="27">
        <v>44146</v>
      </c>
      <c r="F13" s="27">
        <v>44511</v>
      </c>
      <c r="G13" s="27">
        <v>44876</v>
      </c>
      <c r="I13" s="25">
        <f t="shared" si="0"/>
        <v>44146</v>
      </c>
      <c r="J13" s="30">
        <v>10</v>
      </c>
    </row>
    <row r="14" spans="1:10" x14ac:dyDescent="0.25">
      <c r="A14" s="37">
        <v>43459</v>
      </c>
      <c r="B14" s="27">
        <v>43094</v>
      </c>
      <c r="C14" s="27">
        <v>43459</v>
      </c>
      <c r="D14" s="27">
        <v>43824</v>
      </c>
      <c r="E14" s="27">
        <v>44190</v>
      </c>
      <c r="F14" s="27">
        <v>44555</v>
      </c>
      <c r="G14" s="27">
        <v>44920</v>
      </c>
      <c r="I14" s="25">
        <f t="shared" si="0"/>
        <v>44190</v>
      </c>
      <c r="J14" s="30">
        <v>11</v>
      </c>
    </row>
    <row r="17" spans="1:4" x14ac:dyDescent="0.25">
      <c r="A17" s="38" t="s">
        <v>9</v>
      </c>
      <c r="C17" s="39" t="s">
        <v>10</v>
      </c>
      <c r="D17" s="39" t="s">
        <v>11</v>
      </c>
    </row>
    <row r="18" spans="1:4" x14ac:dyDescent="0.25">
      <c r="A18" t="s">
        <v>24</v>
      </c>
      <c r="B18">
        <v>1</v>
      </c>
      <c r="C18" s="1">
        <v>43838</v>
      </c>
      <c r="D18" s="1">
        <v>43977</v>
      </c>
    </row>
    <row r="19" spans="1:4" x14ac:dyDescent="0.25">
      <c r="A19" t="s">
        <v>25</v>
      </c>
      <c r="B19">
        <v>2</v>
      </c>
      <c r="C19" s="1">
        <v>43861</v>
      </c>
      <c r="D19" s="1">
        <v>44001</v>
      </c>
    </row>
    <row r="20" spans="1:4" x14ac:dyDescent="0.25">
      <c r="A20" t="s">
        <v>26</v>
      </c>
      <c r="B20">
        <v>3</v>
      </c>
      <c r="C20" s="1">
        <v>43896</v>
      </c>
      <c r="D20" s="1">
        <v>44036</v>
      </c>
    </row>
    <row r="21" spans="1:4" x14ac:dyDescent="0.25">
      <c r="A21" t="s">
        <v>27</v>
      </c>
      <c r="B21">
        <v>4</v>
      </c>
      <c r="C21" s="1">
        <v>43935</v>
      </c>
      <c r="D21" s="1">
        <v>44043</v>
      </c>
    </row>
    <row r="22" spans="1:4" x14ac:dyDescent="0.25">
      <c r="A22" t="s">
        <v>28</v>
      </c>
      <c r="B22">
        <v>5</v>
      </c>
      <c r="C22" s="1">
        <v>43956</v>
      </c>
      <c r="D22" s="1">
        <v>44083</v>
      </c>
    </row>
    <row r="23" spans="1:4" x14ac:dyDescent="0.25">
      <c r="A23" t="s">
        <v>29</v>
      </c>
      <c r="B23">
        <v>6</v>
      </c>
      <c r="C23" s="1">
        <v>44562</v>
      </c>
    </row>
    <row r="24" spans="1:4" x14ac:dyDescent="0.25">
      <c r="A24" t="s">
        <v>30</v>
      </c>
      <c r="B24">
        <v>7</v>
      </c>
    </row>
    <row r="25" spans="1:4" x14ac:dyDescent="0.25">
      <c r="A25" t="s">
        <v>31</v>
      </c>
      <c r="B25">
        <v>8</v>
      </c>
    </row>
    <row r="26" spans="1:4" x14ac:dyDescent="0.25">
      <c r="A26" t="s">
        <v>32</v>
      </c>
      <c r="B26">
        <v>9</v>
      </c>
      <c r="C26" s="1"/>
    </row>
    <row r="27" spans="1:4" x14ac:dyDescent="0.25">
      <c r="A27" t="s">
        <v>33</v>
      </c>
      <c r="B27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ADVF-2020-REP</vt:lpstr>
      <vt:lpstr>Détail Pédago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2018-12-18T09:56:33Z</dcterms:created>
  <dcterms:modified xsi:type="dcterms:W3CDTF">2018-12-21T09:32:49Z</dcterms:modified>
</cp:coreProperties>
</file>