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éphane\Desktop\"/>
    </mc:Choice>
  </mc:AlternateContent>
  <xr:revisionPtr revIDLastSave="0" documentId="8_{C5013CB6-3091-4932-BC75-0D4F9905F1E9}" xr6:coauthVersionLast="40" xr6:coauthVersionMax="40" xr10:uidLastSave="{00000000-0000-0000-0000-000000000000}"/>
  <bookViews>
    <workbookView xWindow="0" yWindow="0" windowWidth="19200" windowHeight="6860" xr2:uid="{1A16437F-7567-4011-9829-F78FC98B38B0}"/>
  </bookViews>
  <sheets>
    <sheet name="Calendrier" sheetId="1" r:id="rId1"/>
    <sheet name="Sources" sheetId="2" r:id="rId2"/>
  </sheets>
  <definedNames>
    <definedName name="_xlnm.Print_Area" localSheetId="0">Calendrier!$A$2:$AH$86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F63" i="1" l="1"/>
  <c r="AG63" i="1"/>
  <c r="AH63" i="1"/>
  <c r="AE63" i="1"/>
  <c r="Y63" i="1"/>
  <c r="Z63" i="1"/>
  <c r="AA63" i="1"/>
  <c r="AB63" i="1"/>
  <c r="AC63" i="1"/>
  <c r="X63" i="1"/>
  <c r="R63" i="1"/>
  <c r="S63" i="1"/>
  <c r="T63" i="1"/>
  <c r="U63" i="1"/>
  <c r="V63" i="1"/>
  <c r="Q63" i="1"/>
  <c r="K63" i="1"/>
  <c r="L63" i="1"/>
  <c r="M63" i="1"/>
  <c r="N63" i="1"/>
  <c r="O63" i="1"/>
  <c r="J63" i="1"/>
  <c r="E63" i="1"/>
  <c r="F63" i="1"/>
  <c r="G63" i="1"/>
  <c r="H63" i="1"/>
  <c r="D63" i="1"/>
  <c r="F2" i="1" l="1"/>
  <c r="E8" i="1" l="1"/>
  <c r="F8" i="1"/>
  <c r="G8" i="1"/>
  <c r="H8" i="1"/>
  <c r="H9" i="1" s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D8" i="1"/>
  <c r="D9" i="1" s="1"/>
  <c r="F9" i="1" l="1"/>
  <c r="C54" i="1"/>
  <c r="C58" i="1"/>
  <c r="C62" i="1"/>
  <c r="C49" i="1"/>
  <c r="C55" i="1"/>
  <c r="C59" i="1"/>
  <c r="C46" i="1"/>
  <c r="C50" i="1"/>
  <c r="C56" i="1"/>
  <c r="C60" i="1"/>
  <c r="C47" i="1"/>
  <c r="C51" i="1"/>
  <c r="C53" i="1"/>
  <c r="C57" i="1"/>
  <c r="C61" i="1"/>
  <c r="C48" i="1"/>
  <c r="C52" i="1"/>
  <c r="C11" i="1"/>
  <c r="C15" i="1"/>
  <c r="C19" i="1"/>
  <c r="C23" i="1"/>
  <c r="C27" i="1"/>
  <c r="C31" i="1"/>
  <c r="C35" i="1"/>
  <c r="C39" i="1"/>
  <c r="C43" i="1"/>
  <c r="C18" i="1"/>
  <c r="C26" i="1"/>
  <c r="C34" i="1"/>
  <c r="C42" i="1"/>
  <c r="C12" i="1"/>
  <c r="C16" i="1"/>
  <c r="C20" i="1"/>
  <c r="C24" i="1"/>
  <c r="C28" i="1"/>
  <c r="C32" i="1"/>
  <c r="C36" i="1"/>
  <c r="C40" i="1"/>
  <c r="C44" i="1"/>
  <c r="C22" i="1"/>
  <c r="C10" i="1"/>
  <c r="C13" i="1"/>
  <c r="C17" i="1"/>
  <c r="C21" i="1"/>
  <c r="C25" i="1"/>
  <c r="C29" i="1"/>
  <c r="C33" i="1"/>
  <c r="C37" i="1"/>
  <c r="C41" i="1"/>
  <c r="C45" i="1"/>
  <c r="C14" i="1"/>
  <c r="C30" i="1"/>
  <c r="C38" i="1"/>
  <c r="AH9" i="1"/>
  <c r="AD9" i="1"/>
  <c r="Z9" i="1"/>
  <c r="V9" i="1"/>
  <c r="R9" i="1"/>
  <c r="N9" i="1"/>
  <c r="J9" i="1"/>
  <c r="AF9" i="1"/>
  <c r="AB9" i="1"/>
  <c r="X9" i="1"/>
  <c r="T9" i="1"/>
  <c r="P9" i="1"/>
  <c r="L9" i="1"/>
  <c r="AE9" i="1"/>
  <c r="AA9" i="1"/>
  <c r="W9" i="1"/>
  <c r="S9" i="1"/>
  <c r="O9" i="1"/>
  <c r="K9" i="1"/>
  <c r="G9" i="1"/>
  <c r="AG9" i="1"/>
  <c r="AC9" i="1"/>
  <c r="Y9" i="1"/>
  <c r="U9" i="1"/>
  <c r="Q9" i="1"/>
  <c r="M9" i="1"/>
  <c r="I9" i="1"/>
  <c r="E9" i="1"/>
</calcChain>
</file>

<file path=xl/sharedStrings.xml><?xml version="1.0" encoding="utf-8"?>
<sst xmlns="http://schemas.openxmlformats.org/spreadsheetml/2006/main" count="52" uniqueCount="49">
  <si>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</si>
  <si>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</si>
  <si>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</si>
  <si>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</si>
  <si>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</si>
  <si>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</si>
  <si>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</si>
  <si>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</si>
  <si>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</si>
  <si>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</si>
  <si>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</si>
  <si>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</si>
  <si>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</si>
  <si>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</si>
  <si>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 :</t>
  </si>
  <si>
    <t>Paul</t>
  </si>
  <si>
    <t>Anne</t>
  </si>
  <si>
    <t>Marie</t>
  </si>
  <si>
    <t>Arlette</t>
  </si>
  <si>
    <t>Hassan</t>
  </si>
  <si>
    <t>Charline</t>
  </si>
  <si>
    <t>Barrack</t>
  </si>
  <si>
    <t>Laura</t>
  </si>
  <si>
    <t>Lucie</t>
  </si>
  <si>
    <t>Sarah</t>
  </si>
  <si>
    <t>Philippe</t>
  </si>
  <si>
    <t>Jean</t>
  </si>
  <si>
    <t>Mégane</t>
  </si>
  <si>
    <t>Stéphane</t>
  </si>
  <si>
    <t>Emilie</t>
  </si>
  <si>
    <t>Coralie</t>
  </si>
  <si>
    <t>Nadège</t>
  </si>
  <si>
    <t>Lionel</t>
  </si>
  <si>
    <t>Nikos</t>
  </si>
  <si>
    <t>Yohan</t>
  </si>
  <si>
    <t>Claire</t>
  </si>
  <si>
    <t>Giles</t>
  </si>
  <si>
    <t>Raël</t>
  </si>
  <si>
    <t>Maurice</t>
  </si>
  <si>
    <t>Horaires</t>
  </si>
  <si>
    <t>Salariés</t>
  </si>
  <si>
    <t>Années</t>
  </si>
  <si>
    <t>Mois</t>
  </si>
  <si>
    <t>Num</t>
  </si>
  <si>
    <t>Présence</t>
  </si>
  <si>
    <t>CFA</t>
  </si>
  <si>
    <t>Congé</t>
  </si>
  <si>
    <t>Maladie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</si>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</sst>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gradientFill degree="90">
        <stop position="0">
          <color theme="0"/>
        </stop>
        <stop position="1">
          <color rgb="FF00B050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rgb="FFFF0000"/>
        </stop>
      </gradientFill>
    </fill>
    <fill>
      <gradientFill degree="90">
        <stop position="0">
          <color theme="0"/>
        </stop>
        <stop position="1">
          <color rgb="FFFFC000"/>
        </stop>
      </gradient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0" xfId="0" applyNumberFormat="1" applyAlignment="1">
      <alignment textRotation="90" wrapText="1"/>
    </xf>
    <xf numFmtId="0" fontId="0" fillId="0" borderId="0" xfId="0" applyAlignment="1">
      <alignment textRotation="43"/>
    </xf>
    <xf numFmtId="0" fontId="2" fillId="3" borderId="1" xfId="0" applyFont="1" applyFill="1" applyBorder="1" applyAlignment="1">
      <alignment horizontal="right" indent="1"/>
    </xf>
    <xf numFmtId="0" fontId="2" fillId="3" borderId="5" xfId="0" applyFont="1" applyFill="1" applyBorder="1" applyAlignment="1">
      <alignment horizontal="right" indent="1"/>
    </xf>
    <xf numFmtId="0" fontId="1" fillId="3" borderId="3" xfId="0" applyFont="1" applyFill="1" applyBorder="1" applyAlignment="1">
      <alignment horizontal="right" indent="1"/>
    </xf>
    <xf numFmtId="0" fontId="4" fillId="0" borderId="0" xfId="0" applyFont="1" applyAlignment="1">
      <alignment vertical="center"/>
    </xf>
    <xf numFmtId="164" fontId="6" fillId="0" borderId="0" xfId="0" applyNumberFormat="1" applyFont="1" applyAlignment="1">
      <alignment textRotation="90"/>
    </xf>
    <xf numFmtId="0" fontId="6" fillId="0" borderId="0" xfId="0" applyFont="1" applyAlignment="1">
      <alignment textRotation="90"/>
    </xf>
    <xf numFmtId="0" fontId="0" fillId="0" borderId="0" xfId="0" applyFill="1"/>
    <xf numFmtId="0" fontId="7" fillId="4" borderId="6" xfId="0" applyFont="1" applyFill="1" applyBorder="1"/>
    <xf numFmtId="0" fontId="0" fillId="0" borderId="6" xfId="0" applyBorder="1"/>
    <xf numFmtId="0" fontId="5" fillId="0" borderId="6" xfId="0" applyFont="1" applyBorder="1"/>
    <xf numFmtId="20" fontId="0" fillId="0" borderId="6" xfId="0" applyNumberFormat="1" applyBorder="1"/>
    <xf numFmtId="20" fontId="0" fillId="0" borderId="0" xfId="0" applyNumberFormat="1"/>
    <xf numFmtId="0" fontId="0" fillId="5" borderId="0" xfId="0" applyFill="1"/>
    <xf numFmtId="0" fontId="0" fillId="6" borderId="0" xfId="0" applyFill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7" borderId="0" xfId="0" applyFill="1"/>
    <xf numFmtId="0" fontId="0" fillId="8" borderId="0" xfId="0" applyFill="1"/>
    <xf numFmtId="20" fontId="1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center"/>
    </xf>
    <xf numFmtId="166" fontId="0" fillId="0" borderId="0" xfId="0" applyNumberFormat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darkUp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patternFill patternType="lightUp"/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1">
            <color theme="7" tint="0.59999389629810485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425450</xdr:colOff>
          <xdr:row>8</xdr:row>
          <xdr:rowOff>349250</xdr:rowOff>
        </xdr:from>
        <xdr:to>
          <xdr:col>1</xdr:col>
          <xdr:colOff>730250</xdr:colOff>
          <xdr:row>8</xdr:row>
          <xdr:rowOff>615950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Pésence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425450</xdr:colOff>
          <xdr:row>6</xdr:row>
          <xdr:rowOff>0</xdr:rowOff>
        </xdr:from>
        <xdr:to>
          <xdr:col>1</xdr:col>
          <xdr:colOff>730250</xdr:colOff>
          <xdr:row>8</xdr:row>
          <xdr:rowOff>266700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8</xdr:row>
          <xdr:rowOff>730250</xdr:rowOff>
        </xdr:from>
        <xdr:to>
          <xdr:col>1</xdr:col>
          <xdr:colOff>742950</xdr:colOff>
          <xdr:row>9</xdr:row>
          <xdr:rowOff>82550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9</xdr:row>
          <xdr:rowOff>165100</xdr:rowOff>
        </xdr:from>
        <xdr:to>
          <xdr:col>1</xdr:col>
          <xdr:colOff>723900</xdr:colOff>
          <xdr:row>11</xdr:row>
          <xdr:rowOff>69850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11</xdr:row>
          <xdr:rowOff>165100</xdr:rowOff>
        </xdr:from>
        <xdr:to>
          <xdr:col>1</xdr:col>
          <xdr:colOff>723900</xdr:colOff>
          <xdr:row>13</xdr:row>
          <xdr:rowOff>63500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CFA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198438</xdr:colOff>
      <xdr:row>64</xdr:row>
      <xdr:rowOff>158750</xdr:rowOff>
    </xdr:from>
    <xdr:to>
      <xdr:col>26</xdr:col>
      <xdr:colOff>277813</xdr:colOff>
      <xdr:row>69</xdr:row>
      <xdr:rowOff>55562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611563" y="11938000"/>
          <a:ext cx="6111875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Par ma signature j'atteste de l'exactitude</a:t>
          </a:r>
          <a:r>
            <a:rPr lang="fr-FR" sz="1400" b="1" baseline="0"/>
            <a:t> des horaires ci-dessus : </a:t>
          </a:r>
          <a:endParaRPr lang="fr-FR" sz="1400" b="1"/>
        </a:p>
      </xdr:txBody>
    </xdr:sp>
    <xdr:clientData/>
  </xdr:twoCellAnchor>
  <xdr:twoCellAnchor>
    <xdr:from>
      <xdr:col>34</xdr:col>
      <xdr:colOff>312737</xdr:colOff>
      <xdr:row>58</xdr:row>
      <xdr:rowOff>0</xdr:rowOff>
    </xdr:from>
    <xdr:to>
      <xdr:col>37</xdr:col>
      <xdr:colOff>598488</xdr:colOff>
      <xdr:row>60</xdr:row>
      <xdr:rowOff>103981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915FECCC-38ED-430E-831E-81903C38580F}"/>
            </a:ext>
          </a:extLst>
        </xdr:cNvPr>
        <xdr:cNvSpPr/>
      </xdr:nvSpPr>
      <xdr:spPr>
        <a:xfrm>
          <a:off x="12052300" y="12894469"/>
          <a:ext cx="2131219" cy="461168"/>
        </a:xfrm>
        <a:prstGeom prst="wedgeRectCallout">
          <a:avLst>
            <a:gd name="adj1" fmla="val -84520"/>
            <a:gd name="adj2" fmla="val 127644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sommes reste figées quand le tableau change de mois</a:t>
          </a:r>
        </a:p>
      </xdr:txBody>
    </xdr:sp>
    <xdr:clientData/>
  </xdr:twoCellAnchor>
  <xdr:twoCellAnchor>
    <xdr:from>
      <xdr:col>0</xdr:col>
      <xdr:colOff>335758</xdr:colOff>
      <xdr:row>14</xdr:row>
      <xdr:rowOff>86517</xdr:rowOff>
    </xdr:from>
    <xdr:to>
      <xdr:col>5</xdr:col>
      <xdr:colOff>292103</xdr:colOff>
      <xdr:row>18</xdr:row>
      <xdr:rowOff>20636</xdr:rowOff>
    </xdr:to>
    <xdr:sp macro="" textlink="">
      <xdr:nvSpPr>
        <xdr:cNvPr id="9" name="Bulle narrative : rectangle 8">
          <a:extLst>
            <a:ext uri="{FF2B5EF4-FFF2-40B4-BE49-F238E27FC236}">
              <a16:creationId xmlns:a16="http://schemas.microsoft.com/office/drawing/2014/main" id="{094A20C3-0A2F-41E1-B132-75AC9C7CF6A0}"/>
            </a:ext>
          </a:extLst>
        </xdr:cNvPr>
        <xdr:cNvSpPr/>
      </xdr:nvSpPr>
      <xdr:spPr>
        <a:xfrm>
          <a:off x="335758" y="5122861"/>
          <a:ext cx="2718595" cy="648494"/>
        </a:xfrm>
        <a:prstGeom prst="wedgeRectCallout">
          <a:avLst>
            <a:gd name="adj1" fmla="val 45879"/>
            <a:gd name="adj2" fmla="val 143026"/>
          </a:avLst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Un clic sur un des boutons génére une couleur dans</a:t>
          </a:r>
          <a:r>
            <a:rPr lang="fr-FR" sz="1100" b="1" baseline="0"/>
            <a:t> une cellule ou une plage de cellule</a:t>
          </a:r>
          <a:endParaRPr lang="fr-FR" sz="1100" b="1"/>
        </a:p>
      </xdr:txBody>
    </xdr:sp>
    <xdr:clientData/>
  </xdr:twoCellAnchor>
  <xdr:twoCellAnchor>
    <xdr:from>
      <xdr:col>6</xdr:col>
      <xdr:colOff>95251</xdr:colOff>
      <xdr:row>1</xdr:row>
      <xdr:rowOff>169860</xdr:rowOff>
    </xdr:from>
    <xdr:to>
      <xdr:col>15</xdr:col>
      <xdr:colOff>21434</xdr:colOff>
      <xdr:row>3</xdr:row>
      <xdr:rowOff>59531</xdr:rowOff>
    </xdr:to>
    <xdr:sp macro="" textlink="">
      <xdr:nvSpPr>
        <xdr:cNvPr id="10" name="Bulle narrative : rectangle 9">
          <a:extLst>
            <a:ext uri="{FF2B5EF4-FFF2-40B4-BE49-F238E27FC236}">
              <a16:creationId xmlns:a16="http://schemas.microsoft.com/office/drawing/2014/main" id="{7BA2206A-A5A3-4FB0-92A9-5305AEC7A3E2}"/>
            </a:ext>
          </a:extLst>
        </xdr:cNvPr>
        <xdr:cNvSpPr/>
      </xdr:nvSpPr>
      <xdr:spPr>
        <a:xfrm>
          <a:off x="3167064" y="348454"/>
          <a:ext cx="2712245" cy="294483"/>
        </a:xfrm>
        <a:prstGeom prst="wedgeRectCallout">
          <a:avLst>
            <a:gd name="adj1" fmla="val -90604"/>
            <a:gd name="adj2" fmla="val -2429"/>
          </a:avLst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Une liste permets le changement de mois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790A-FF73-452E-97B7-EE6E3D6C35CB}">
  <sheetPr codeName="Feuil1">
    <pageSetUpPr fitToPage="1"/>
  </sheetPr>
  <dimension ref="B2:AI80"/>
  <sheetViews>
    <sheetView tabSelected="1" zoomScale="80" zoomScaleNormal="80" workbookViewId="0">
      <selection activeCell="B6" sqref="B6"/>
    </sheetView>
  </sheetViews>
  <sheetFormatPr baseColWidth="10" defaultRowHeight="14.5" x14ac:dyDescent="0.35"/>
  <cols>
    <col min="1" max="1" width="7.1796875" customWidth="1"/>
    <col min="2" max="2" width="12.6328125" customWidth="1"/>
    <col min="4" max="34" width="4.54296875" customWidth="1"/>
    <col min="35" max="35" width="4.6328125" customWidth="1"/>
  </cols>
  <sheetData>
    <row r="2" spans="2:35" ht="15.65" customHeight="1" x14ac:dyDescent="0.35">
      <c r="B2" s="3" t="s">
        <v>0</v>
      </c>
      <c r="C2" s="17">
        <v>2019</v>
      </c>
      <c r="F2" s="23" t="str">
        <f>IF(AND(C2&lt;&gt;"",C3&lt;&gt;"",C4&lt;&gt;""),"Planning horaires de "&amp;C4&amp;" pour le mois de "&amp;C3,"")</f>
        <v>Planning horaires de Lucie pour le mois de Janvier</v>
      </c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6"/>
      <c r="AG2" s="6"/>
      <c r="AH2" s="6"/>
    </row>
    <row r="3" spans="2:35" ht="15.65" customHeight="1" x14ac:dyDescent="0.35">
      <c r="B3" s="4" t="s">
        <v>1</v>
      </c>
      <c r="C3" s="19" t="s">
        <v>3</v>
      </c>
      <c r="E3" s="6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6"/>
      <c r="AG3" s="6"/>
      <c r="AH3" s="6"/>
    </row>
    <row r="4" spans="2:35" ht="15.65" customHeight="1" x14ac:dyDescent="0.35">
      <c r="B4" s="5" t="s">
        <v>14</v>
      </c>
      <c r="C4" s="18" t="s">
        <v>23</v>
      </c>
      <c r="E4" s="6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6"/>
      <c r="AG4" s="6"/>
      <c r="AH4" s="6"/>
    </row>
    <row r="5" spans="2:35" ht="18.25" customHeight="1" x14ac:dyDescent="0.35">
      <c r="E5" s="6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6"/>
      <c r="AG5" s="6"/>
      <c r="AH5" s="6"/>
    </row>
    <row r="7" spans="2:35" x14ac:dyDescent="0.35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2:35" ht="146" customHeight="1" x14ac:dyDescent="0.35">
      <c r="D8" s="1">
        <f>DATE($C$2,VLOOKUP($C$3,Sources!$C$2:$D$14,2,FALSE),Calendrier!D7)</f>
        <v>43466</v>
      </c>
      <c r="E8" s="1">
        <f>DATE($C$2,VLOOKUP($C$3,Sources!$C$2:$D$14,2,FALSE),Calendrier!E7)</f>
        <v>43467</v>
      </c>
      <c r="F8" s="1">
        <f>DATE($C$2,VLOOKUP($C$3,Sources!$C$2:$D$14,2,FALSE),Calendrier!F7)</f>
        <v>43468</v>
      </c>
      <c r="G8" s="1">
        <f>DATE($C$2,VLOOKUP($C$3,Sources!$C$2:$D$14,2,FALSE),Calendrier!G7)</f>
        <v>43469</v>
      </c>
      <c r="H8" s="1">
        <f>DATE($C$2,VLOOKUP($C$3,Sources!$C$2:$D$14,2,FALSE),Calendrier!H7)</f>
        <v>43470</v>
      </c>
      <c r="I8" s="1">
        <f>DATE($C$2,VLOOKUP($C$3,Sources!$C$2:$D$14,2,FALSE),Calendrier!I7)</f>
        <v>43471</v>
      </c>
      <c r="J8" s="1">
        <f>DATE($C$2,VLOOKUP($C$3,Sources!$C$2:$D$14,2,FALSE),Calendrier!J7)</f>
        <v>43472</v>
      </c>
      <c r="K8" s="1">
        <f>DATE($C$2,VLOOKUP($C$3,Sources!$C$2:$D$14,2,FALSE),Calendrier!K7)</f>
        <v>43473</v>
      </c>
      <c r="L8" s="1">
        <f>DATE($C$2,VLOOKUP($C$3,Sources!$C$2:$D$14,2,FALSE),Calendrier!L7)</f>
        <v>43474</v>
      </c>
      <c r="M8" s="1">
        <f>DATE($C$2,VLOOKUP($C$3,Sources!$C$2:$D$14,2,FALSE),Calendrier!M7)</f>
        <v>43475</v>
      </c>
      <c r="N8" s="1">
        <f>DATE($C$2,VLOOKUP($C$3,Sources!$C$2:$D$14,2,FALSE),Calendrier!N7)</f>
        <v>43476</v>
      </c>
      <c r="O8" s="1">
        <f>DATE($C$2,VLOOKUP($C$3,Sources!$C$2:$D$14,2,FALSE),Calendrier!O7)</f>
        <v>43477</v>
      </c>
      <c r="P8" s="1">
        <f>DATE($C$2,VLOOKUP($C$3,Sources!$C$2:$D$14,2,FALSE),Calendrier!P7)</f>
        <v>43478</v>
      </c>
      <c r="Q8" s="1">
        <f>DATE($C$2,VLOOKUP($C$3,Sources!$C$2:$D$14,2,FALSE),Calendrier!Q7)</f>
        <v>43479</v>
      </c>
      <c r="R8" s="1">
        <f>DATE($C$2,VLOOKUP($C$3,Sources!$C$2:$D$14,2,FALSE),Calendrier!R7)</f>
        <v>43480</v>
      </c>
      <c r="S8" s="1">
        <f>DATE($C$2,VLOOKUP($C$3,Sources!$C$2:$D$14,2,FALSE),Calendrier!S7)</f>
        <v>43481</v>
      </c>
      <c r="T8" s="1">
        <f>DATE($C$2,VLOOKUP($C$3,Sources!$C$2:$D$14,2,FALSE),Calendrier!T7)</f>
        <v>43482</v>
      </c>
      <c r="U8" s="1">
        <f>DATE($C$2,VLOOKUP($C$3,Sources!$C$2:$D$14,2,FALSE),Calendrier!U7)</f>
        <v>43483</v>
      </c>
      <c r="V8" s="1">
        <f>DATE($C$2,VLOOKUP($C$3,Sources!$C$2:$D$14,2,FALSE),Calendrier!V7)</f>
        <v>43484</v>
      </c>
      <c r="W8" s="1">
        <f>DATE($C$2,VLOOKUP($C$3,Sources!$C$2:$D$14,2,FALSE),Calendrier!W7)</f>
        <v>43485</v>
      </c>
      <c r="X8" s="1">
        <f>DATE($C$2,VLOOKUP($C$3,Sources!$C$2:$D$14,2,FALSE),Calendrier!X7)</f>
        <v>43486</v>
      </c>
      <c r="Y8" s="1">
        <f>DATE($C$2,VLOOKUP($C$3,Sources!$C$2:$D$14,2,FALSE),Calendrier!Y7)</f>
        <v>43487</v>
      </c>
      <c r="Z8" s="1">
        <f>DATE($C$2,VLOOKUP($C$3,Sources!$C$2:$D$14,2,FALSE),Calendrier!Z7)</f>
        <v>43488</v>
      </c>
      <c r="AA8" s="1">
        <f>DATE($C$2,VLOOKUP($C$3,Sources!$C$2:$D$14,2,FALSE),Calendrier!AA7)</f>
        <v>43489</v>
      </c>
      <c r="AB8" s="1">
        <f>DATE($C$2,VLOOKUP($C$3,Sources!$C$2:$D$14,2,FALSE),Calendrier!AB7)</f>
        <v>43490</v>
      </c>
      <c r="AC8" s="1">
        <f>DATE($C$2,VLOOKUP($C$3,Sources!$C$2:$D$14,2,FALSE),Calendrier!AC7)</f>
        <v>43491</v>
      </c>
      <c r="AD8" s="1">
        <f>DATE($C$2,VLOOKUP($C$3,Sources!$C$2:$D$14,2,FALSE),Calendrier!AD7)</f>
        <v>43492</v>
      </c>
      <c r="AE8" s="1">
        <f>DATE($C$2,VLOOKUP($C$3,Sources!$C$2:$D$14,2,FALSE),Calendrier!AE7)</f>
        <v>43493</v>
      </c>
      <c r="AF8" s="1">
        <f>DATE($C$2,VLOOKUP($C$3,Sources!$C$2:$D$14,2,FALSE),Calendrier!AF7)</f>
        <v>43494</v>
      </c>
      <c r="AG8" s="1">
        <f>DATE($C$2,VLOOKUP($C$3,Sources!$C$2:$D$14,2,FALSE),Calendrier!AG7)</f>
        <v>43495</v>
      </c>
      <c r="AH8" s="1">
        <f>DATE($C$2,VLOOKUP($C$3,Sources!$C$2:$D$14,2,FALSE),Calendrier!AH7)</f>
        <v>43496</v>
      </c>
    </row>
    <row r="9" spans="2:35" ht="72" customHeight="1" x14ac:dyDescent="0.35">
      <c r="D9" s="7" t="str">
        <f>IF(AND($C$2&lt;&gt;"",$C$3&lt;&gt;""),TEXT(D8,"jjjj")&amp;" "&amp;TEXT(D8,"jj"),"")</f>
        <v>mardi 01</v>
      </c>
      <c r="E9" s="8" t="str">
        <f>IF(AND($C$2&lt;&gt;"",$C$3&lt;&gt;""),IF(MONTH(E8)=MONTH($D$8),TEXT(E8,"jjjj")&amp;" "&amp;TEXT(E8,"jj"),""),"")</f>
        <v>mercredi 02</v>
      </c>
      <c r="F9" s="8" t="str">
        <f>IF(AND($C$2&lt;&gt;"",$C$3&lt;&gt;""),IF(MONTH(F8)=MONTH($D$8),TEXT(F8,"jjjj")&amp;" "&amp;TEXT(F8,"jj"),""),"")</f>
        <v>jeudi 03</v>
      </c>
      <c r="G9" s="8" t="str">
        <f t="shared" ref="F9:AH9" si="0">IF(AND($C$2&lt;&gt;"",$C$3&lt;&gt;""),IF(MONTH(G8)=MONTH($D$8),TEXT(G8,"jjjj")&amp;" "&amp;TEXT(G8,"jj"),""),"")</f>
        <v>vendredi 04</v>
      </c>
      <c r="H9" s="8" t="str">
        <f t="shared" si="0"/>
        <v>samedi 05</v>
      </c>
      <c r="I9" s="8" t="str">
        <f t="shared" si="0"/>
        <v>dimanche 06</v>
      </c>
      <c r="J9" s="8" t="str">
        <f t="shared" si="0"/>
        <v>lundi 07</v>
      </c>
      <c r="K9" s="8" t="str">
        <f t="shared" si="0"/>
        <v>mardi 08</v>
      </c>
      <c r="L9" s="8" t="str">
        <f t="shared" si="0"/>
        <v>mercredi 09</v>
      </c>
      <c r="M9" s="8" t="str">
        <f t="shared" si="0"/>
        <v>jeudi 10</v>
      </c>
      <c r="N9" s="8" t="str">
        <f t="shared" si="0"/>
        <v>vendredi 11</v>
      </c>
      <c r="O9" s="8" t="str">
        <f t="shared" si="0"/>
        <v>samedi 12</v>
      </c>
      <c r="P9" s="8" t="str">
        <f t="shared" si="0"/>
        <v>dimanche 13</v>
      </c>
      <c r="Q9" s="8" t="str">
        <f t="shared" si="0"/>
        <v>lundi 14</v>
      </c>
      <c r="R9" s="8" t="str">
        <f t="shared" si="0"/>
        <v>mardi 15</v>
      </c>
      <c r="S9" s="8" t="str">
        <f t="shared" si="0"/>
        <v>mercredi 16</v>
      </c>
      <c r="T9" s="8" t="str">
        <f t="shared" si="0"/>
        <v>jeudi 17</v>
      </c>
      <c r="U9" s="8" t="str">
        <f t="shared" si="0"/>
        <v>vendredi 18</v>
      </c>
      <c r="V9" s="8" t="str">
        <f t="shared" si="0"/>
        <v>samedi 19</v>
      </c>
      <c r="W9" s="8" t="str">
        <f t="shared" si="0"/>
        <v>dimanche 20</v>
      </c>
      <c r="X9" s="8" t="str">
        <f t="shared" si="0"/>
        <v>lundi 21</v>
      </c>
      <c r="Y9" s="8" t="str">
        <f t="shared" si="0"/>
        <v>mardi 22</v>
      </c>
      <c r="Z9" s="8" t="str">
        <f t="shared" si="0"/>
        <v>mercredi 23</v>
      </c>
      <c r="AA9" s="8" t="str">
        <f t="shared" si="0"/>
        <v>jeudi 24</v>
      </c>
      <c r="AB9" s="8" t="str">
        <f t="shared" si="0"/>
        <v>vendredi 25</v>
      </c>
      <c r="AC9" s="8" t="str">
        <f t="shared" si="0"/>
        <v>samedi 26</v>
      </c>
      <c r="AD9" s="8" t="str">
        <f t="shared" si="0"/>
        <v>dimanche 27</v>
      </c>
      <c r="AE9" s="8" t="str">
        <f t="shared" si="0"/>
        <v>lundi 28</v>
      </c>
      <c r="AF9" s="8" t="str">
        <f t="shared" si="0"/>
        <v>mardi 29</v>
      </c>
      <c r="AG9" s="8" t="str">
        <f t="shared" si="0"/>
        <v>mercredi 30</v>
      </c>
      <c r="AH9" s="8" t="str">
        <f t="shared" si="0"/>
        <v>jeudi 31</v>
      </c>
      <c r="AI9" s="2"/>
    </row>
    <row r="10" spans="2:35" x14ac:dyDescent="0.35">
      <c r="C10" s="14">
        <f>IF($D$9&lt;&gt;"",Sources!J3,"")</f>
        <v>0.28125</v>
      </c>
      <c r="D10" s="11"/>
    </row>
    <row r="11" spans="2:35" x14ac:dyDescent="0.35">
      <c r="C11" s="14">
        <f>IF($D$9&lt;&gt;"",Sources!J4,"")</f>
        <v>0.29166666666666669</v>
      </c>
      <c r="D11" s="11"/>
    </row>
    <row r="12" spans="2:35" x14ac:dyDescent="0.35">
      <c r="C12" s="14">
        <f>IF($D$9&lt;&gt;"",Sources!J5,"")</f>
        <v>0.30208333333333298</v>
      </c>
      <c r="D12" s="11"/>
    </row>
    <row r="13" spans="2:35" x14ac:dyDescent="0.35">
      <c r="C13" s="14">
        <f>IF($D$9&lt;&gt;"",Sources!J6,"")</f>
        <v>0.3125</v>
      </c>
      <c r="D13" s="11"/>
    </row>
    <row r="14" spans="2:35" x14ac:dyDescent="0.35">
      <c r="B14" s="9"/>
      <c r="C14" s="14">
        <f>IF($D$9&lt;&gt;"",Sources!J7,"")</f>
        <v>0.32291666666666702</v>
      </c>
      <c r="D14" s="26"/>
    </row>
    <row r="15" spans="2:35" x14ac:dyDescent="0.35">
      <c r="B15" s="9"/>
      <c r="C15" s="14">
        <f>IF($D$9&lt;&gt;"",Sources!J8,"")</f>
        <v>0.33333333333333298</v>
      </c>
      <c r="D15" s="11"/>
    </row>
    <row r="16" spans="2:35" x14ac:dyDescent="0.35">
      <c r="C16" s="14">
        <f>IF($D$9&lt;&gt;"",Sources!J9,"")</f>
        <v>0.34375</v>
      </c>
      <c r="D16" s="11"/>
    </row>
    <row r="17" spans="3:4" x14ac:dyDescent="0.35">
      <c r="C17" s="14">
        <f>IF($D$9&lt;&gt;"",Sources!J10,"")</f>
        <v>0.35416666666666702</v>
      </c>
      <c r="D17" s="11"/>
    </row>
    <row r="18" spans="3:4" x14ac:dyDescent="0.35">
      <c r="C18" s="14">
        <f>IF($D$9&lt;&gt;"",Sources!J11,"")</f>
        <v>0.36458333333333298</v>
      </c>
      <c r="D18" s="11"/>
    </row>
    <row r="19" spans="3:4" x14ac:dyDescent="0.35">
      <c r="C19" s="14">
        <f>IF($D$9&lt;&gt;"",Sources!J12,"")</f>
        <v>0.375</v>
      </c>
      <c r="D19" s="11"/>
    </row>
    <row r="20" spans="3:4" x14ac:dyDescent="0.35">
      <c r="C20" s="14">
        <f>IF($D$9&lt;&gt;"",Sources!J13,"")</f>
        <v>0.38541666666666702</v>
      </c>
      <c r="D20" s="11"/>
    </row>
    <row r="21" spans="3:4" x14ac:dyDescent="0.35">
      <c r="C21" s="14">
        <f>IF($D$9&lt;&gt;"",Sources!J14,"")</f>
        <v>0.39583333333333398</v>
      </c>
      <c r="D21" s="11"/>
    </row>
    <row r="22" spans="3:4" x14ac:dyDescent="0.35">
      <c r="C22" s="14">
        <f>IF($D$9&lt;&gt;"",Sources!J15,"")</f>
        <v>0.40625</v>
      </c>
      <c r="D22" s="11"/>
    </row>
    <row r="23" spans="3:4" x14ac:dyDescent="0.35">
      <c r="C23" s="14">
        <f>IF($D$9&lt;&gt;"",Sources!J16,"")</f>
        <v>0.41666666666666702</v>
      </c>
      <c r="D23" s="11"/>
    </row>
    <row r="24" spans="3:4" x14ac:dyDescent="0.35">
      <c r="C24" s="14">
        <f>IF($D$9&lt;&gt;"",Sources!J17,"")</f>
        <v>0.42708333333333398</v>
      </c>
      <c r="D24" s="11"/>
    </row>
    <row r="25" spans="3:4" x14ac:dyDescent="0.35">
      <c r="C25" s="14">
        <f>IF($D$9&lt;&gt;"",Sources!J18,"")</f>
        <v>0.4375</v>
      </c>
      <c r="D25" s="11"/>
    </row>
    <row r="26" spans="3:4" x14ac:dyDescent="0.35">
      <c r="C26" s="14">
        <f>IF($D$9&lt;&gt;"",Sources!J19,"")</f>
        <v>0.44791666666666702</v>
      </c>
      <c r="D26" s="25"/>
    </row>
    <row r="27" spans="3:4" x14ac:dyDescent="0.35">
      <c r="C27" s="14">
        <f>IF($D$9&lt;&gt;"",Sources!J20,"")</f>
        <v>0.45833333333333398</v>
      </c>
      <c r="D27" s="11"/>
    </row>
    <row r="28" spans="3:4" x14ac:dyDescent="0.35">
      <c r="C28" s="14">
        <f>IF($D$9&lt;&gt;"",Sources!J21,"")</f>
        <v>0.46875</v>
      </c>
      <c r="D28" s="26"/>
    </row>
    <row r="29" spans="3:4" x14ac:dyDescent="0.35">
      <c r="C29" s="14">
        <f>IF($D$9&lt;&gt;"",Sources!J22,"")</f>
        <v>0.47916666666666702</v>
      </c>
      <c r="D29" s="11"/>
    </row>
    <row r="30" spans="3:4" x14ac:dyDescent="0.35">
      <c r="C30" s="14">
        <f>IF($D$9&lt;&gt;"",Sources!J23,"")</f>
        <v>0.48958333333333398</v>
      </c>
      <c r="D30" s="11"/>
    </row>
    <row r="31" spans="3:4" x14ac:dyDescent="0.35">
      <c r="C31" s="14">
        <f>IF($D$9&lt;&gt;"",Sources!J24,"")</f>
        <v>0.5</v>
      </c>
      <c r="D31" s="11"/>
    </row>
    <row r="32" spans="3:4" x14ac:dyDescent="0.35">
      <c r="C32" s="14">
        <f>IF($D$9&lt;&gt;"",Sources!J25,"")</f>
        <v>0.51041666666666696</v>
      </c>
      <c r="D32" s="11"/>
    </row>
    <row r="33" spans="3:4" x14ac:dyDescent="0.35">
      <c r="C33" s="14">
        <f>IF($D$9&lt;&gt;"",Sources!J26,"")</f>
        <v>0.52083333333333404</v>
      </c>
      <c r="D33" s="11"/>
    </row>
    <row r="34" spans="3:4" x14ac:dyDescent="0.35">
      <c r="C34" s="14">
        <f>IF($D$9&lt;&gt;"",Sources!J27,"")</f>
        <v>0.53125</v>
      </c>
      <c r="D34" s="11"/>
    </row>
    <row r="35" spans="3:4" x14ac:dyDescent="0.35">
      <c r="C35" s="14">
        <f>IF($D$9&lt;&gt;"",Sources!J28,"")</f>
        <v>0.54166666666666696</v>
      </c>
      <c r="D35" s="11"/>
    </row>
    <row r="36" spans="3:4" x14ac:dyDescent="0.35">
      <c r="C36" s="14">
        <f>IF($D$9&lt;&gt;"",Sources!J29,"")</f>
        <v>0.55208333333333404</v>
      </c>
    </row>
    <row r="37" spans="3:4" x14ac:dyDescent="0.35">
      <c r="C37" s="14">
        <f>IF($D$9&lt;&gt;"",Sources!J30,"")</f>
        <v>0.5625</v>
      </c>
    </row>
    <row r="38" spans="3:4" x14ac:dyDescent="0.35">
      <c r="C38" s="14">
        <f>IF($D$9&lt;&gt;"",Sources!J31,"")</f>
        <v>0.57291666666666696</v>
      </c>
    </row>
    <row r="39" spans="3:4" x14ac:dyDescent="0.35">
      <c r="C39" s="14">
        <f>IF($D$9&lt;&gt;"",Sources!J32,"")</f>
        <v>0.58333333333333404</v>
      </c>
    </row>
    <row r="40" spans="3:4" x14ac:dyDescent="0.35">
      <c r="C40" s="14">
        <f>IF($D$9&lt;&gt;"",Sources!J33,"")</f>
        <v>0.593750000000001</v>
      </c>
    </row>
    <row r="41" spans="3:4" x14ac:dyDescent="0.35">
      <c r="C41" s="14">
        <f>IF($D$9&lt;&gt;"",Sources!J34,"")</f>
        <v>0.60416666666666696</v>
      </c>
    </row>
    <row r="42" spans="3:4" x14ac:dyDescent="0.35">
      <c r="C42" s="14">
        <f>IF($D$9&lt;&gt;"",Sources!J35,"")</f>
        <v>0.61458333333333404</v>
      </c>
    </row>
    <row r="43" spans="3:4" x14ac:dyDescent="0.35">
      <c r="C43" s="14">
        <f>IF($D$9&lt;&gt;"",Sources!J36,"")</f>
        <v>0.625000000000001</v>
      </c>
    </row>
    <row r="44" spans="3:4" x14ac:dyDescent="0.35">
      <c r="C44" s="14">
        <f>IF($D$9&lt;&gt;"",Sources!J37,"")</f>
        <v>0.63541666666666696</v>
      </c>
    </row>
    <row r="45" spans="3:4" x14ac:dyDescent="0.35">
      <c r="C45" s="14">
        <f>IF($D$9&lt;&gt;"",Sources!J38,"")</f>
        <v>0.64583333333333404</v>
      </c>
    </row>
    <row r="46" spans="3:4" x14ac:dyDescent="0.35">
      <c r="C46" s="14">
        <f>IF($D$9&lt;&gt;"",Sources!J39,"")</f>
        <v>0.656250000000001</v>
      </c>
    </row>
    <row r="47" spans="3:4" x14ac:dyDescent="0.35">
      <c r="C47" s="14">
        <f>IF($D$9&lt;&gt;"",Sources!J40,"")</f>
        <v>0.66666666666666696</v>
      </c>
    </row>
    <row r="48" spans="3:4" x14ac:dyDescent="0.35">
      <c r="C48" s="14">
        <f>IF($D$9&lt;&gt;"",Sources!J41,"")</f>
        <v>0.67708333333333404</v>
      </c>
    </row>
    <row r="49" spans="3:34" x14ac:dyDescent="0.35">
      <c r="C49" s="14">
        <f>IF($D$9&lt;&gt;"",Sources!J42,"")</f>
        <v>0.687500000000001</v>
      </c>
    </row>
    <row r="50" spans="3:34" x14ac:dyDescent="0.35">
      <c r="C50" s="14">
        <f>IF($D$9&lt;&gt;"",Sources!J43,"")</f>
        <v>0.69791666666666696</v>
      </c>
    </row>
    <row r="51" spans="3:34" x14ac:dyDescent="0.35">
      <c r="C51" s="14">
        <f>IF($D$9&lt;&gt;"",Sources!J44,"")</f>
        <v>0.70833333333333404</v>
      </c>
    </row>
    <row r="52" spans="3:34" x14ac:dyDescent="0.35">
      <c r="C52" s="14">
        <f>IF($D$9&lt;&gt;"",Sources!J45,"")</f>
        <v>0.718750000000001</v>
      </c>
    </row>
    <row r="53" spans="3:34" x14ac:dyDescent="0.35">
      <c r="C53" s="14">
        <f>IF($D$9&lt;&gt;"",Sources!J46,"")</f>
        <v>0.72916666666666696</v>
      </c>
    </row>
    <row r="54" spans="3:34" x14ac:dyDescent="0.35">
      <c r="C54" s="14">
        <f>IF($D$9&lt;&gt;"",Sources!J47,"")</f>
        <v>0.73958333333333404</v>
      </c>
    </row>
    <row r="55" spans="3:34" x14ac:dyDescent="0.35">
      <c r="C55" s="14">
        <f>IF($D$9&lt;&gt;"",Sources!J48,"")</f>
        <v>0.750000000000001</v>
      </c>
    </row>
    <row r="56" spans="3:34" x14ac:dyDescent="0.35">
      <c r="C56" s="14">
        <f>IF($D$9&lt;&gt;"",Sources!J49,"")</f>
        <v>0.76041666666666796</v>
      </c>
    </row>
    <row r="57" spans="3:34" x14ac:dyDescent="0.35">
      <c r="C57" s="14">
        <f>IF($D$9&lt;&gt;"",Sources!J50,"")</f>
        <v>0.77083333333333404</v>
      </c>
    </row>
    <row r="58" spans="3:34" x14ac:dyDescent="0.35">
      <c r="C58" s="14">
        <f>IF($D$9&lt;&gt;"",Sources!J51,"")</f>
        <v>0.781250000000001</v>
      </c>
    </row>
    <row r="59" spans="3:34" x14ac:dyDescent="0.35">
      <c r="C59" s="14">
        <f>IF($D$9&lt;&gt;"",Sources!J52,"")</f>
        <v>0.79166666666666796</v>
      </c>
    </row>
    <row r="60" spans="3:34" x14ac:dyDescent="0.35">
      <c r="C60" s="14">
        <f>IF($D$9&lt;&gt;"",Sources!J53,"")</f>
        <v>0.80208333333333404</v>
      </c>
    </row>
    <row r="61" spans="3:34" x14ac:dyDescent="0.35">
      <c r="C61" s="14">
        <f>IF($D$9&lt;&gt;"",Sources!J54,"")</f>
        <v>0.812500000000001</v>
      </c>
    </row>
    <row r="62" spans="3:34" x14ac:dyDescent="0.35">
      <c r="C62" s="14">
        <f>IF($D$9&lt;&gt;"",Sources!J55,"")</f>
        <v>0.82291666666666796</v>
      </c>
    </row>
    <row r="63" spans="3:34" x14ac:dyDescent="0.35">
      <c r="C63" s="22" t="s">
        <v>48</v>
      </c>
      <c r="D63" s="24">
        <f>IF(AND($C$2&lt;&gt;"",$C$3&lt;&gt;""),SUMPRODUCT((D$10:D$62="PR")+(D$10:D$62="CF"))*TIME(0,15,0),"")</f>
        <v>0</v>
      </c>
      <c r="E63" s="24">
        <f t="shared" ref="E63:AH63" si="1">IF(AND($C$2&lt;&gt;"",$C$3&lt;&gt;""),SUMPRODUCT((E$10:E$62="PR")+(E$10:E$62="CF"))*TIME(0,15,0),"")</f>
        <v>0</v>
      </c>
      <c r="F63" s="24">
        <f t="shared" si="1"/>
        <v>0</v>
      </c>
      <c r="G63" s="24">
        <f t="shared" si="1"/>
        <v>0</v>
      </c>
      <c r="H63" s="24">
        <f t="shared" si="1"/>
        <v>0</v>
      </c>
      <c r="J63" s="24">
        <f t="shared" si="1"/>
        <v>0</v>
      </c>
      <c r="K63" s="24">
        <f t="shared" si="1"/>
        <v>0</v>
      </c>
      <c r="L63" s="24">
        <f t="shared" si="1"/>
        <v>0</v>
      </c>
      <c r="M63" s="24">
        <f t="shared" si="1"/>
        <v>0</v>
      </c>
      <c r="N63" s="24">
        <f t="shared" si="1"/>
        <v>0</v>
      </c>
      <c r="O63" s="24">
        <f t="shared" si="1"/>
        <v>0</v>
      </c>
      <c r="Q63" s="24">
        <f t="shared" si="1"/>
        <v>0</v>
      </c>
      <c r="R63" s="24">
        <f t="shared" si="1"/>
        <v>0</v>
      </c>
      <c r="S63" s="24">
        <f t="shared" si="1"/>
        <v>0</v>
      </c>
      <c r="T63" s="24">
        <f t="shared" si="1"/>
        <v>0</v>
      </c>
      <c r="U63" s="24">
        <f t="shared" si="1"/>
        <v>0</v>
      </c>
      <c r="V63" s="24">
        <f t="shared" si="1"/>
        <v>0</v>
      </c>
      <c r="X63" s="24">
        <f t="shared" si="1"/>
        <v>0</v>
      </c>
      <c r="Y63" s="24">
        <f t="shared" si="1"/>
        <v>0</v>
      </c>
      <c r="Z63" s="24">
        <f t="shared" si="1"/>
        <v>0</v>
      </c>
      <c r="AA63" s="24">
        <f t="shared" si="1"/>
        <v>0</v>
      </c>
      <c r="AB63" s="24">
        <f t="shared" si="1"/>
        <v>0</v>
      </c>
      <c r="AC63" s="24">
        <f t="shared" si="1"/>
        <v>0</v>
      </c>
      <c r="AE63" s="24">
        <f t="shared" si="1"/>
        <v>0</v>
      </c>
      <c r="AF63" s="24">
        <f t="shared" si="1"/>
        <v>0</v>
      </c>
      <c r="AG63" s="24">
        <f t="shared" si="1"/>
        <v>0</v>
      </c>
      <c r="AH63" s="24">
        <f t="shared" si="1"/>
        <v>0</v>
      </c>
    </row>
    <row r="65" spans="3:5" x14ac:dyDescent="0.35">
      <c r="C65" s="14"/>
    </row>
    <row r="66" spans="3:5" x14ac:dyDescent="0.35">
      <c r="C66" s="14"/>
      <c r="D66" s="15"/>
      <c r="E66" t="s">
        <v>44</v>
      </c>
    </row>
    <row r="67" spans="3:5" x14ac:dyDescent="0.35">
      <c r="C67" s="14"/>
      <c r="D67" s="16"/>
      <c r="E67" t="s">
        <v>45</v>
      </c>
    </row>
    <row r="68" spans="3:5" x14ac:dyDescent="0.35">
      <c r="C68" s="14"/>
      <c r="D68" s="20"/>
      <c r="E68" t="s">
        <v>46</v>
      </c>
    </row>
    <row r="69" spans="3:5" x14ac:dyDescent="0.35">
      <c r="C69" s="14"/>
      <c r="D69" s="21"/>
      <c r="E69" t="s">
        <v>47</v>
      </c>
    </row>
    <row r="70" spans="3:5" x14ac:dyDescent="0.35">
      <c r="C70" s="14"/>
    </row>
    <row r="71" spans="3:5" x14ac:dyDescent="0.35">
      <c r="C71" s="14"/>
    </row>
    <row r="72" spans="3:5" x14ac:dyDescent="0.35">
      <c r="C72" s="14"/>
    </row>
    <row r="73" spans="3:5" x14ac:dyDescent="0.35">
      <c r="C73" s="14"/>
    </row>
    <row r="74" spans="3:5" x14ac:dyDescent="0.35">
      <c r="C74" s="14"/>
    </row>
    <row r="75" spans="3:5" x14ac:dyDescent="0.35">
      <c r="C75" s="14"/>
    </row>
    <row r="76" spans="3:5" x14ac:dyDescent="0.35">
      <c r="C76" s="14"/>
    </row>
    <row r="77" spans="3:5" x14ac:dyDescent="0.35">
      <c r="C77" s="14"/>
    </row>
    <row r="78" spans="3:5" x14ac:dyDescent="0.35">
      <c r="C78" s="14"/>
    </row>
    <row r="79" spans="3:5" x14ac:dyDescent="0.35">
      <c r="C79" s="14"/>
    </row>
    <row r="80" spans="3:5" x14ac:dyDescent="0.35">
      <c r="C80" s="14"/>
    </row>
  </sheetData>
  <mergeCells count="1">
    <mergeCell ref="F2:AE5"/>
  </mergeCells>
  <conditionalFormatting sqref="F2:AE5">
    <cfRule type="expression" dxfId="7" priority="19">
      <formula>$F$2&lt;&gt;""</formula>
    </cfRule>
  </conditionalFormatting>
  <conditionalFormatting sqref="D9:AH9">
    <cfRule type="expression" dxfId="6" priority="10">
      <formula>AND(D$9&lt;&gt;"",OR(WEEKDAY(D$8,2)=7))</formula>
    </cfRule>
    <cfRule type="expression" dxfId="5" priority="18">
      <formula>D$9&lt;&gt;""</formula>
    </cfRule>
  </conditionalFormatting>
  <conditionalFormatting sqref="D9:AH9">
    <cfRule type="expression" dxfId="4" priority="13">
      <formula>D$9&lt;&gt;""</formula>
    </cfRule>
  </conditionalFormatting>
  <conditionalFormatting sqref="D9:AH9 E27:AH27 D28:AH63 D14:AH26 E10:AH13">
    <cfRule type="expression" dxfId="0" priority="8">
      <formula>D$9&lt;&gt;""</formula>
    </cfRule>
  </conditionalFormatting>
  <conditionalFormatting sqref="E10:AH35 D36:AH63">
    <cfRule type="expression" dxfId="1" priority="1">
      <formula>AND(D$9&lt;&gt;"",OR(WEEKDAY(D$8,2)=7))</formula>
    </cfRule>
  </conditionalFormatting>
  <pageMargins left="0.70866141732283472" right="0.70866141732283472" top="0.74803149606299213" bottom="0.74803149606299213" header="0.31496062992125984" footer="0.31496062992125984"/>
  <pageSetup paperSize="9" scale="51" fitToHeight="0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présence">
                <anchor moveWithCells="1" sizeWithCells="1">
                  <from>
                    <xdr:col>0</xdr:col>
                    <xdr:colOff>425450</xdr:colOff>
                    <xdr:row>8</xdr:row>
                    <xdr:rowOff>349250</xdr:rowOff>
                  </from>
                  <to>
                    <xdr:col>1</xdr:col>
                    <xdr:colOff>730250</xdr:colOff>
                    <xdr:row>8</xdr:row>
                    <xdr:rowOff>615950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effacer">
                <anchor moveWithCells="1" sizeWithCells="1">
                  <from>
                    <xdr:col>0</xdr:col>
                    <xdr:colOff>425450</xdr:colOff>
                    <xdr:row>6</xdr:row>
                    <xdr:rowOff>0</xdr:rowOff>
                  </from>
                  <to>
                    <xdr:col>1</xdr:col>
                    <xdr:colOff>730250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congé">
                <anchor moveWithCells="1" sizeWithCells="1">
                  <from>
                    <xdr:col>0</xdr:col>
                    <xdr:colOff>438150</xdr:colOff>
                    <xdr:row>8</xdr:row>
                    <xdr:rowOff>730250</xdr:rowOff>
                  </from>
                  <to>
                    <xdr:col>1</xdr:col>
                    <xdr:colOff>742950</xdr:colOff>
                    <xdr:row>9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 macro="[0]!maladie">
                <anchor moveWithCells="1" sizeWithCells="1">
                  <from>
                    <xdr:col>0</xdr:col>
                    <xdr:colOff>419100</xdr:colOff>
                    <xdr:row>9</xdr:row>
                    <xdr:rowOff>165100</xdr:rowOff>
                  </from>
                  <to>
                    <xdr:col>1</xdr:col>
                    <xdr:colOff>723900</xdr:colOff>
                    <xdr:row>11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Button 11">
              <controlPr defaultSize="0" print="0" autoFill="0" autoPict="0" macro="[0]!CFA">
                <anchor moveWithCells="1" sizeWithCells="1">
                  <from>
                    <xdr:col>0</xdr:col>
                    <xdr:colOff>419100</xdr:colOff>
                    <xdr:row>11</xdr:row>
                    <xdr:rowOff>165100</xdr:rowOff>
                  </from>
                  <to>
                    <xdr:col>1</xdr:col>
                    <xdr:colOff>723900</xdr:colOff>
                    <xdr:row>13</xdr:row>
                    <xdr:rowOff>63500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91384FE-3D8A-4CC0-8035-661836E0C670}">
            <xm:f>IF($D$9&lt;&gt;"",Sources!J3,"")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C10:C63</xm:sqref>
        </x14:conditionalFormatting>
        <x14:conditionalFormatting xmlns:xm="http://schemas.microsoft.com/office/excel/2006/main">
          <x14:cfRule type="expression" priority="21" id="{A91384FE-3D8A-4CC0-8035-661836E0C670}">
            <xm:f>IF($D$9&lt;&gt;"",Sources!J56,"")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C65:C80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841678E-50D6-4B09-98D0-B56A56607C25}">
          <x14:formula1>
            <xm:f>Sources!$F$3:$F$14</xm:f>
          </x14:formula1>
          <xm:sqref>C2</xm:sqref>
        </x14:dataValidation>
        <x14:dataValidation type="list" allowBlank="1" showInputMessage="1" showErrorMessage="1" xr:uid="{86E4ADDF-5409-49C2-A39C-2ABF9478F2D8}">
          <x14:formula1>
            <xm:f>Sources!$C$3:$C$14</xm:f>
          </x14:formula1>
          <xm:sqref>C3</xm:sqref>
        </x14:dataValidation>
        <x14:dataValidation type="list" allowBlank="1" showInputMessage="1" showErrorMessage="1" xr:uid="{D408863C-92A3-45F4-B984-F8E1E6EB038D}">
          <x14:formula1>
            <xm:f>Sources!$H$3:$H$27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33467-CDA6-42C1-982F-6C70E6D7A6B0}">
  <sheetPr codeName="Feuil2"/>
  <dimension ref="C2:J70"/>
  <sheetViews>
    <sheetView topLeftCell="A36" workbookViewId="0">
      <selection activeCell="J56" sqref="J56:J70"/>
    </sheetView>
  </sheetViews>
  <sheetFormatPr baseColWidth="10" defaultRowHeight="14.5" x14ac:dyDescent="0.35"/>
  <sheetData>
    <row r="2" spans="3:10" x14ac:dyDescent="0.35">
      <c r="C2" s="10" t="s">
        <v>42</v>
      </c>
      <c r="D2" s="10" t="s">
        <v>43</v>
      </c>
      <c r="F2" s="10" t="s">
        <v>41</v>
      </c>
      <c r="H2" s="10" t="s">
        <v>40</v>
      </c>
      <c r="J2" s="10" t="s">
        <v>39</v>
      </c>
    </row>
    <row r="3" spans="3:10" x14ac:dyDescent="0.35">
      <c r="C3" s="11" t="s">
        <v>3</v>
      </c>
      <c r="D3" s="11">
        <v>1</v>
      </c>
      <c r="F3" s="11">
        <v>2018</v>
      </c>
      <c r="H3" s="12" t="s">
        <v>15</v>
      </c>
      <c r="J3" s="13">
        <v>0.28125</v>
      </c>
    </row>
    <row r="4" spans="3:10" x14ac:dyDescent="0.35">
      <c r="C4" s="11" t="s">
        <v>2</v>
      </c>
      <c r="D4" s="11">
        <v>2</v>
      </c>
      <c r="F4" s="11">
        <v>2019</v>
      </c>
      <c r="H4" s="11" t="s">
        <v>16</v>
      </c>
      <c r="J4" s="13">
        <v>0.29166666666666669</v>
      </c>
    </row>
    <row r="5" spans="3:10" x14ac:dyDescent="0.35">
      <c r="C5" s="11" t="s">
        <v>4</v>
      </c>
      <c r="D5" s="11">
        <v>3</v>
      </c>
      <c r="F5" s="11">
        <v>2020</v>
      </c>
      <c r="H5" s="11" t="s">
        <v>17</v>
      </c>
      <c r="J5" s="13">
        <v>0.30208333333333298</v>
      </c>
    </row>
    <row r="6" spans="3:10" x14ac:dyDescent="0.35">
      <c r="C6" s="11" t="s">
        <v>5</v>
      </c>
      <c r="D6" s="11">
        <v>4</v>
      </c>
      <c r="F6" s="11">
        <v>2021</v>
      </c>
      <c r="H6" s="11" t="s">
        <v>18</v>
      </c>
      <c r="J6" s="13">
        <v>0.3125</v>
      </c>
    </row>
    <row r="7" spans="3:10" x14ac:dyDescent="0.35">
      <c r="C7" s="11" t="s">
        <v>6</v>
      </c>
      <c r="D7" s="11">
        <v>5</v>
      </c>
      <c r="F7" s="11">
        <v>2022</v>
      </c>
      <c r="H7" s="12" t="s">
        <v>19</v>
      </c>
      <c r="J7" s="13">
        <v>0.32291666666666702</v>
      </c>
    </row>
    <row r="8" spans="3:10" x14ac:dyDescent="0.35">
      <c r="C8" s="11" t="s">
        <v>7</v>
      </c>
      <c r="D8" s="11">
        <v>6</v>
      </c>
      <c r="F8" s="11">
        <v>2023</v>
      </c>
      <c r="H8" s="12" t="s">
        <v>20</v>
      </c>
      <c r="J8" s="13">
        <v>0.33333333333333298</v>
      </c>
    </row>
    <row r="9" spans="3:10" x14ac:dyDescent="0.35">
      <c r="C9" s="11" t="s">
        <v>8</v>
      </c>
      <c r="D9" s="11">
        <v>7</v>
      </c>
      <c r="F9" s="11">
        <v>2024</v>
      </c>
      <c r="H9" s="12" t="s">
        <v>21</v>
      </c>
      <c r="J9" s="13">
        <v>0.34375</v>
      </c>
    </row>
    <row r="10" spans="3:10" x14ac:dyDescent="0.35">
      <c r="C10" s="11" t="s">
        <v>9</v>
      </c>
      <c r="D10" s="11">
        <v>8</v>
      </c>
      <c r="F10" s="11">
        <v>2025</v>
      </c>
      <c r="H10" s="12" t="s">
        <v>22</v>
      </c>
      <c r="J10" s="13">
        <v>0.35416666666666702</v>
      </c>
    </row>
    <row r="11" spans="3:10" x14ac:dyDescent="0.35">
      <c r="C11" s="11" t="s">
        <v>10</v>
      </c>
      <c r="D11" s="11">
        <v>9</v>
      </c>
      <c r="F11" s="11">
        <v>2026</v>
      </c>
      <c r="H11" s="12" t="s">
        <v>23</v>
      </c>
      <c r="J11" s="13">
        <v>0.36458333333333298</v>
      </c>
    </row>
    <row r="12" spans="3:10" x14ac:dyDescent="0.35">
      <c r="C12" s="11" t="s">
        <v>11</v>
      </c>
      <c r="D12" s="11">
        <v>10</v>
      </c>
      <c r="F12" s="11">
        <v>2027</v>
      </c>
      <c r="H12" s="12" t="s">
        <v>24</v>
      </c>
      <c r="J12" s="13">
        <v>0.375</v>
      </c>
    </row>
    <row r="13" spans="3:10" x14ac:dyDescent="0.35">
      <c r="C13" s="11" t="s">
        <v>12</v>
      </c>
      <c r="D13" s="11">
        <v>11</v>
      </c>
      <c r="F13" s="11">
        <v>2028</v>
      </c>
      <c r="H13" s="12" t="s">
        <v>25</v>
      </c>
      <c r="J13" s="13">
        <v>0.38541666666666702</v>
      </c>
    </row>
    <row r="14" spans="3:10" x14ac:dyDescent="0.35">
      <c r="C14" s="11" t="s">
        <v>13</v>
      </c>
      <c r="D14" s="11">
        <v>12</v>
      </c>
      <c r="F14" s="11">
        <v>2029</v>
      </c>
      <c r="H14" s="12" t="s">
        <v>26</v>
      </c>
      <c r="J14" s="13">
        <v>0.39583333333333398</v>
      </c>
    </row>
    <row r="15" spans="3:10" x14ac:dyDescent="0.35">
      <c r="H15" s="12" t="s">
        <v>27</v>
      </c>
      <c r="J15" s="13">
        <v>0.40625</v>
      </c>
    </row>
    <row r="16" spans="3:10" x14ac:dyDescent="0.35">
      <c r="H16" s="12" t="s">
        <v>28</v>
      </c>
      <c r="J16" s="13">
        <v>0.41666666666666702</v>
      </c>
    </row>
    <row r="17" spans="8:10" x14ac:dyDescent="0.35">
      <c r="H17" s="12" t="s">
        <v>29</v>
      </c>
      <c r="J17" s="13">
        <v>0.42708333333333398</v>
      </c>
    </row>
    <row r="18" spans="8:10" x14ac:dyDescent="0.35">
      <c r="H18" s="12" t="s">
        <v>30</v>
      </c>
      <c r="J18" s="13">
        <v>0.4375</v>
      </c>
    </row>
    <row r="19" spans="8:10" x14ac:dyDescent="0.35">
      <c r="H19" s="12" t="s">
        <v>31</v>
      </c>
      <c r="J19" s="13">
        <v>0.44791666666666702</v>
      </c>
    </row>
    <row r="20" spans="8:10" x14ac:dyDescent="0.35">
      <c r="H20" s="12" t="s">
        <v>32</v>
      </c>
      <c r="J20" s="13">
        <v>0.45833333333333398</v>
      </c>
    </row>
    <row r="21" spans="8:10" x14ac:dyDescent="0.35">
      <c r="H21" s="12" t="s">
        <v>33</v>
      </c>
      <c r="J21" s="13">
        <v>0.46875</v>
      </c>
    </row>
    <row r="22" spans="8:10" x14ac:dyDescent="0.35">
      <c r="H22" s="12" t="s">
        <v>34</v>
      </c>
      <c r="J22" s="13">
        <v>0.47916666666666702</v>
      </c>
    </row>
    <row r="23" spans="8:10" x14ac:dyDescent="0.35">
      <c r="H23" s="12" t="s">
        <v>35</v>
      </c>
      <c r="J23" s="13">
        <v>0.48958333333333398</v>
      </c>
    </row>
    <row r="24" spans="8:10" x14ac:dyDescent="0.35">
      <c r="H24" s="12" t="s">
        <v>36</v>
      </c>
      <c r="J24" s="13">
        <v>0.5</v>
      </c>
    </row>
    <row r="25" spans="8:10" x14ac:dyDescent="0.35">
      <c r="H25" s="12" t="s">
        <v>37</v>
      </c>
      <c r="J25" s="13">
        <v>0.51041666666666696</v>
      </c>
    </row>
    <row r="26" spans="8:10" x14ac:dyDescent="0.35">
      <c r="H26" s="12" t="s">
        <v>16</v>
      </c>
      <c r="J26" s="13">
        <v>0.52083333333333404</v>
      </c>
    </row>
    <row r="27" spans="8:10" x14ac:dyDescent="0.35">
      <c r="H27" s="12" t="s">
        <v>38</v>
      </c>
      <c r="J27" s="13">
        <v>0.53125</v>
      </c>
    </row>
    <row r="28" spans="8:10" x14ac:dyDescent="0.35">
      <c r="J28" s="13">
        <v>0.54166666666666696</v>
      </c>
    </row>
    <row r="29" spans="8:10" x14ac:dyDescent="0.35">
      <c r="J29" s="13">
        <v>0.55208333333333404</v>
      </c>
    </row>
    <row r="30" spans="8:10" x14ac:dyDescent="0.35">
      <c r="J30" s="13">
        <v>0.5625</v>
      </c>
    </row>
    <row r="31" spans="8:10" x14ac:dyDescent="0.35">
      <c r="J31" s="13">
        <v>0.57291666666666696</v>
      </c>
    </row>
    <row r="32" spans="8:10" x14ac:dyDescent="0.35">
      <c r="J32" s="13">
        <v>0.58333333333333404</v>
      </c>
    </row>
    <row r="33" spans="10:10" x14ac:dyDescent="0.35">
      <c r="J33" s="13">
        <v>0.593750000000001</v>
      </c>
    </row>
    <row r="34" spans="10:10" x14ac:dyDescent="0.35">
      <c r="J34" s="13">
        <v>0.60416666666666696</v>
      </c>
    </row>
    <row r="35" spans="10:10" x14ac:dyDescent="0.35">
      <c r="J35" s="13">
        <v>0.61458333333333404</v>
      </c>
    </row>
    <row r="36" spans="10:10" x14ac:dyDescent="0.35">
      <c r="J36" s="13">
        <v>0.625000000000001</v>
      </c>
    </row>
    <row r="37" spans="10:10" x14ac:dyDescent="0.35">
      <c r="J37" s="13">
        <v>0.63541666666666696</v>
      </c>
    </row>
    <row r="38" spans="10:10" x14ac:dyDescent="0.35">
      <c r="J38" s="13">
        <v>0.64583333333333404</v>
      </c>
    </row>
    <row r="39" spans="10:10" x14ac:dyDescent="0.35">
      <c r="J39" s="13">
        <v>0.656250000000001</v>
      </c>
    </row>
    <row r="40" spans="10:10" x14ac:dyDescent="0.35">
      <c r="J40" s="13">
        <v>0.66666666666666696</v>
      </c>
    </row>
    <row r="41" spans="10:10" x14ac:dyDescent="0.35">
      <c r="J41" s="13">
        <v>0.67708333333333404</v>
      </c>
    </row>
    <row r="42" spans="10:10" x14ac:dyDescent="0.35">
      <c r="J42" s="13">
        <v>0.687500000000001</v>
      </c>
    </row>
    <row r="43" spans="10:10" x14ac:dyDescent="0.35">
      <c r="J43" s="13">
        <v>0.69791666666666696</v>
      </c>
    </row>
    <row r="44" spans="10:10" x14ac:dyDescent="0.35">
      <c r="J44" s="13">
        <v>0.70833333333333404</v>
      </c>
    </row>
    <row r="45" spans="10:10" x14ac:dyDescent="0.35">
      <c r="J45" s="13">
        <v>0.718750000000001</v>
      </c>
    </row>
    <row r="46" spans="10:10" x14ac:dyDescent="0.35">
      <c r="J46" s="13">
        <v>0.72916666666666696</v>
      </c>
    </row>
    <row r="47" spans="10:10" x14ac:dyDescent="0.35">
      <c r="J47" s="13">
        <v>0.73958333333333404</v>
      </c>
    </row>
    <row r="48" spans="10:10" x14ac:dyDescent="0.35">
      <c r="J48" s="13">
        <v>0.750000000000001</v>
      </c>
    </row>
    <row r="49" spans="10:10" x14ac:dyDescent="0.35">
      <c r="J49" s="13">
        <v>0.76041666666666796</v>
      </c>
    </row>
    <row r="50" spans="10:10" x14ac:dyDescent="0.35">
      <c r="J50" s="13">
        <v>0.77083333333333404</v>
      </c>
    </row>
    <row r="51" spans="10:10" x14ac:dyDescent="0.35">
      <c r="J51" s="13">
        <v>0.781250000000001</v>
      </c>
    </row>
    <row r="52" spans="10:10" x14ac:dyDescent="0.35">
      <c r="J52" s="13">
        <v>0.79166666666666796</v>
      </c>
    </row>
    <row r="53" spans="10:10" x14ac:dyDescent="0.35">
      <c r="J53" s="13">
        <v>0.80208333333333404</v>
      </c>
    </row>
    <row r="54" spans="10:10" x14ac:dyDescent="0.35">
      <c r="J54" s="13">
        <v>0.812500000000001</v>
      </c>
    </row>
    <row r="55" spans="10:10" x14ac:dyDescent="0.35">
      <c r="J55" s="13">
        <v>0.82291666666666796</v>
      </c>
    </row>
    <row r="56" spans="10:10" x14ac:dyDescent="0.35">
      <c r="J56" s="13"/>
    </row>
    <row r="57" spans="10:10" x14ac:dyDescent="0.35">
      <c r="J57" s="13"/>
    </row>
    <row r="58" spans="10:10" x14ac:dyDescent="0.35">
      <c r="J58" s="13"/>
    </row>
    <row r="59" spans="10:10" x14ac:dyDescent="0.35">
      <c r="J59" s="13"/>
    </row>
    <row r="60" spans="10:10" x14ac:dyDescent="0.35">
      <c r="J60" s="13"/>
    </row>
    <row r="61" spans="10:10" x14ac:dyDescent="0.35">
      <c r="J61" s="13"/>
    </row>
    <row r="62" spans="10:10" x14ac:dyDescent="0.35">
      <c r="J62" s="13"/>
    </row>
    <row r="63" spans="10:10" x14ac:dyDescent="0.35">
      <c r="J63" s="13"/>
    </row>
    <row r="64" spans="10:10" x14ac:dyDescent="0.35">
      <c r="J64" s="13"/>
    </row>
    <row r="65" spans="10:10" x14ac:dyDescent="0.35">
      <c r="J65" s="13"/>
    </row>
    <row r="66" spans="10:10" x14ac:dyDescent="0.35">
      <c r="J66" s="13"/>
    </row>
    <row r="67" spans="10:10" x14ac:dyDescent="0.35">
      <c r="J67" s="13"/>
    </row>
    <row r="68" spans="10:10" x14ac:dyDescent="0.35">
      <c r="J68" s="13"/>
    </row>
    <row r="69" spans="10:10" x14ac:dyDescent="0.35">
      <c r="J69" s="13"/>
    </row>
    <row r="70" spans="10:10" x14ac:dyDescent="0.35">
      <c r="J70" s="13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Sources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stéphane</cp:lastModifiedBy>
  <cp:lastPrinted>2018-12-19T13:41:08Z</cp:lastPrinted>
  <dcterms:created xsi:type="dcterms:W3CDTF">2017-12-01T15:01:31Z</dcterms:created>
  <dcterms:modified xsi:type="dcterms:W3CDTF">2018-12-20T11:08:50Z</dcterms:modified>
</cp:coreProperties>
</file>