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760"/>
  </bookViews>
  <sheets>
    <sheet name="Feuil1" sheetId="1" r:id="rId1"/>
  </sheets>
  <definedNames>
    <definedName name="choix">Feuil1!$B$89:$B$95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" i="1" l="1"/>
  <c r="N9" i="1"/>
  <c r="M9" i="1"/>
  <c r="L9" i="1"/>
  <c r="K9" i="1"/>
  <c r="B95" i="1" l="1"/>
  <c r="B94" i="1"/>
  <c r="B93" i="1"/>
  <c r="G95" i="1"/>
  <c r="F95" i="1"/>
  <c r="E95" i="1"/>
  <c r="D95" i="1"/>
  <c r="C95" i="1"/>
  <c r="G94" i="1"/>
  <c r="F94" i="1"/>
  <c r="E94" i="1"/>
  <c r="D94" i="1"/>
  <c r="C94" i="1"/>
  <c r="G93" i="1"/>
  <c r="F93" i="1"/>
  <c r="E93" i="1"/>
  <c r="D93" i="1"/>
  <c r="C93" i="1"/>
  <c r="G92" i="1"/>
  <c r="F92" i="1"/>
  <c r="E92" i="1"/>
  <c r="D92" i="1"/>
  <c r="C92" i="1"/>
  <c r="G91" i="1"/>
  <c r="F91" i="1"/>
  <c r="E91" i="1"/>
  <c r="D91" i="1"/>
  <c r="C91" i="1"/>
  <c r="G90" i="1"/>
  <c r="F90" i="1"/>
  <c r="E90" i="1"/>
  <c r="D90" i="1"/>
  <c r="C90" i="1"/>
  <c r="G89" i="1"/>
  <c r="F89" i="1"/>
  <c r="E89" i="1"/>
  <c r="D89" i="1"/>
  <c r="C89" i="1"/>
  <c r="B92" i="1"/>
  <c r="B91" i="1"/>
  <c r="B90" i="1"/>
  <c r="B89" i="1"/>
</calcChain>
</file>

<file path=xl/sharedStrings.xml><?xml version="1.0" encoding="utf-8"?>
<sst xmlns="http://schemas.openxmlformats.org/spreadsheetml/2006/main" count="32" uniqueCount="31">
  <si>
    <t>Nombre de BF existant</t>
  </si>
  <si>
    <t>Nombre de BF rénové</t>
  </si>
  <si>
    <t>% de BF sur la commune</t>
  </si>
  <si>
    <t>Nombre de boules existantes</t>
  </si>
  <si>
    <t>Nombre de boules rénovées</t>
  </si>
  <si>
    <t>% de boules sur la commune</t>
  </si>
  <si>
    <t>Année 1 2015-2016</t>
  </si>
  <si>
    <t>Année 2 2016-2017</t>
  </si>
  <si>
    <t>Année 3 2017-2018</t>
  </si>
  <si>
    <t>Année 4 2018-2019</t>
  </si>
  <si>
    <t>Année 5 2019-2020</t>
  </si>
  <si>
    <t>Re ( construction ) des installations</t>
  </si>
  <si>
    <t>Nombre d'armoire équipée d'horloge astronomique</t>
  </si>
  <si>
    <t>Nombre d'armoire équipée d'interrupteur crépusculaire</t>
  </si>
  <si>
    <t>Nombre de variateur</t>
  </si>
  <si>
    <t>Nombre de ballast bi puissance LED</t>
  </si>
  <si>
    <t>Nombre de ballast bi puissance SHP</t>
  </si>
  <si>
    <t>Nombre de luminaires vétustes existants</t>
  </si>
  <si>
    <t>Nombre de luminaires vétustes rénovés</t>
  </si>
  <si>
    <t>Total luminaires rénovés</t>
  </si>
  <si>
    <t>2015/2016</t>
  </si>
  <si>
    <t>2016/2017</t>
  </si>
  <si>
    <t>2017/2018</t>
  </si>
  <si>
    <t>2018/2019</t>
  </si>
  <si>
    <t>2019/2020</t>
  </si>
  <si>
    <t>Année</t>
  </si>
  <si>
    <t>% horloge astronomique sur la commune</t>
  </si>
  <si>
    <t>% variateur sur la commune</t>
  </si>
  <si>
    <t>% ballast sur la commune</t>
  </si>
  <si>
    <t>% luminaire rénové sur la commune</t>
  </si>
  <si>
    <t>% de luminaire vetuste sur la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</si>
</sst>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lightUp"/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right"/>
    </xf>
    <xf numFmtId="0" fontId="0" fillId="0" borderId="9" xfId="0" applyBorder="1"/>
    <xf numFmtId="0" fontId="0" fillId="0" borderId="5" xfId="0" applyFont="1" applyBorder="1" applyAlignment="1">
      <alignment horizontal="right"/>
    </xf>
    <xf numFmtId="0" fontId="0" fillId="0" borderId="6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1" fillId="0" borderId="9" xfId="0" applyFont="1" applyBorder="1"/>
    <xf numFmtId="0" fontId="1" fillId="0" borderId="13" xfId="0" applyFont="1" applyBorder="1"/>
    <xf numFmtId="0" fontId="1" fillId="2" borderId="7" xfId="0" applyFont="1" applyFill="1" applyBorder="1"/>
    <xf numFmtId="0" fontId="3" fillId="2" borderId="6" xfId="0" applyFont="1" applyFill="1" applyBorder="1" applyAlignment="1">
      <alignment horizontal="right"/>
    </xf>
    <xf numFmtId="0" fontId="1" fillId="2" borderId="9" xfId="0" applyFont="1" applyFill="1" applyBorder="1"/>
    <xf numFmtId="0" fontId="3" fillId="2" borderId="8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1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1" fillId="2" borderId="0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0" fillId="0" borderId="14" xfId="0" applyBorder="1"/>
    <xf numFmtId="0" fontId="0" fillId="2" borderId="14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21" xfId="0" applyBorder="1"/>
    <xf numFmtId="0" fontId="0" fillId="2" borderId="21" xfId="0" applyFill="1" applyBorder="1"/>
    <xf numFmtId="0" fontId="0" fillId="2" borderId="22" xfId="0" applyFill="1" applyBorder="1"/>
    <xf numFmtId="0" fontId="0" fillId="4" borderId="13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0" borderId="13" xfId="0" applyBorder="1"/>
    <xf numFmtId="0" fontId="0" fillId="0" borderId="4" xfId="0" applyFont="1" applyBorder="1" applyAlignment="1">
      <alignment horizontal="right"/>
    </xf>
    <xf numFmtId="0" fontId="0" fillId="0" borderId="0" xfId="0" applyFont="1" applyBorder="1" applyAlignment="1">
      <alignment horizontal="right"/>
    </xf>
    <xf numFmtId="0" fontId="0" fillId="0" borderId="23" xfId="0" applyBorder="1"/>
    <xf numFmtId="0" fontId="0" fillId="0" borderId="24" xfId="0" applyBorder="1"/>
    <xf numFmtId="0" fontId="0" fillId="2" borderId="9" xfId="0" applyFill="1" applyBorder="1"/>
    <xf numFmtId="0" fontId="0" fillId="2" borderId="24" xfId="0" applyFill="1" applyBorder="1"/>
    <xf numFmtId="0" fontId="0" fillId="2" borderId="10" xfId="0" applyFill="1" applyBorder="1"/>
    <xf numFmtId="0" fontId="0" fillId="2" borderId="25" xfId="0" applyFill="1" applyBorder="1"/>
    <xf numFmtId="0" fontId="1" fillId="5" borderId="9" xfId="0" applyFont="1" applyFill="1" applyBorder="1"/>
    <xf numFmtId="0" fontId="3" fillId="5" borderId="6" xfId="0" applyFont="1" applyFill="1" applyBorder="1" applyAlignment="1">
      <alignment horizontal="right"/>
    </xf>
    <xf numFmtId="0" fontId="0" fillId="5" borderId="21" xfId="0" applyFill="1" applyBorder="1"/>
    <xf numFmtId="0" fontId="0" fillId="5" borderId="14" xfId="0" applyFill="1" applyBorder="1"/>
    <xf numFmtId="0" fontId="0" fillId="5" borderId="17" xfId="0" applyFill="1" applyBorder="1"/>
    <xf numFmtId="0" fontId="0" fillId="0" borderId="2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5" xfId="0" applyBorder="1" applyAlignment="1">
      <alignment horizontal="left"/>
    </xf>
    <xf numFmtId="0" fontId="0" fillId="0" borderId="18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5517119906325508E-2"/>
          <c:y val="0.22954292084726871"/>
          <c:w val="0.88982629534257174"/>
          <c:h val="0.6411467797294568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Feuil1!$K$8:$O$8</c:f>
              <c:strCache>
                <c:ptCount val="5"/>
                <c:pt idx="0">
                  <c:v>2015/2016</c:v>
                </c:pt>
                <c:pt idx="1">
                  <c:v>2016/2017</c:v>
                </c:pt>
                <c:pt idx="2">
                  <c:v>2017/2018</c:v>
                </c:pt>
                <c:pt idx="3">
                  <c:v>2018/2019</c:v>
                </c:pt>
                <c:pt idx="4">
                  <c:v>2019/2020</c:v>
                </c:pt>
              </c:strCache>
            </c:strRef>
          </c:cat>
          <c:val>
            <c:numRef>
              <c:f>Feuil1!$K$9:$O$9</c:f>
              <c:numCache>
                <c:formatCode>General</c:formatCode>
                <c:ptCount val="5"/>
                <c:pt idx="0">
                  <c:v>36</c:v>
                </c:pt>
                <c:pt idx="1">
                  <c:v>20</c:v>
                </c:pt>
                <c:pt idx="2">
                  <c:v>30</c:v>
                </c:pt>
                <c:pt idx="3">
                  <c:v>50</c:v>
                </c:pt>
                <c:pt idx="4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68-4944-8779-7A094E3B5B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3398008"/>
        <c:axId val="403397616"/>
      </c:barChart>
      <c:catAx>
        <c:axId val="403398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97616"/>
        <c:crosses val="autoZero"/>
        <c:auto val="1"/>
        <c:lblAlgn val="ctr"/>
        <c:lblOffset val="100"/>
        <c:noMultiLvlLbl val="0"/>
      </c:catAx>
      <c:valAx>
        <c:axId val="403397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398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662940</xdr:colOff>
      <xdr:row>11</xdr:row>
      <xdr:rowOff>38100</xdr:rowOff>
    </xdr:from>
    <xdr:to>
      <xdr:col>13</xdr:col>
      <xdr:colOff>601980</xdr:colOff>
      <xdr:row>25</xdr:row>
      <xdr:rowOff>7620</xdr:rowOff>
    </xdr:to>
    <xdr:grpSp>
      <xdr:nvGrpSpPr>
        <xdr:cNvPr id="6" name="Groupe 5"/>
        <xdr:cNvGrpSpPr/>
      </xdr:nvGrpSpPr>
      <xdr:grpSpPr>
        <a:xfrm>
          <a:off x="10460990" y="2495550"/>
          <a:ext cx="5171440" cy="2560320"/>
          <a:chOff x="10797540" y="2476500"/>
          <a:chExt cx="4038600" cy="2278380"/>
        </a:xfrm>
      </xdr:grpSpPr>
      <xdr:graphicFrame macro="">
        <xdr:nvGraphicFramePr>
          <xdr:cNvPr id="4" name="Graphique 3"/>
          <xdr:cNvGraphicFramePr/>
        </xdr:nvGraphicFramePr>
        <xdr:xfrm>
          <a:off x="10805160" y="2476500"/>
          <a:ext cx="4030980" cy="227838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$J$9">
        <xdr:nvSpPr>
          <xdr:cNvPr id="5" name="ZoneTexte 4"/>
          <xdr:cNvSpPr txBox="1"/>
        </xdr:nvSpPr>
        <xdr:spPr>
          <a:xfrm>
            <a:off x="10797540" y="2537460"/>
            <a:ext cx="4038600" cy="278854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fld id="{1CFAD92A-5A77-41A8-8365-B2AF7DEC4C30}" type="TxLink">
              <a:rPr lang="en-US" sz="1400" b="1" i="0" u="sng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% horloge astronomique sur la commune</a:t>
            </a:fld>
            <a:endParaRPr lang="fr-FR" sz="1400" b="1" u="sng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95"/>
  <sheetViews>
    <sheetView tabSelected="1" workbookViewId="0">
      <selection activeCell="O10" sqref="O10"/>
    </sheetView>
  </sheetViews>
  <sheetFormatPr baseColWidth="10" defaultRowHeight="14.5" x14ac:dyDescent="0.35"/>
  <cols>
    <col min="1" max="1" width="27.54296875" customWidth="1"/>
    <col min="2" max="2" width="36.36328125" customWidth="1"/>
    <col min="10" max="10" width="42.1796875" customWidth="1"/>
  </cols>
  <sheetData>
    <row r="2" spans="2:15" ht="21" x14ac:dyDescent="0.5">
      <c r="D2" s="18" t="s">
        <v>11</v>
      </c>
      <c r="E2" s="19"/>
      <c r="F2" s="19"/>
      <c r="G2" s="19"/>
    </row>
    <row r="3" spans="2:15" ht="15" thickBot="1" x14ac:dyDescent="0.4"/>
    <row r="4" spans="2:15" ht="40.75" customHeight="1" thickBot="1" x14ac:dyDescent="0.4">
      <c r="C4" s="1"/>
      <c r="D4" s="15" t="s">
        <v>6</v>
      </c>
      <c r="E4" s="16" t="s">
        <v>7</v>
      </c>
      <c r="F4" s="16" t="s">
        <v>8</v>
      </c>
      <c r="G4" s="16" t="s">
        <v>9</v>
      </c>
      <c r="H4" s="17" t="s">
        <v>10</v>
      </c>
    </row>
    <row r="5" spans="2:15" x14ac:dyDescent="0.35">
      <c r="B5" s="7"/>
      <c r="C5" s="3" t="s">
        <v>0</v>
      </c>
      <c r="D5" s="30"/>
      <c r="E5" s="24"/>
      <c r="F5" s="24"/>
      <c r="G5" s="24"/>
      <c r="H5" s="25"/>
    </row>
    <row r="6" spans="2:15" x14ac:dyDescent="0.35">
      <c r="B6" s="6"/>
      <c r="C6" s="4" t="s">
        <v>1</v>
      </c>
      <c r="D6" s="31"/>
      <c r="E6" s="22"/>
      <c r="F6" s="22"/>
      <c r="G6" s="22"/>
      <c r="H6" s="26"/>
    </row>
    <row r="7" spans="2:15" ht="15" thickBot="1" x14ac:dyDescent="0.4">
      <c r="B7" s="8"/>
      <c r="C7" s="9" t="s">
        <v>2</v>
      </c>
      <c r="D7" s="32">
        <v>10</v>
      </c>
      <c r="E7" s="23">
        <v>20</v>
      </c>
      <c r="F7" s="23">
        <v>5</v>
      </c>
      <c r="G7" s="23">
        <v>6</v>
      </c>
      <c r="H7" s="27">
        <v>7</v>
      </c>
    </row>
    <row r="8" spans="2:15" x14ac:dyDescent="0.35">
      <c r="B8" s="46"/>
      <c r="C8" s="47"/>
      <c r="D8" s="48"/>
      <c r="E8" s="49"/>
      <c r="F8" s="49"/>
      <c r="G8" s="49"/>
      <c r="H8" s="50"/>
      <c r="J8" s="51" t="s">
        <v>25</v>
      </c>
      <c r="K8" s="52" t="s">
        <v>20</v>
      </c>
      <c r="L8" s="52" t="s">
        <v>21</v>
      </c>
      <c r="M8" s="52" t="s">
        <v>22</v>
      </c>
      <c r="N8" s="52" t="s">
        <v>23</v>
      </c>
      <c r="O8" s="53" t="s">
        <v>24</v>
      </c>
    </row>
    <row r="9" spans="2:15" ht="15" thickBot="1" x14ac:dyDescent="0.4">
      <c r="B9" s="6"/>
      <c r="C9" s="5" t="s">
        <v>3</v>
      </c>
      <c r="D9" s="31"/>
      <c r="E9" s="22"/>
      <c r="F9" s="22"/>
      <c r="G9" s="22"/>
      <c r="H9" s="26"/>
      <c r="J9" s="54" t="s">
        <v>26</v>
      </c>
      <c r="K9" s="55">
        <f>VLOOKUP($J$9,$B$89:$G$95,2,FALSE)</f>
        <v>36</v>
      </c>
      <c r="L9" s="55">
        <f>VLOOKUP($J$9,$B$89:$G$95,3,FALSE)</f>
        <v>20</v>
      </c>
      <c r="M9" s="55">
        <f>VLOOKUP($J$9,$B$89:$G$95,4,FALSE)</f>
        <v>30</v>
      </c>
      <c r="N9" s="55">
        <f>VLOOKUP($J$9,$B$89:$G$95,5,FALSE)</f>
        <v>50</v>
      </c>
      <c r="O9" s="55">
        <f>VLOOKUP($J$9,$B$89:$G$95,6,FALSE)</f>
        <v>60</v>
      </c>
    </row>
    <row r="10" spans="2:15" x14ac:dyDescent="0.35">
      <c r="B10" s="6"/>
      <c r="C10" s="5" t="s">
        <v>4</v>
      </c>
      <c r="D10" s="31"/>
      <c r="E10" s="22"/>
      <c r="F10" s="22"/>
      <c r="G10" s="22"/>
      <c r="H10" s="26"/>
    </row>
    <row r="11" spans="2:15" x14ac:dyDescent="0.35">
      <c r="B11" s="10"/>
      <c r="C11" s="11" t="s">
        <v>5</v>
      </c>
      <c r="D11" s="32">
        <v>20</v>
      </c>
      <c r="E11" s="23">
        <v>6</v>
      </c>
      <c r="F11" s="23">
        <v>3</v>
      </c>
      <c r="G11" s="23">
        <v>4</v>
      </c>
      <c r="H11" s="27">
        <v>7</v>
      </c>
    </row>
    <row r="12" spans="2:15" x14ac:dyDescent="0.35">
      <c r="B12" s="46"/>
      <c r="C12" s="47"/>
      <c r="D12" s="48"/>
      <c r="E12" s="49"/>
      <c r="F12" s="49"/>
      <c r="G12" s="49"/>
      <c r="H12" s="50"/>
    </row>
    <row r="13" spans="2:15" x14ac:dyDescent="0.35">
      <c r="B13" s="6"/>
      <c r="C13" s="5" t="s">
        <v>17</v>
      </c>
      <c r="D13" s="31"/>
      <c r="E13" s="22"/>
      <c r="F13" s="22"/>
      <c r="G13" s="22"/>
      <c r="H13" s="26"/>
    </row>
    <row r="14" spans="2:15" x14ac:dyDescent="0.35">
      <c r="B14" s="6"/>
      <c r="C14" s="4" t="s">
        <v>18</v>
      </c>
      <c r="D14" s="31"/>
      <c r="E14" s="22"/>
      <c r="F14" s="22"/>
      <c r="G14" s="22"/>
      <c r="H14" s="26"/>
    </row>
    <row r="15" spans="2:15" x14ac:dyDescent="0.35">
      <c r="B15" s="10"/>
      <c r="C15" s="12" t="s">
        <v>30</v>
      </c>
      <c r="D15" s="32">
        <v>3</v>
      </c>
      <c r="E15" s="23">
        <v>6</v>
      </c>
      <c r="F15" s="23">
        <v>8</v>
      </c>
      <c r="G15" s="23">
        <v>1</v>
      </c>
      <c r="H15" s="27">
        <v>3</v>
      </c>
    </row>
    <row r="16" spans="2:15" x14ac:dyDescent="0.35">
      <c r="B16" s="46"/>
      <c r="C16" s="47"/>
      <c r="D16" s="48"/>
      <c r="E16" s="49"/>
      <c r="F16" s="49"/>
      <c r="G16" s="49"/>
      <c r="H16" s="50"/>
    </row>
    <row r="17" spans="2:8" x14ac:dyDescent="0.35">
      <c r="B17" s="6"/>
      <c r="C17" s="4" t="s">
        <v>19</v>
      </c>
      <c r="D17" s="31"/>
      <c r="E17" s="22"/>
      <c r="F17" s="22"/>
      <c r="G17" s="22"/>
      <c r="H17" s="26"/>
    </row>
    <row r="18" spans="2:8" ht="15" thickBot="1" x14ac:dyDescent="0.4">
      <c r="B18" s="13"/>
      <c r="C18" s="14" t="s">
        <v>29</v>
      </c>
      <c r="D18" s="33">
        <v>15</v>
      </c>
      <c r="E18" s="28">
        <v>7</v>
      </c>
      <c r="F18" s="28">
        <v>4</v>
      </c>
      <c r="G18" s="28">
        <v>6</v>
      </c>
      <c r="H18" s="29">
        <v>3</v>
      </c>
    </row>
    <row r="19" spans="2:8" ht="15" thickBot="1" x14ac:dyDescent="0.4">
      <c r="B19" s="34"/>
      <c r="C19" s="35"/>
      <c r="D19" s="35"/>
      <c r="E19" s="35"/>
      <c r="F19" s="35"/>
      <c r="G19" s="35"/>
      <c r="H19" s="36"/>
    </row>
    <row r="20" spans="2:8" x14ac:dyDescent="0.35">
      <c r="B20" s="37"/>
      <c r="C20" s="38" t="s">
        <v>13</v>
      </c>
      <c r="D20" s="40"/>
      <c r="E20" s="24"/>
      <c r="F20" s="24"/>
      <c r="G20" s="24"/>
      <c r="H20" s="25"/>
    </row>
    <row r="21" spans="2:8" x14ac:dyDescent="0.35">
      <c r="B21" s="2"/>
      <c r="C21" s="39" t="s">
        <v>12</v>
      </c>
      <c r="D21" s="41"/>
      <c r="E21" s="22"/>
      <c r="F21" s="22"/>
      <c r="G21" s="22"/>
      <c r="H21" s="26"/>
    </row>
    <row r="22" spans="2:8" x14ac:dyDescent="0.35">
      <c r="B22" s="42"/>
      <c r="C22" s="20" t="s">
        <v>26</v>
      </c>
      <c r="D22" s="43">
        <v>36</v>
      </c>
      <c r="E22" s="23">
        <v>20</v>
      </c>
      <c r="F22" s="23">
        <v>30</v>
      </c>
      <c r="G22" s="23">
        <v>50</v>
      </c>
      <c r="H22" s="27">
        <v>60</v>
      </c>
    </row>
    <row r="23" spans="2:8" x14ac:dyDescent="0.35">
      <c r="B23" s="46"/>
      <c r="C23" s="47"/>
      <c r="D23" s="48"/>
      <c r="E23" s="49"/>
      <c r="F23" s="49"/>
      <c r="G23" s="49"/>
      <c r="H23" s="50"/>
    </row>
    <row r="24" spans="2:8" x14ac:dyDescent="0.35">
      <c r="B24" s="2"/>
      <c r="C24" s="39" t="s">
        <v>14</v>
      </c>
      <c r="D24" s="41"/>
      <c r="E24" s="22"/>
      <c r="F24" s="22"/>
      <c r="G24" s="22"/>
      <c r="H24" s="26"/>
    </row>
    <row r="25" spans="2:8" x14ac:dyDescent="0.35">
      <c r="B25" s="42"/>
      <c r="C25" s="20" t="s">
        <v>27</v>
      </c>
      <c r="D25" s="43">
        <v>20</v>
      </c>
      <c r="E25" s="23">
        <v>30</v>
      </c>
      <c r="F25" s="23">
        <v>45</v>
      </c>
      <c r="G25" s="23">
        <v>6</v>
      </c>
      <c r="H25" s="27">
        <v>5</v>
      </c>
    </row>
    <row r="26" spans="2:8" x14ac:dyDescent="0.35">
      <c r="B26" s="46"/>
      <c r="C26" s="47"/>
      <c r="D26" s="48"/>
      <c r="E26" s="49"/>
      <c r="F26" s="49"/>
      <c r="G26" s="49"/>
      <c r="H26" s="50"/>
    </row>
    <row r="27" spans="2:8" x14ac:dyDescent="0.35">
      <c r="B27" s="2"/>
      <c r="C27" s="39" t="s">
        <v>15</v>
      </c>
      <c r="D27" s="41"/>
      <c r="E27" s="22"/>
      <c r="F27" s="22"/>
      <c r="G27" s="22"/>
      <c r="H27" s="26"/>
    </row>
    <row r="28" spans="2:8" x14ac:dyDescent="0.35">
      <c r="B28" s="2"/>
      <c r="C28" s="39" t="s">
        <v>16</v>
      </c>
      <c r="D28" s="41"/>
      <c r="E28" s="22"/>
      <c r="F28" s="22"/>
      <c r="G28" s="22"/>
      <c r="H28" s="26"/>
    </row>
    <row r="29" spans="2:8" ht="15" thickBot="1" x14ac:dyDescent="0.4">
      <c r="B29" s="44"/>
      <c r="C29" s="21" t="s">
        <v>28</v>
      </c>
      <c r="D29" s="45">
        <v>12</v>
      </c>
      <c r="E29" s="28">
        <v>30</v>
      </c>
      <c r="F29" s="28">
        <v>65</v>
      </c>
      <c r="G29" s="28">
        <v>98</v>
      </c>
      <c r="H29" s="29">
        <v>47</v>
      </c>
    </row>
    <row r="30" spans="2:8" x14ac:dyDescent="0.35">
      <c r="C30" s="1"/>
    </row>
    <row r="89" spans="2:7" x14ac:dyDescent="0.35">
      <c r="B89" t="str">
        <f t="shared" ref="B89:G89" si="0">C7</f>
        <v>% de BF sur la commune</v>
      </c>
      <c r="C89">
        <f t="shared" si="0"/>
        <v>10</v>
      </c>
      <c r="D89">
        <f t="shared" si="0"/>
        <v>20</v>
      </c>
      <c r="E89">
        <f t="shared" si="0"/>
        <v>5</v>
      </c>
      <c r="F89">
        <f t="shared" si="0"/>
        <v>6</v>
      </c>
      <c r="G89">
        <f t="shared" si="0"/>
        <v>7</v>
      </c>
    </row>
    <row r="90" spans="2:7" x14ac:dyDescent="0.35">
      <c r="B90" t="str">
        <f t="shared" ref="B90:G90" si="1">C11</f>
        <v>% de boules sur la commune</v>
      </c>
      <c r="C90">
        <f t="shared" si="1"/>
        <v>20</v>
      </c>
      <c r="D90">
        <f t="shared" si="1"/>
        <v>6</v>
      </c>
      <c r="E90">
        <f t="shared" si="1"/>
        <v>3</v>
      </c>
      <c r="F90">
        <f t="shared" si="1"/>
        <v>4</v>
      </c>
      <c r="G90">
        <f t="shared" si="1"/>
        <v>7</v>
      </c>
    </row>
    <row r="91" spans="2:7" x14ac:dyDescent="0.35">
      <c r="B91" t="str">
        <f t="shared" ref="B91:G91" si="2">C15</f>
        <v>% de luminaire vetuste sur la commune</v>
      </c>
      <c r="C91">
        <f t="shared" si="2"/>
        <v>3</v>
      </c>
      <c r="D91">
        <f t="shared" si="2"/>
        <v>6</v>
      </c>
      <c r="E91">
        <f t="shared" si="2"/>
        <v>8</v>
      </c>
      <c r="F91">
        <f t="shared" si="2"/>
        <v>1</v>
      </c>
      <c r="G91">
        <f t="shared" si="2"/>
        <v>3</v>
      </c>
    </row>
    <row r="92" spans="2:7" x14ac:dyDescent="0.35">
      <c r="B92" t="str">
        <f t="shared" ref="B92:G92" si="3">C18</f>
        <v>% luminaire rénové sur la commune</v>
      </c>
      <c r="C92">
        <f t="shared" si="3"/>
        <v>15</v>
      </c>
      <c r="D92">
        <f t="shared" si="3"/>
        <v>7</v>
      </c>
      <c r="E92">
        <f t="shared" si="3"/>
        <v>4</v>
      </c>
      <c r="F92">
        <f t="shared" si="3"/>
        <v>6</v>
      </c>
      <c r="G92">
        <f t="shared" si="3"/>
        <v>3</v>
      </c>
    </row>
    <row r="93" spans="2:7" x14ac:dyDescent="0.35">
      <c r="B93" t="str">
        <f t="shared" ref="B93:G93" si="4">C22</f>
        <v>% horloge astronomique sur la commune</v>
      </c>
      <c r="C93">
        <f t="shared" si="4"/>
        <v>36</v>
      </c>
      <c r="D93">
        <f t="shared" si="4"/>
        <v>20</v>
      </c>
      <c r="E93">
        <f t="shared" si="4"/>
        <v>30</v>
      </c>
      <c r="F93">
        <f t="shared" si="4"/>
        <v>50</v>
      </c>
      <c r="G93">
        <f t="shared" si="4"/>
        <v>60</v>
      </c>
    </row>
    <row r="94" spans="2:7" x14ac:dyDescent="0.35">
      <c r="B94" t="str">
        <f t="shared" ref="B94:G94" si="5">C25</f>
        <v>% variateur sur la commune</v>
      </c>
      <c r="C94">
        <f t="shared" si="5"/>
        <v>20</v>
      </c>
      <c r="D94">
        <f t="shared" si="5"/>
        <v>30</v>
      </c>
      <c r="E94">
        <f t="shared" si="5"/>
        <v>45</v>
      </c>
      <c r="F94">
        <f t="shared" si="5"/>
        <v>6</v>
      </c>
      <c r="G94">
        <f t="shared" si="5"/>
        <v>5</v>
      </c>
    </row>
    <row r="95" spans="2:7" x14ac:dyDescent="0.35">
      <c r="B95" t="str">
        <f t="shared" ref="B95:G95" si="6">C29</f>
        <v>% ballast sur la commune</v>
      </c>
      <c r="C95">
        <f t="shared" si="6"/>
        <v>12</v>
      </c>
      <c r="D95">
        <f t="shared" si="6"/>
        <v>30</v>
      </c>
      <c r="E95">
        <f t="shared" si="6"/>
        <v>65</v>
      </c>
      <c r="F95">
        <f t="shared" si="6"/>
        <v>98</v>
      </c>
      <c r="G95">
        <f t="shared" si="6"/>
        <v>47</v>
      </c>
    </row>
  </sheetData>
  <dataValidations count="1">
    <dataValidation type="list" allowBlank="1" showInputMessage="1" showErrorMessage="1" sqref="J9">
      <formula1>choix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Danjean Yohann</cp:lastModifiedBy>
  <dcterms:created xsi:type="dcterms:W3CDTF">2020-06-09T06:58:58Z</dcterms:created>
  <dcterms:modified xsi:type="dcterms:W3CDTF">2020-06-10T07:54:23Z</dcterms:modified>
</cp:coreProperties>
</file>