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7190" tabRatio="569" activeTab="1"/>
  </bookViews>
  <sheets>
    <sheet name="Chrono" sheetId="4" r:id="rId1"/>
    <sheet name="Gantt " sheetId="7" r:id="rId2"/>
    <sheet name="Historik " sheetId="6" r:id="rId3"/>
    <sheet name="Avancement" sheetId="2" r:id="rId4"/>
    <sheet name="Liste doc à archiver" sheetId="3" r:id="rId5"/>
  </sheets>
  <externalReferences>
    <externalReference r:id="rId6"/>
  </externalReferences>
  <definedNames>
    <definedName name="DateProjet" localSheetId="1">'Gantt '!#REF!</definedName>
    <definedName name="DateProjet">[1]Gantt!#REF!</definedName>
    <definedName name="_xlnm.Print_Area" localSheetId="0">Chrono!$B$1:$K$95</definedName>
    <definedName name="_xlnm.Print_Area" localSheetId="2">'Historik '!$A$1:$D$37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7" l="1"/>
  <c r="B24" i="7" l="1"/>
  <c r="D19" i="7"/>
  <c r="B20" i="7" s="1"/>
  <c r="B5" i="7"/>
  <c r="D13" i="7"/>
  <c r="D11" i="7"/>
  <c r="B16" i="7" s="1"/>
  <c r="D16" i="7" s="1"/>
  <c r="B17" i="7" s="1"/>
  <c r="D17" i="7" s="1"/>
  <c r="D10" i="7"/>
  <c r="D9" i="7"/>
  <c r="D7" i="7"/>
  <c r="D5" i="7" s="1"/>
  <c r="B1" i="7"/>
  <c r="B25" i="7"/>
  <c r="D25" i="7" s="1"/>
  <c r="B30" i="7" s="1"/>
  <c r="C20" i="7"/>
  <c r="B18" i="7"/>
  <c r="D6" i="7"/>
  <c r="B7" i="7" s="1"/>
  <c r="B29" i="7" l="1"/>
  <c r="C7" i="7"/>
  <c r="C19" i="7"/>
  <c r="B13" i="7"/>
  <c r="B12" i="7" s="1"/>
  <c r="D20" i="7"/>
  <c r="C5" i="7"/>
  <c r="B9" i="7"/>
  <c r="C25" i="7"/>
  <c r="D18" i="7" l="1"/>
  <c r="C18" i="7" s="1"/>
  <c r="B21" i="7"/>
  <c r="C13" i="7"/>
  <c r="B10" i="7"/>
  <c r="C10" i="7" s="1"/>
  <c r="B8" i="7" l="1"/>
  <c r="B11" i="7"/>
  <c r="D8" i="7" l="1"/>
  <c r="C11" i="7"/>
  <c r="B15" i="7"/>
  <c r="D15" i="7" s="1"/>
  <c r="D12" i="7" l="1"/>
  <c r="C12" i="7" s="1"/>
  <c r="C8" i="7"/>
  <c r="D21" i="7" l="1"/>
  <c r="B22" i="7" s="1"/>
  <c r="D22" i="7" s="1"/>
  <c r="B23" i="7" s="1"/>
  <c r="D23" i="7" s="1"/>
  <c r="D24" i="7" l="1"/>
  <c r="B12" i="2" l="1"/>
  <c r="C12" i="2"/>
  <c r="C11" i="2"/>
  <c r="C5" i="2"/>
  <c r="C4" i="2"/>
  <c r="C3" i="2"/>
  <c r="B11" i="2"/>
  <c r="C10" i="2"/>
  <c r="B10" i="2"/>
  <c r="C9" i="2"/>
  <c r="B9" i="2"/>
  <c r="C8" i="2"/>
  <c r="B8" i="2"/>
  <c r="C7" i="2"/>
  <c r="B7" i="2"/>
  <c r="C6" i="2"/>
  <c r="B5" i="2"/>
  <c r="B4" i="2"/>
  <c r="B3" i="2"/>
  <c r="B6" i="2"/>
  <c r="F95" i="4"/>
  <c r="E95" i="4"/>
  <c r="D95" i="4"/>
  <c r="C95" i="4"/>
  <c r="B13" i="2" l="1"/>
  <c r="C13" i="2"/>
  <c r="D13" i="2" l="1"/>
  <c r="B95" i="4"/>
</calcChain>
</file>

<file path=xl/sharedStrings.xml><?xml version="1.0" encoding="utf-8"?>
<sst xmlns="http://schemas.openxmlformats.org/spreadsheetml/2006/main" count="747" uniqueCount="327">
  <si>
    <t>RO</t>
  </si>
  <si>
    <t>ASS</t>
  </si>
  <si>
    <t>x</t>
  </si>
  <si>
    <t>Libellé Action</t>
  </si>
  <si>
    <t>Etablissement du programme de Maîtrise d'Oeuvre</t>
  </si>
  <si>
    <t>Esquisse</t>
  </si>
  <si>
    <t>Note de présentation phase ESQ</t>
  </si>
  <si>
    <t xml:space="preserve">Achèvement des fondations                                             </t>
  </si>
  <si>
    <t>Permis de construire</t>
  </si>
  <si>
    <t>Attestation de non recours du TA</t>
  </si>
  <si>
    <t>Attestation de non recours délivré par la Mairie</t>
  </si>
  <si>
    <t>Financement</t>
  </si>
  <si>
    <t>Validation du PR/PF par le CA</t>
  </si>
  <si>
    <t>Arrêté de financement</t>
  </si>
  <si>
    <t>Transmission de la fiche programme (adresse, n° logements) à la GL</t>
  </si>
  <si>
    <t>Raccordement postal</t>
  </si>
  <si>
    <t>PV réception</t>
  </si>
  <si>
    <t>Livraison</t>
  </si>
  <si>
    <t>Suivi administratif après livraison</t>
  </si>
  <si>
    <t>Budget de pré-clôture</t>
  </si>
  <si>
    <t>Attestation de non opposition à la conformité</t>
  </si>
  <si>
    <t>Déclaration de fin de DO</t>
  </si>
  <si>
    <t>Fin année de parfait achèvement (GANTT)</t>
  </si>
  <si>
    <t>Budget de clôture</t>
  </si>
  <si>
    <t>Transmission au Patrimoine</t>
  </si>
  <si>
    <t>Archivage de l’opération</t>
  </si>
  <si>
    <t>Vérification de la numérotation des logements sur site</t>
  </si>
  <si>
    <t>Transmission plan masse annoté à la GL</t>
  </si>
  <si>
    <t>Réception des DOE</t>
  </si>
  <si>
    <t>Réception du DIUO</t>
  </si>
  <si>
    <t>DIUO signé</t>
  </si>
  <si>
    <t>INITIATIVE</t>
  </si>
  <si>
    <t>EXECUTION</t>
  </si>
  <si>
    <t>Transmission à la GL plans niveau A3 avec numérotation GL + logements PMR</t>
  </si>
  <si>
    <t>OBSERVATIONS</t>
  </si>
  <si>
    <t>DEMARCHE QUALITE</t>
  </si>
  <si>
    <t>ENR 06-08-16</t>
  </si>
  <si>
    <t>ARCHIVAGE SUIVANT NOMENCLATURE CLASSEMENT</t>
  </si>
  <si>
    <t>Récupérer une attestation du MOE</t>
  </si>
  <si>
    <t>Assistante compile les documents / RO vérifie</t>
  </si>
  <si>
    <t>PRC 06-09-16
Transmission d'une opération au Patrimoine</t>
  </si>
  <si>
    <t>Terrassements</t>
  </si>
  <si>
    <t>Dalle Haute RDC</t>
  </si>
  <si>
    <t>Dalle Haute R+1</t>
  </si>
  <si>
    <t>Dalle Haute R+2</t>
  </si>
  <si>
    <t>Dalle Haute R+3</t>
  </si>
  <si>
    <t>Dalle Haute R+4</t>
  </si>
  <si>
    <t>Hors d’air (menuiseries extérieures)</t>
  </si>
  <si>
    <t>Finitions intérieures</t>
  </si>
  <si>
    <t>Cloisons intérieures</t>
  </si>
  <si>
    <t xml:space="preserve">PPT complété par assistante </t>
  </si>
  <si>
    <t>Rapport de fin d'opération</t>
  </si>
  <si>
    <t>Visites techniques JFG</t>
  </si>
  <si>
    <t>DATE</t>
  </si>
  <si>
    <t xml:space="preserve">Revue de projet </t>
  </si>
  <si>
    <t xml:space="preserve">Dépôt du dossier PC en Mairie </t>
  </si>
  <si>
    <t xml:space="preserve">Date de péremption du PC </t>
  </si>
  <si>
    <t>se mettre une alerte sur Outlook pour faire la demande de prorogation dans les délais</t>
  </si>
  <si>
    <t xml:space="preserve">Constat d’Affichage n°1 par Huissier sur site et Mairie </t>
  </si>
  <si>
    <t>Constat d’Affichage n°2 par Huissier sur site</t>
  </si>
  <si>
    <t>Constat d’Affichage n°3 par Huissier sur site</t>
  </si>
  <si>
    <t>Demande adresse postale selon numéro SODEGIS</t>
  </si>
  <si>
    <t>COMMENTAIRES</t>
  </si>
  <si>
    <t xml:space="preserve">Dépôt du Dossier de Financement Subvention </t>
  </si>
  <si>
    <t>Dépôt du Dossier de Financement prêts</t>
  </si>
  <si>
    <t>Validation du logement témoin</t>
  </si>
  <si>
    <t>Visite M-3</t>
  </si>
  <si>
    <t>Visite M-2</t>
  </si>
  <si>
    <t>Visite M-1</t>
  </si>
  <si>
    <t xml:space="preserve">Visite de pré-réception </t>
  </si>
  <si>
    <t xml:space="preserve">Inauguration </t>
  </si>
  <si>
    <t xml:space="preserve">DGD entreprises soldé </t>
  </si>
  <si>
    <t>Actions réalisées</t>
  </si>
  <si>
    <t>N actions à réaliser</t>
  </si>
  <si>
    <t xml:space="preserve"> Listing des documents à archiver</t>
  </si>
  <si>
    <t>N°</t>
  </si>
  <si>
    <t>Domaines</t>
  </si>
  <si>
    <t>Durée</t>
  </si>
  <si>
    <t>Existant</t>
  </si>
  <si>
    <t>Numérisation</t>
  </si>
  <si>
    <t>Observations</t>
  </si>
  <si>
    <t>OPERATIONS</t>
  </si>
  <si>
    <t>AFFECTATION</t>
  </si>
  <si>
    <t>A VIE</t>
  </si>
  <si>
    <t>ADMINISTRATIF</t>
  </si>
  <si>
    <t xml:space="preserve">Arrêté de PC + avis </t>
  </si>
  <si>
    <t xml:space="preserve">30 ans </t>
  </si>
  <si>
    <t>Constats huissier d'affichage PC</t>
  </si>
  <si>
    <t>Attestations de non recours</t>
  </si>
  <si>
    <t>DROC</t>
  </si>
  <si>
    <t>DAT</t>
  </si>
  <si>
    <t>Conformité Mairie</t>
  </si>
  <si>
    <t>Attestation Conformité PMR</t>
  </si>
  <si>
    <t>PV visite préalable SDIS</t>
  </si>
  <si>
    <t>certificat d'adressage</t>
  </si>
  <si>
    <t>Divers documents jugés importants</t>
  </si>
  <si>
    <t>contrats abonnement concessionnaires</t>
  </si>
  <si>
    <t>Titre de propriété</t>
  </si>
  <si>
    <t>Plan topo / bornage</t>
  </si>
  <si>
    <t>TECHNIQUE</t>
  </si>
  <si>
    <t>Dossier PC complet</t>
  </si>
  <si>
    <t>10 ans délai recours des tiers</t>
  </si>
  <si>
    <t>Demande de financement</t>
  </si>
  <si>
    <t>Dossier marché complet</t>
  </si>
  <si>
    <t xml:space="preserve">5 ans </t>
  </si>
  <si>
    <t>DOE</t>
  </si>
  <si>
    <t>Marchés (AE) de tous les intervenants</t>
  </si>
  <si>
    <t>A classer par entreprise</t>
  </si>
  <si>
    <t>Tous les avenants signés  / LC + note explicative</t>
  </si>
  <si>
    <t>PV Réception</t>
  </si>
  <si>
    <t>DGD</t>
  </si>
  <si>
    <t>PV Chantier</t>
  </si>
  <si>
    <t>PC et Police/Opération</t>
  </si>
  <si>
    <t>Courriers/ mises en demeure</t>
  </si>
  <si>
    <t xml:space="preserve">Libération de Retenue de garantie </t>
  </si>
  <si>
    <t>Rapports de validation d'études (MOE/SPS/CT)</t>
  </si>
  <si>
    <t>A classer par intervenant</t>
  </si>
  <si>
    <t>Rapports d'analyse des offres</t>
  </si>
  <si>
    <t>ASSURANCES</t>
  </si>
  <si>
    <t>PV anti thermites</t>
  </si>
  <si>
    <t xml:space="preserve">12 ans </t>
  </si>
  <si>
    <t>10 + 2 ans après fin contrat</t>
  </si>
  <si>
    <t>Rapport étude sols</t>
  </si>
  <si>
    <t>A vie</t>
  </si>
  <si>
    <t>Rapports et PV contrôles</t>
  </si>
  <si>
    <t>Polices DO et CNR</t>
  </si>
  <si>
    <t>Attestation décénnale à la date de la DROC, de chaque intervenant</t>
  </si>
  <si>
    <t>Déclaration définitive coût des travaux</t>
  </si>
  <si>
    <t>Justificatif prime d'assurance</t>
  </si>
  <si>
    <t>LIVRAISON</t>
  </si>
  <si>
    <t>Plan cellules</t>
  </si>
  <si>
    <t>Plan de recolement</t>
  </si>
  <si>
    <t>Copie consuel</t>
  </si>
  <si>
    <t>PV de livraison</t>
  </si>
  <si>
    <t>Plan clés compteurs</t>
  </si>
  <si>
    <t>DIUO</t>
  </si>
  <si>
    <t>Règlement de copropriété</t>
  </si>
  <si>
    <t>CLASSEMENT</t>
  </si>
  <si>
    <t>Arrêtés de classement</t>
  </si>
  <si>
    <t>Doc.graphiques</t>
  </si>
  <si>
    <t>CONTENTIEUX</t>
  </si>
  <si>
    <t>OPERATIONS PRLC</t>
  </si>
  <si>
    <t>FINANCEMENT CDC</t>
  </si>
  <si>
    <t>Décision Financement</t>
  </si>
  <si>
    <t>du prêt</t>
  </si>
  <si>
    <t>Fiche programme</t>
  </si>
  <si>
    <t>Contrat prêt CDC</t>
  </si>
  <si>
    <t xml:space="preserve">Délibérations de garantie </t>
  </si>
  <si>
    <t>Engagement CGLS</t>
  </si>
  <si>
    <t>DEFISCALISATION</t>
  </si>
  <si>
    <t>30 ans</t>
  </si>
  <si>
    <t>Documentation juridique</t>
  </si>
  <si>
    <t>Dossier demande d'agrément</t>
  </si>
  <si>
    <t>Agrément provisoire</t>
  </si>
  <si>
    <t>Agrément définitif</t>
  </si>
  <si>
    <t>Contrat de réservation</t>
  </si>
  <si>
    <t>Mandat de représentation</t>
  </si>
  <si>
    <t>Contrat VEFA</t>
  </si>
  <si>
    <t>Crédit bail</t>
  </si>
  <si>
    <t>SUBVENTION LBU</t>
  </si>
  <si>
    <t>Arrêté de subvention</t>
  </si>
  <si>
    <t>AUTRES SUBV.</t>
  </si>
  <si>
    <t>Convention de financement</t>
  </si>
  <si>
    <t>CLOTURES</t>
  </si>
  <si>
    <t>Bilan de clôture</t>
  </si>
  <si>
    <t>AMENAGEMENT</t>
  </si>
  <si>
    <t xml:space="preserve">5 ans après 
la fin de la concession </t>
  </si>
  <si>
    <t>Actes juridiques</t>
  </si>
  <si>
    <t>IDEM</t>
  </si>
  <si>
    <t>Délibérations</t>
  </si>
  <si>
    <t>5a après f.c.</t>
  </si>
  <si>
    <t>Conventions</t>
  </si>
  <si>
    <t>Bilans</t>
  </si>
  <si>
    <t>CRAC</t>
  </si>
  <si>
    <t>PHASES</t>
  </si>
  <si>
    <t>Convention études</t>
  </si>
  <si>
    <t>Délibération CM/CL</t>
  </si>
  <si>
    <t>DUP complet</t>
  </si>
  <si>
    <t>Loi sur l'eau</t>
  </si>
  <si>
    <t>Etude impact</t>
  </si>
  <si>
    <t>Enquête parcellaire</t>
  </si>
  <si>
    <t>Déclaration insalubrité</t>
  </si>
  <si>
    <t>1er Bilan</t>
  </si>
  <si>
    <t>Dossier de réalisation/PAZ/ZAC</t>
  </si>
  <si>
    <t>Dossier création</t>
  </si>
  <si>
    <t>FINANCIER</t>
  </si>
  <si>
    <t>Etat</t>
  </si>
  <si>
    <t>Région</t>
  </si>
  <si>
    <t>Département</t>
  </si>
  <si>
    <t>Europe</t>
  </si>
  <si>
    <t>Commune</t>
  </si>
  <si>
    <t>Marchés et DGD</t>
  </si>
  <si>
    <t>REMISE OUVRAGES</t>
  </si>
  <si>
    <t>PV Concessionnaire</t>
  </si>
  <si>
    <t>Classement</t>
  </si>
  <si>
    <t>Rétrocession</t>
  </si>
  <si>
    <t xml:space="preserve">Nom de l'Opération </t>
  </si>
  <si>
    <t>xxx</t>
  </si>
  <si>
    <t>ENR 05A-04-15 Fiche présentation Op</t>
  </si>
  <si>
    <t>Réunion de Présentation Esquisse interne</t>
  </si>
  <si>
    <t>Réunion de Présentation Esquisse avec Mairie</t>
  </si>
  <si>
    <t>Obtention de l’arrêté de PC + avis</t>
  </si>
  <si>
    <t>PRC 06-01-17
"O:\4 - DOP\42 - Pôle Construction Immobilière\Pôle Immobilier\Financement, PRD, Gest° OP\BIBLIOTHEQUE PIM\FINANCEMENT\CDC\GARANTIES\Protocole Prog 2017-2020\Protocole garanties d'emprunt 2017 du 28 novembre 2017 signé.pdf"</t>
  </si>
  <si>
    <t>Validation échantillons à la fin de la période de préparation</t>
  </si>
  <si>
    <t>Assistante lance les invitations OUTLOOK (patrimoine, GL)
Assistante prépare le CR à diffuser à tous</t>
  </si>
  <si>
    <t>Hors d'eau</t>
  </si>
  <si>
    <t>Assistante lance les invitations OUTLOOK (Patrimoine, GL)
Assistante prépare le CR à diffuser à tous</t>
  </si>
  <si>
    <t xml:space="preserve">Rapport final CT sans réserves                                                                 </t>
  </si>
  <si>
    <t xml:space="preserve">Date de réception des travaux </t>
  </si>
  <si>
    <t>Déclaration Attestant l' Achèvement et la Conformité des Travaux + attestation BCT PMR</t>
  </si>
  <si>
    <t xml:space="preserve">Déclaration H1, H2 (exonération TFPB) à déposer par GL dans les 3 mois de la DAACT  : transmettre doc à GL </t>
  </si>
  <si>
    <t>Faisabilité</t>
  </si>
  <si>
    <t>Etude financière faisabilité</t>
  </si>
  <si>
    <t>Etude de faisabilité VEFA</t>
  </si>
  <si>
    <t>Courrier d'offre au promoteur</t>
  </si>
  <si>
    <t>Validation du programme par GL / Mairie / DEAL</t>
  </si>
  <si>
    <t>PRC 06-03-15
Modèle de courrier d'offre (en fonction de l'année de programmation)</t>
  </si>
  <si>
    <t>garder une traçabilité écrite des avis de chacun</t>
  </si>
  <si>
    <t>le RO analyse le dossier + notice descriptive technique, et s'assurer que les remarques émises en phase faisabilité ont été prises en compte</t>
  </si>
  <si>
    <t>Réunion de Présentation Esquisse avec architectes conseil DEAL ou avec la DEAL locale</t>
  </si>
  <si>
    <t>CR à diffuser aux personnes présentes</t>
  </si>
  <si>
    <t>à récupérer auprès du promoteur</t>
  </si>
  <si>
    <t>à récupérer auprès du promoteur 
assistante remplit le tableau de suivi PC</t>
  </si>
  <si>
    <t>Présentation ESQ par MOE au RO, NBL, SGM, DGL
Assistante lance les invitations OUTLOOK + diffusion du CR aux personnes présentes et invitées</t>
  </si>
  <si>
    <t>Présentation ESQ par MOE au RO, NBL, SGM, DGL, Mairie 
Assistante lance les invitations OUTLOOK + diffusion du CR aux personnes présentes et invitées</t>
  </si>
  <si>
    <t>Assistante préparer le dossier qui est contrôlé par le RO
archiver le BE d'envoi</t>
  </si>
  <si>
    <t>Fait sur site internet CDC
récupérer le maximum d'éléments de la part du promoteur (contrats signés, offres des entreprises pressenties sur les travaux)</t>
  </si>
  <si>
    <t>"O:\15- SODEGIS Report\Documentation Dem Qual\BIBLIOTHEQUE\6- CONSTRUCTION\PROCEDURES\MONTAGE PROJET CONST\MONTAGE DES DOSSIERS FINANCIERS\PRC 06-01-17 CONTRAT PRET CDC.pdf"</t>
  </si>
  <si>
    <t>transmettre une copie à la chargée d'appel de fonds
transmettre l'original par BE à la DAF
actualiser le budget</t>
  </si>
  <si>
    <t>Contrat de prêt</t>
  </si>
  <si>
    <t>transmettre l'original par BE à la DAF
actualiser le budget</t>
  </si>
  <si>
    <t>attention au modèle utilisé
suivre les délais de levée des conditions suspensives</t>
  </si>
  <si>
    <t>Signature de la VEFA</t>
  </si>
  <si>
    <t>validation du contrat DO du promoteur</t>
  </si>
  <si>
    <t>à valider par le patrimoine</t>
  </si>
  <si>
    <t>validation du projet de GFA du promoteur</t>
  </si>
  <si>
    <t xml:space="preserve">validation de la notice descriptive </t>
  </si>
  <si>
    <t>à analyser suivant le CRATE</t>
  </si>
  <si>
    <t>Dépôt de la DROC en Mairie par le promoteur</t>
  </si>
  <si>
    <t>Avis des domaines sur le prix VEFA</t>
  </si>
  <si>
    <t>Chantier</t>
  </si>
  <si>
    <t>Récupérer la copie des marchés signés</t>
  </si>
  <si>
    <t>Assistante lance les invitations OUTLOOK (patrimoine, GL)
CR à diffuser à tous</t>
  </si>
  <si>
    <t>vérification des surfaces</t>
  </si>
  <si>
    <t>Diffuser son CR au promoteur</t>
  </si>
  <si>
    <t>à faire par promoteur</t>
  </si>
  <si>
    <t>à déposer par le promoteur, en concertation avec SODEGIS</t>
  </si>
  <si>
    <t>Réception et remise des clés</t>
  </si>
  <si>
    <t>Assistante compile les documents / RO complète les formulaires transmis par le promoteur</t>
  </si>
  <si>
    <t>Levée des réserves de réception</t>
  </si>
  <si>
    <t>se référer au contrat de VEFA pour la liste des pièces du Dossier Administratif à remettre par le promoteur</t>
  </si>
  <si>
    <t>Signature VEFA</t>
  </si>
  <si>
    <t>Réception &amp; remise des clés</t>
  </si>
  <si>
    <t>vérification de la base éligible</t>
  </si>
  <si>
    <t>Garantie de prêts conforme et validée par la CDC</t>
  </si>
  <si>
    <t>Assistante préparer les dossiers de demandes de garantie, contrôlés par le RO
Assistante transmets les originaux des garanties par BE à la DAF
Assistante transmets les garanties à la CDC pour validation</t>
  </si>
  <si>
    <t>sur la base d'un dossier présenté par le promoteur, le RO étudie la faisabilité (programme, prix d'achat, financement, surfaces)</t>
  </si>
  <si>
    <t>Plan de bornage + PV de bornage</t>
  </si>
  <si>
    <t>A récupérer auprès du promoteur / s'assurer que le bornage est bien contradictoire sur toutes ses limites</t>
  </si>
  <si>
    <t>Numérotation des logements par GL</t>
  </si>
  <si>
    <t>conserver une trace de la numérotation, la transmettre au promoteur pour intégration sur les plans</t>
  </si>
  <si>
    <t>Courrier d'intérêt au promoteur</t>
  </si>
  <si>
    <t>les 2 réunions de présentation sont à faire en même temps si Commune du Tampon</t>
  </si>
  <si>
    <t>EXPEDITEUR</t>
  </si>
  <si>
    <t>TYPE</t>
  </si>
  <si>
    <t>OBJET</t>
  </si>
  <si>
    <t>Dossier de clôture crédit d'impôt</t>
  </si>
  <si>
    <t>récupérer une copie auprès du promoteur</t>
  </si>
  <si>
    <t>Esquisse ou APS</t>
  </si>
  <si>
    <t>Réception d'un dossier ESQ (plans détaillés, TDS, notice descriptive)</t>
  </si>
  <si>
    <t>à faire uniquement si on dispose d'un tableau de surface détaillé DEAL ainsi que de plans de cellules, notice descriptive</t>
  </si>
  <si>
    <t>NBL</t>
  </si>
  <si>
    <t>mail</t>
  </si>
  <si>
    <t>transmission CRATE sept 18</t>
  </si>
  <si>
    <t>retour sur analyse plans</t>
  </si>
  <si>
    <t>CR présentation ESQ</t>
  </si>
  <si>
    <t>présentation DEAL + Mairie</t>
  </si>
  <si>
    <t>réunion JAL / Aline / Fred</t>
  </si>
  <si>
    <t>validation de baisse de 10 % uniquement sur T3</t>
  </si>
  <si>
    <t>MEDDA</t>
  </si>
  <si>
    <t>ESQ ind 4</t>
  </si>
  <si>
    <t>projet modifié suite à demande Mairie typologie + alignement</t>
  </si>
  <si>
    <t>analyse plans</t>
  </si>
  <si>
    <t>réunion présentation projet modifié</t>
  </si>
  <si>
    <t>diffusion du CR du 10/10/19</t>
  </si>
  <si>
    <t>plans ESQ ind 7</t>
  </si>
  <si>
    <t>présentation plans ESQ ind 7</t>
  </si>
  <si>
    <t>diffusion du CR du 29/10/19</t>
  </si>
  <si>
    <t>réception DPR rempli</t>
  </si>
  <si>
    <t>plans ESQ ind 9</t>
  </si>
  <si>
    <t>projet contrat réservation</t>
  </si>
  <si>
    <t>VEFA ALVERDY</t>
  </si>
  <si>
    <t>OPERATION</t>
  </si>
  <si>
    <t>ANNE DE PROGRAMMATION</t>
  </si>
  <si>
    <t>ETAPE</t>
  </si>
  <si>
    <t>DEBUT</t>
  </si>
  <si>
    <t>JOURS</t>
  </si>
  <si>
    <t>FIN</t>
  </si>
  <si>
    <t>REALISE</t>
  </si>
  <si>
    <t>PHASE ESQ</t>
  </si>
  <si>
    <t>PHASE PC</t>
  </si>
  <si>
    <t>Dépôt demande PC</t>
  </si>
  <si>
    <t>Date limite dépôt PC</t>
  </si>
  <si>
    <t>Obtention PC</t>
  </si>
  <si>
    <t>Dépôt demande LBU</t>
  </si>
  <si>
    <t>Obtention arrêté LBU</t>
  </si>
  <si>
    <t>Date du jour</t>
  </si>
  <si>
    <t>Min axe</t>
  </si>
  <si>
    <t>Max axe</t>
  </si>
  <si>
    <t>FAISABILITE</t>
  </si>
  <si>
    <t>Etude financière</t>
  </si>
  <si>
    <t>Présentation ESQ</t>
  </si>
  <si>
    <t>Archi Conseil DEAL</t>
  </si>
  <si>
    <t>Courrier d'offre</t>
  </si>
  <si>
    <t>CONTRAT DE RESERVATION</t>
  </si>
  <si>
    <t>Avis des domaines VEFA</t>
  </si>
  <si>
    <t xml:space="preserve">FINANCEMENT </t>
  </si>
  <si>
    <t>Contrat de prêt signé</t>
  </si>
  <si>
    <t>Dépôt demande de prêt CDC</t>
  </si>
  <si>
    <t>commence si DPR AO reçu du promoteur</t>
  </si>
  <si>
    <t>Garanties conformes</t>
  </si>
  <si>
    <t>SIGNATURE VEFA</t>
  </si>
  <si>
    <t>Date en rouge</t>
  </si>
  <si>
    <t>tâche restant à réaliser</t>
  </si>
  <si>
    <t>Si une tâche est notée comme réalisée (colonne E cochée), la date en colonne D ne doit pas être rouge</t>
  </si>
  <si>
    <t>mettre une croix en colonne E quand la tâche est réalisée, après avoir actualisé la date en colonne D</t>
  </si>
  <si>
    <t>Date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</si>
</sst>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yy;@"/>
    <numFmt numFmtId="165" formatCode="d/mm/yy;@"/>
    <numFmt numFmtId="166" formatCode="dd/mm/yy;@"/>
  </numFmts>
  <fonts count="41">
    <font>
      <sz val="10"/>
      <color rgb="FF000000"/>
      <name val="Times New Roman"/>
      <charset val="204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color rgb="FF0070C0"/>
      <name val="Arial"/>
      <family val="2"/>
    </font>
    <font>
      <sz val="9"/>
      <color rgb="FF00B050"/>
      <name val="Arial"/>
      <family val="2"/>
    </font>
    <font>
      <b/>
      <sz val="9"/>
      <color rgb="FF00B050"/>
      <name val="Arial"/>
      <family val="2"/>
    </font>
    <font>
      <b/>
      <sz val="9"/>
      <color rgb="FF0070C0"/>
      <name val="Arial"/>
      <family val="2"/>
    </font>
    <font>
      <b/>
      <i/>
      <sz val="9"/>
      <name val="Arial"/>
      <family val="2"/>
    </font>
    <font>
      <b/>
      <i/>
      <sz val="9"/>
      <color rgb="FF0070C0"/>
      <name val="Arial"/>
      <family val="2"/>
    </font>
    <font>
      <b/>
      <i/>
      <sz val="9"/>
      <color rgb="FF00B050"/>
      <name val="Arial"/>
      <family val="2"/>
    </font>
    <font>
      <b/>
      <sz val="9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rgb="FF76923C"/>
      <name val="ScalaSansPro-CondRegular"/>
      <family val="3"/>
    </font>
    <font>
      <b/>
      <sz val="11"/>
      <color theme="5" tint="-0.249977111117893"/>
      <name val="ScalaSansPro-CondRegular"/>
      <family val="3"/>
    </font>
    <font>
      <sz val="14"/>
      <color indexed="8"/>
      <name val="ScalaSansPro-CondRegular"/>
      <family val="3"/>
    </font>
    <font>
      <sz val="14"/>
      <name val="ScalaSansPro-CondRegular"/>
      <family val="3"/>
    </font>
    <font>
      <sz val="11"/>
      <color indexed="8"/>
      <name val="ScalaSansPro-CondRegular"/>
      <family val="3"/>
    </font>
    <font>
      <sz val="11"/>
      <name val="ScalaSansPro-CondRegular"/>
      <family val="3"/>
    </font>
    <font>
      <b/>
      <sz val="10"/>
      <color indexed="8"/>
      <name val="Arial"/>
      <family val="2"/>
    </font>
    <font>
      <sz val="10"/>
      <color indexed="8"/>
      <name val="ScalaSansPro-Light"/>
      <family val="3"/>
    </font>
    <font>
      <i/>
      <sz val="10"/>
      <color indexed="8"/>
      <name val="ScalaSansPro-Light"/>
      <family val="3"/>
    </font>
    <font>
      <sz val="10"/>
      <name val="ScalaSansPro-Light"/>
      <family val="3"/>
    </font>
    <font>
      <i/>
      <sz val="11"/>
      <color indexed="8"/>
      <name val="ScalaSansPro-Light"/>
      <family val="3"/>
    </font>
    <font>
      <sz val="11"/>
      <name val="ScalaSansPro-Light"/>
      <family val="3"/>
    </font>
    <font>
      <b/>
      <sz val="11"/>
      <color indexed="8"/>
      <name val="ScalaSansPro-Light"/>
      <family val="3"/>
    </font>
    <font>
      <sz val="11"/>
      <color indexed="8"/>
      <name val="ScalaSansPro-Light"/>
      <family val="3"/>
    </font>
    <font>
      <b/>
      <i/>
      <sz val="11"/>
      <color indexed="8"/>
      <name val="ScalaSansPro-Light"/>
      <family val="3"/>
    </font>
    <font>
      <b/>
      <sz val="11"/>
      <name val="ScalaSansPro-Light"/>
      <family val="3"/>
    </font>
    <font>
      <i/>
      <sz val="11"/>
      <name val="ScalaSansPro-Light"/>
      <family val="3"/>
    </font>
    <font>
      <sz val="10"/>
      <color rgb="FF000000"/>
      <name val="Times New Roman"/>
      <family val="1"/>
    </font>
    <font>
      <b/>
      <sz val="14"/>
      <name val="Arial"/>
      <family val="2"/>
    </font>
    <font>
      <sz val="10"/>
      <color rgb="FF000000"/>
      <name val="Times New Roman"/>
      <family val="1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rgb="FF00B05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4506668294322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6">
    <xf numFmtId="0" fontId="0" fillId="0" borderId="0"/>
    <xf numFmtId="0" fontId="13" fillId="0" borderId="0"/>
    <xf numFmtId="0" fontId="32" fillId="0" borderId="0"/>
    <xf numFmtId="9" fontId="34" fillId="0" borderId="0" applyFont="0" applyFill="0" applyBorder="0" applyAlignment="0" applyProtection="0"/>
    <xf numFmtId="0" fontId="35" fillId="0" borderId="0" applyNumberFormat="0" applyFill="0" applyBorder="0" applyAlignment="0" applyProtection="0"/>
    <xf numFmtId="9" fontId="13" fillId="0" borderId="0" applyFont="0" applyFill="0" applyBorder="0" applyAlignment="0" applyProtection="0"/>
  </cellStyleXfs>
  <cellXfs count="21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3" fillId="0" borderId="0" xfId="1"/>
    <xf numFmtId="0" fontId="14" fillId="0" borderId="0" xfId="1" applyFont="1" applyAlignment="1"/>
    <xf numFmtId="0" fontId="15" fillId="0" borderId="0" xfId="1" applyFont="1" applyAlignment="1">
      <alignment horizontal="left" vertical="center"/>
    </xf>
    <xf numFmtId="0" fontId="16" fillId="0" borderId="0" xfId="1" applyFont="1" applyAlignment="1">
      <alignment horizontal="left" vertical="center"/>
    </xf>
    <xf numFmtId="0" fontId="18" fillId="0" borderId="0" xfId="1" applyFont="1"/>
    <xf numFmtId="0" fontId="20" fillId="0" borderId="0" xfId="1" applyFont="1"/>
    <xf numFmtId="0" fontId="22" fillId="0" borderId="18" xfId="1" applyFont="1" applyFill="1" applyBorder="1" applyAlignment="1">
      <alignment horizontal="center" vertical="top"/>
    </xf>
    <xf numFmtId="0" fontId="23" fillId="0" borderId="19" xfId="1" applyFont="1" applyFill="1" applyBorder="1" applyAlignment="1">
      <alignment horizontal="center" vertical="top" wrapText="1"/>
    </xf>
    <xf numFmtId="0" fontId="23" fillId="0" borderId="18" xfId="1" applyFont="1" applyFill="1" applyBorder="1" applyAlignment="1">
      <alignment horizontal="center" vertical="top"/>
    </xf>
    <xf numFmtId="0" fontId="23" fillId="0" borderId="19" xfId="1" applyFont="1" applyFill="1" applyBorder="1" applyAlignment="1">
      <alignment horizontal="center" vertical="top"/>
    </xf>
    <xf numFmtId="0" fontId="23" fillId="0" borderId="18" xfId="1" applyFont="1" applyFill="1" applyBorder="1" applyAlignment="1">
      <alignment wrapText="1"/>
    </xf>
    <xf numFmtId="0" fontId="24" fillId="0" borderId="0" xfId="1" applyFont="1"/>
    <xf numFmtId="0" fontId="25" fillId="0" borderId="18" xfId="1" applyFont="1" applyFill="1" applyBorder="1" applyAlignment="1">
      <alignment horizontal="center" vertical="top"/>
    </xf>
    <xf numFmtId="0" fontId="25" fillId="0" borderId="19" xfId="1" applyFont="1" applyFill="1" applyBorder="1" applyAlignment="1">
      <alignment horizontal="center" vertical="top" wrapText="1"/>
    </xf>
    <xf numFmtId="0" fontId="25" fillId="0" borderId="19" xfId="1" applyFont="1" applyFill="1" applyBorder="1" applyAlignment="1">
      <alignment horizontal="center" vertical="top"/>
    </xf>
    <xf numFmtId="0" fontId="25" fillId="0" borderId="18" xfId="1" applyFont="1" applyFill="1" applyBorder="1" applyAlignment="1">
      <alignment wrapText="1"/>
    </xf>
    <xf numFmtId="0" fontId="26" fillId="0" borderId="0" xfId="1" applyFont="1"/>
    <xf numFmtId="0" fontId="27" fillId="3" borderId="19" xfId="1" applyFont="1" applyFill="1" applyBorder="1" applyAlignment="1">
      <alignment horizontal="center" vertical="center"/>
    </xf>
    <xf numFmtId="0" fontId="27" fillId="3" borderId="19" xfId="1" applyFont="1" applyFill="1" applyBorder="1" applyAlignment="1">
      <alignment horizontal="center" vertical="center" wrapText="1"/>
    </xf>
    <xf numFmtId="0" fontId="28" fillId="0" borderId="19" xfId="1" applyFont="1" applyBorder="1" applyAlignment="1">
      <alignment vertical="top"/>
    </xf>
    <xf numFmtId="0" fontId="28" fillId="0" borderId="19" xfId="1" applyFont="1" applyBorder="1"/>
    <xf numFmtId="0" fontId="28" fillId="0" borderId="19" xfId="1" applyFont="1" applyBorder="1" applyAlignment="1">
      <alignment horizontal="center"/>
    </xf>
    <xf numFmtId="0" fontId="28" fillId="0" borderId="19" xfId="1" applyFont="1" applyBorder="1" applyAlignment="1">
      <alignment vertical="top" wrapText="1"/>
    </xf>
    <xf numFmtId="0" fontId="29" fillId="0" borderId="19" xfId="1" applyFont="1" applyFill="1" applyBorder="1" applyAlignment="1">
      <alignment horizontal="center"/>
    </xf>
    <xf numFmtId="0" fontId="29" fillId="0" borderId="19" xfId="1" applyFont="1" applyFill="1" applyBorder="1" applyAlignment="1">
      <alignment horizontal="center" vertical="top" wrapText="1"/>
    </xf>
    <xf numFmtId="0" fontId="29" fillId="0" borderId="19" xfId="1" applyFont="1" applyBorder="1" applyAlignment="1">
      <alignment vertical="top"/>
    </xf>
    <xf numFmtId="0" fontId="22" fillId="0" borderId="19" xfId="1" applyFont="1" applyBorder="1" applyAlignment="1">
      <alignment horizontal="center"/>
    </xf>
    <xf numFmtId="0" fontId="22" fillId="0" borderId="19" xfId="1" applyFont="1" applyBorder="1" applyAlignment="1">
      <alignment vertical="top" wrapText="1"/>
    </xf>
    <xf numFmtId="0" fontId="22" fillId="0" borderId="19" xfId="1" applyFont="1" applyBorder="1" applyAlignment="1">
      <alignment vertical="top"/>
    </xf>
    <xf numFmtId="0" fontId="22" fillId="0" borderId="19" xfId="1" applyFont="1" applyBorder="1"/>
    <xf numFmtId="0" fontId="22" fillId="0" borderId="19" xfId="1" applyFont="1" applyBorder="1" applyAlignment="1">
      <alignment vertical="center"/>
    </xf>
    <xf numFmtId="0" fontId="29" fillId="0" borderId="19" xfId="1" applyFont="1" applyFill="1" applyBorder="1" applyAlignment="1">
      <alignment horizontal="center" vertical="center"/>
    </xf>
    <xf numFmtId="0" fontId="29" fillId="0" borderId="19" xfId="1" applyFont="1" applyFill="1" applyBorder="1" applyAlignment="1">
      <alignment horizontal="center" vertical="center" wrapText="1"/>
    </xf>
    <xf numFmtId="0" fontId="27" fillId="0" borderId="19" xfId="1" applyFont="1" applyBorder="1" applyAlignment="1">
      <alignment horizontal="center" vertical="center"/>
    </xf>
    <xf numFmtId="0" fontId="27" fillId="0" borderId="19" xfId="1" applyFont="1" applyBorder="1"/>
    <xf numFmtId="0" fontId="30" fillId="0" borderId="0" xfId="1" applyFont="1" applyAlignment="1">
      <alignment horizontal="center" vertical="center"/>
    </xf>
    <xf numFmtId="0" fontId="22" fillId="0" borderId="19" xfId="1" applyFont="1" applyBorder="1" applyAlignment="1">
      <alignment horizontal="center" vertical="center"/>
    </xf>
    <xf numFmtId="0" fontId="25" fillId="0" borderId="19" xfId="1" applyFont="1" applyFill="1" applyBorder="1" applyAlignment="1">
      <alignment vertical="center" wrapText="1"/>
    </xf>
    <xf numFmtId="0" fontId="28" fillId="0" borderId="19" xfId="1" applyFont="1" applyBorder="1" applyAlignment="1">
      <alignment horizontal="center" vertical="center"/>
    </xf>
    <xf numFmtId="0" fontId="26" fillId="0" borderId="0" xfId="1" applyFont="1" applyAlignment="1">
      <alignment horizontal="center" vertical="center"/>
    </xf>
    <xf numFmtId="0" fontId="27" fillId="0" borderId="19" xfId="1" applyFont="1" applyBorder="1" applyAlignment="1">
      <alignment horizontal="center"/>
    </xf>
    <xf numFmtId="0" fontId="27" fillId="0" borderId="19" xfId="1" applyFont="1" applyBorder="1" applyAlignment="1">
      <alignment horizontal="center" vertical="top" wrapText="1"/>
    </xf>
    <xf numFmtId="0" fontId="27" fillId="0" borderId="19" xfId="1" applyFont="1" applyFill="1" applyBorder="1" applyAlignment="1">
      <alignment horizontal="center" vertical="center"/>
    </xf>
    <xf numFmtId="0" fontId="27" fillId="0" borderId="19" xfId="1" applyFont="1" applyBorder="1" applyAlignment="1">
      <alignment vertical="top"/>
    </xf>
    <xf numFmtId="0" fontId="30" fillId="0" borderId="0" xfId="1" applyFont="1"/>
    <xf numFmtId="0" fontId="28" fillId="0" borderId="19" xfId="1" applyFont="1" applyFill="1" applyBorder="1" applyAlignment="1">
      <alignment horizontal="center" vertical="center"/>
    </xf>
    <xf numFmtId="0" fontId="28" fillId="3" borderId="19" xfId="1" applyFont="1" applyFill="1" applyBorder="1" applyAlignment="1">
      <alignment horizontal="center" vertical="center"/>
    </xf>
    <xf numFmtId="0" fontId="28" fillId="3" borderId="19" xfId="1" applyFont="1" applyFill="1" applyBorder="1" applyAlignment="1">
      <alignment horizontal="center" vertical="center" wrapText="1"/>
    </xf>
    <xf numFmtId="0" fontId="25" fillId="0" borderId="19" xfId="1" applyFont="1" applyFill="1" applyBorder="1" applyAlignment="1">
      <alignment horizontal="center" vertical="center"/>
    </xf>
    <xf numFmtId="0" fontId="28" fillId="0" borderId="19" xfId="1" applyFont="1" applyFill="1" applyBorder="1" applyAlignment="1">
      <alignment horizontal="center"/>
    </xf>
    <xf numFmtId="0" fontId="28" fillId="0" borderId="19" xfId="1" applyFont="1" applyFill="1" applyBorder="1" applyAlignment="1">
      <alignment vertical="top" wrapText="1"/>
    </xf>
    <xf numFmtId="0" fontId="28" fillId="0" borderId="19" xfId="1" applyFont="1" applyFill="1" applyBorder="1" applyAlignment="1">
      <alignment vertical="top"/>
    </xf>
    <xf numFmtId="0" fontId="28" fillId="0" borderId="19" xfId="1" applyFont="1" applyFill="1" applyBorder="1"/>
    <xf numFmtId="0" fontId="28" fillId="3" borderId="19" xfId="1" applyFont="1" applyFill="1" applyBorder="1" applyAlignment="1">
      <alignment horizontal="center" vertical="top" wrapText="1"/>
    </xf>
    <xf numFmtId="0" fontId="29" fillId="0" borderId="19" xfId="1" applyFont="1" applyBorder="1" applyAlignment="1">
      <alignment horizontal="center" vertical="center"/>
    </xf>
    <xf numFmtId="0" fontId="25" fillId="0" borderId="19" xfId="1" applyFont="1" applyBorder="1" applyAlignment="1">
      <alignment horizontal="center"/>
    </xf>
    <xf numFmtId="0" fontId="25" fillId="0" borderId="19" xfId="1" applyFont="1" applyBorder="1" applyAlignment="1">
      <alignment vertical="top" wrapText="1"/>
    </xf>
    <xf numFmtId="0" fontId="25" fillId="0" borderId="19" xfId="1" applyFont="1" applyBorder="1" applyAlignment="1">
      <alignment vertical="top"/>
    </xf>
    <xf numFmtId="0" fontId="25" fillId="0" borderId="19" xfId="1" applyFont="1" applyBorder="1"/>
    <xf numFmtId="0" fontId="31" fillId="0" borderId="0" xfId="1" applyFont="1"/>
    <xf numFmtId="0" fontId="14" fillId="0" borderId="0" xfId="1" applyFont="1"/>
    <xf numFmtId="0" fontId="19" fillId="0" borderId="0" xfId="1" applyFont="1" applyBorder="1" applyAlignment="1">
      <alignment vertical="top"/>
    </xf>
    <xf numFmtId="0" fontId="3" fillId="0" borderId="0" xfId="2" applyFont="1" applyFill="1" applyBorder="1" applyAlignment="1">
      <alignment horizontal="left" vertical="center"/>
    </xf>
    <xf numFmtId="0" fontId="1" fillId="0" borderId="0" xfId="2" applyFont="1" applyFill="1" applyBorder="1" applyAlignment="1">
      <alignment horizontal="left" vertical="center"/>
    </xf>
    <xf numFmtId="0" fontId="11" fillId="0" borderId="4" xfId="2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left" vertical="center"/>
    </xf>
    <xf numFmtId="0" fontId="8" fillId="0" borderId="3" xfId="2" applyFont="1" applyFill="1" applyBorder="1" applyAlignment="1">
      <alignment horizontal="left" vertical="center" wrapText="1"/>
    </xf>
    <xf numFmtId="0" fontId="9" fillId="0" borderId="9" xfId="2" applyFont="1" applyFill="1" applyBorder="1" applyAlignment="1">
      <alignment horizontal="center" vertical="center" wrapText="1"/>
    </xf>
    <xf numFmtId="0" fontId="10" fillId="0" borderId="10" xfId="2" applyFont="1" applyFill="1" applyBorder="1" applyAlignment="1">
      <alignment horizontal="center" vertical="center" wrapText="1"/>
    </xf>
    <xf numFmtId="165" fontId="8" fillId="0" borderId="5" xfId="2" applyNumberFormat="1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left" vertical="center" wrapText="1"/>
    </xf>
    <xf numFmtId="0" fontId="7" fillId="2" borderId="7" xfId="2" applyFont="1" applyFill="1" applyBorder="1" applyAlignment="1">
      <alignment horizontal="center" vertical="center" wrapText="1"/>
    </xf>
    <xf numFmtId="0" fontId="6" fillId="2" borderId="8" xfId="2" applyFont="1" applyFill="1" applyBorder="1" applyAlignment="1">
      <alignment horizontal="center" vertical="center" wrapText="1"/>
    </xf>
    <xf numFmtId="0" fontId="7" fillId="2" borderId="13" xfId="2" applyFont="1" applyFill="1" applyBorder="1" applyAlignment="1">
      <alignment horizontal="center" vertical="center" wrapText="1"/>
    </xf>
    <xf numFmtId="165" fontId="3" fillId="2" borderId="4" xfId="2" applyNumberFormat="1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vertical="center" wrapText="1"/>
    </xf>
    <xf numFmtId="0" fontId="3" fillId="2" borderId="4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left" vertical="center" wrapText="1"/>
    </xf>
    <xf numFmtId="0" fontId="4" fillId="0" borderId="11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165" fontId="3" fillId="0" borderId="6" xfId="2" applyNumberFormat="1" applyFont="1" applyFill="1" applyBorder="1" applyAlignment="1">
      <alignment horizontal="center" vertical="center" wrapText="1"/>
    </xf>
    <xf numFmtId="164" fontId="3" fillId="0" borderId="6" xfId="2" applyNumberFormat="1" applyFont="1" applyFill="1" applyBorder="1" applyAlignment="1">
      <alignment vertical="center" wrapText="1"/>
    </xf>
    <xf numFmtId="164" fontId="3" fillId="0" borderId="6" xfId="2" applyNumberFormat="1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left" vertical="center" wrapText="1"/>
    </xf>
    <xf numFmtId="165" fontId="1" fillId="0" borderId="6" xfId="2" applyNumberFormat="1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3" fillId="0" borderId="6" xfId="2" applyFont="1" applyFill="1" applyBorder="1" applyAlignment="1">
      <alignment vertical="center" wrapText="1"/>
    </xf>
    <xf numFmtId="0" fontId="2" fillId="2" borderId="1" xfId="2" applyFont="1" applyFill="1" applyBorder="1" applyAlignment="1">
      <alignment vertical="center" wrapText="1"/>
    </xf>
    <xf numFmtId="0" fontId="1" fillId="0" borderId="2" xfId="2" applyFont="1" applyFill="1" applyBorder="1" applyAlignment="1">
      <alignment vertical="center" wrapText="1"/>
    </xf>
    <xf numFmtId="0" fontId="3" fillId="0" borderId="6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left" vertical="center"/>
    </xf>
    <xf numFmtId="0" fontId="4" fillId="0" borderId="11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/>
    </xf>
    <xf numFmtId="165" fontId="3" fillId="0" borderId="6" xfId="2" applyNumberFormat="1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left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left" vertical="center"/>
    </xf>
    <xf numFmtId="0" fontId="7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4" fillId="2" borderId="13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165" fontId="3" fillId="2" borderId="4" xfId="2" applyNumberFormat="1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left" vertical="center"/>
    </xf>
    <xf numFmtId="0" fontId="3" fillId="2" borderId="4" xfId="2" applyFont="1" applyFill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left" vertical="center"/>
    </xf>
    <xf numFmtId="0" fontId="1" fillId="0" borderId="22" xfId="2" applyFont="1" applyFill="1" applyBorder="1" applyAlignment="1">
      <alignment vertical="center" wrapText="1"/>
    </xf>
    <xf numFmtId="0" fontId="4" fillId="0" borderId="23" xfId="2" applyFont="1" applyFill="1" applyBorder="1" applyAlignment="1">
      <alignment horizontal="center" vertical="center" wrapText="1"/>
    </xf>
    <xf numFmtId="0" fontId="5" fillId="0" borderId="24" xfId="2" applyFont="1" applyFill="1" applyBorder="1" applyAlignment="1">
      <alignment horizontal="center" vertical="center" wrapText="1"/>
    </xf>
    <xf numFmtId="0" fontId="4" fillId="0" borderId="25" xfId="2" applyFont="1" applyFill="1" applyBorder="1" applyAlignment="1">
      <alignment horizontal="center" vertical="center" wrapText="1"/>
    </xf>
    <xf numFmtId="165" fontId="3" fillId="0" borderId="26" xfId="2" applyNumberFormat="1" applyFont="1" applyFill="1" applyBorder="1" applyAlignment="1">
      <alignment horizontal="center" vertical="center" wrapText="1"/>
    </xf>
    <xf numFmtId="0" fontId="3" fillId="0" borderId="26" xfId="2" applyFont="1" applyFill="1" applyBorder="1" applyAlignment="1">
      <alignment vertical="center" wrapText="1"/>
    </xf>
    <xf numFmtId="0" fontId="3" fillId="0" borderId="26" xfId="2" applyFont="1" applyFill="1" applyBorder="1" applyAlignment="1">
      <alignment horizontal="center" vertical="center" wrapText="1"/>
    </xf>
    <xf numFmtId="0" fontId="11" fillId="0" borderId="27" xfId="2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9" fontId="0" fillId="0" borderId="0" xfId="3" applyFont="1" applyFill="1" applyBorder="1" applyAlignment="1">
      <alignment horizontal="center" vertical="top"/>
    </xf>
    <xf numFmtId="0" fontId="11" fillId="0" borderId="28" xfId="2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/>
    </xf>
    <xf numFmtId="0" fontId="12" fillId="0" borderId="0" xfId="1" applyFont="1" applyAlignment="1">
      <alignment horizontal="center"/>
    </xf>
    <xf numFmtId="14" fontId="13" fillId="4" borderId="29" xfId="1" applyNumberFormat="1" applyFont="1" applyFill="1" applyBorder="1"/>
    <xf numFmtId="0" fontId="13" fillId="4" borderId="29" xfId="1" applyFont="1" applyFill="1" applyBorder="1"/>
    <xf numFmtId="0" fontId="13" fillId="5" borderId="0" xfId="1" applyFill="1"/>
    <xf numFmtId="0" fontId="13" fillId="4" borderId="0" xfId="1" applyFill="1"/>
    <xf numFmtId="0" fontId="36" fillId="0" borderId="0" xfId="1" applyFont="1"/>
    <xf numFmtId="0" fontId="13" fillId="4" borderId="2" xfId="1" applyFont="1" applyFill="1" applyBorder="1"/>
    <xf numFmtId="0" fontId="13" fillId="4" borderId="30" xfId="1" applyFont="1" applyFill="1" applyBorder="1"/>
    <xf numFmtId="0" fontId="13" fillId="4" borderId="31" xfId="1" applyFont="1" applyFill="1" applyBorder="1"/>
    <xf numFmtId="14" fontId="13" fillId="0" borderId="0" xfId="1" applyNumberFormat="1"/>
    <xf numFmtId="0" fontId="13" fillId="0" borderId="0" xfId="1" applyFont="1"/>
    <xf numFmtId="0" fontId="13" fillId="0" borderId="0" xfId="1" applyFont="1" applyFill="1" applyBorder="1"/>
    <xf numFmtId="0" fontId="35" fillId="0" borderId="0" xfId="4" applyFill="1" applyBorder="1"/>
    <xf numFmtId="0" fontId="35" fillId="0" borderId="0" xfId="4"/>
    <xf numFmtId="0" fontId="13" fillId="6" borderId="29" xfId="1" applyFont="1" applyFill="1" applyBorder="1"/>
    <xf numFmtId="0" fontId="36" fillId="5" borderId="0" xfId="1" applyFont="1" applyFill="1"/>
    <xf numFmtId="14" fontId="13" fillId="4" borderId="2" xfId="1" applyNumberFormat="1" applyFont="1" applyFill="1" applyBorder="1"/>
    <xf numFmtId="14" fontId="13" fillId="4" borderId="30" xfId="1" applyNumberFormat="1" applyFont="1" applyFill="1" applyBorder="1"/>
    <xf numFmtId="14" fontId="13" fillId="4" borderId="31" xfId="1" applyNumberFormat="1" applyFont="1" applyFill="1" applyBorder="1"/>
    <xf numFmtId="0" fontId="13" fillId="0" borderId="0" xfId="1" applyBorder="1"/>
    <xf numFmtId="0" fontId="3" fillId="0" borderId="3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2" xfId="2" applyFont="1" applyFill="1" applyBorder="1" applyAlignment="1">
      <alignment horizontal="center" vertical="center"/>
    </xf>
    <xf numFmtId="0" fontId="13" fillId="0" borderId="0" xfId="1" applyAlignment="1">
      <alignment horizontal="center"/>
    </xf>
    <xf numFmtId="0" fontId="37" fillId="0" borderId="0" xfId="1" applyFont="1" applyAlignment="1">
      <alignment horizontal="center"/>
    </xf>
    <xf numFmtId="0" fontId="12" fillId="7" borderId="0" xfId="1" applyFont="1" applyFill="1" applyAlignment="1">
      <alignment horizontal="center"/>
    </xf>
    <xf numFmtId="166" fontId="12" fillId="7" borderId="0" xfId="1" applyNumberFormat="1" applyFont="1" applyFill="1" applyAlignment="1">
      <alignment horizontal="center"/>
    </xf>
    <xf numFmtId="166" fontId="13" fillId="0" borderId="0" xfId="1" applyNumberFormat="1"/>
    <xf numFmtId="166" fontId="13" fillId="0" borderId="0" xfId="1" applyNumberFormat="1" applyAlignment="1">
      <alignment horizontal="center"/>
    </xf>
    <xf numFmtId="9" fontId="38" fillId="0" borderId="0" xfId="5" applyFont="1"/>
    <xf numFmtId="0" fontId="12" fillId="5" borderId="0" xfId="1" applyFont="1" applyFill="1" applyAlignment="1">
      <alignment horizontal="center"/>
    </xf>
    <xf numFmtId="166" fontId="12" fillId="5" borderId="0" xfId="1" applyNumberFormat="1" applyFont="1" applyFill="1" applyAlignment="1">
      <alignment horizontal="center"/>
    </xf>
    <xf numFmtId="0" fontId="12" fillId="8" borderId="0" xfId="1" applyFont="1" applyFill="1" applyAlignment="1">
      <alignment horizontal="center"/>
    </xf>
    <xf numFmtId="166" fontId="12" fillId="8" borderId="0" xfId="1" applyNumberFormat="1" applyFont="1" applyFill="1" applyAlignment="1">
      <alignment horizontal="center"/>
    </xf>
    <xf numFmtId="0" fontId="12" fillId="9" borderId="0" xfId="1" applyFont="1" applyFill="1" applyAlignment="1">
      <alignment horizontal="center"/>
    </xf>
    <xf numFmtId="166" fontId="12" fillId="9" borderId="0" xfId="1" applyNumberFormat="1" applyFont="1" applyFill="1" applyAlignment="1">
      <alignment horizontal="center"/>
    </xf>
    <xf numFmtId="0" fontId="12" fillId="10" borderId="0" xfId="1" applyFont="1" applyFill="1" applyAlignment="1">
      <alignment horizontal="center"/>
    </xf>
    <xf numFmtId="166" fontId="12" fillId="10" borderId="0" xfId="1" applyNumberFormat="1" applyFont="1" applyFill="1" applyAlignment="1">
      <alignment horizontal="center"/>
    </xf>
    <xf numFmtId="9" fontId="39" fillId="0" borderId="0" xfId="5" applyFont="1"/>
    <xf numFmtId="0" fontId="12" fillId="11" borderId="0" xfId="1" applyFont="1" applyFill="1" applyAlignment="1">
      <alignment horizontal="center"/>
    </xf>
    <xf numFmtId="166" fontId="12" fillId="11" borderId="0" xfId="1" applyNumberFormat="1" applyFont="1" applyFill="1" applyAlignment="1">
      <alignment horizontal="center"/>
    </xf>
    <xf numFmtId="1" fontId="13" fillId="0" borderId="0" xfId="1" applyNumberFormat="1"/>
    <xf numFmtId="0" fontId="12" fillId="0" borderId="0" xfId="1" applyFont="1"/>
    <xf numFmtId="166" fontId="12" fillId="0" borderId="0" xfId="1" applyNumberFormat="1" applyFont="1"/>
    <xf numFmtId="166" fontId="13" fillId="0" borderId="0" xfId="1" applyNumberFormat="1" applyFont="1"/>
    <xf numFmtId="0" fontId="12" fillId="4" borderId="0" xfId="1" applyFont="1" applyFill="1"/>
    <xf numFmtId="166" fontId="12" fillId="4" borderId="0" xfId="1" applyNumberFormat="1" applyFont="1" applyFill="1"/>
    <xf numFmtId="1" fontId="12" fillId="4" borderId="0" xfId="1" applyNumberFormat="1" applyFont="1" applyFill="1"/>
    <xf numFmtId="0" fontId="40" fillId="0" borderId="0" xfId="1" applyFont="1"/>
    <xf numFmtId="166" fontId="40" fillId="0" borderId="0" xfId="1" applyNumberFormat="1" applyFont="1"/>
    <xf numFmtId="0" fontId="12" fillId="12" borderId="32" xfId="1" applyFont="1" applyFill="1" applyBorder="1"/>
    <xf numFmtId="0" fontId="12" fillId="12" borderId="33" xfId="1" applyFont="1" applyFill="1" applyBorder="1"/>
    <xf numFmtId="0" fontId="12" fillId="12" borderId="34" xfId="1" applyFont="1" applyFill="1" applyBorder="1"/>
    <xf numFmtId="0" fontId="12" fillId="12" borderId="35" xfId="1" applyFont="1" applyFill="1" applyBorder="1"/>
    <xf numFmtId="0" fontId="12" fillId="12" borderId="36" xfId="1" applyFont="1" applyFill="1" applyBorder="1"/>
    <xf numFmtId="0" fontId="12" fillId="12" borderId="37" xfId="1" applyFont="1" applyFill="1" applyBorder="1"/>
    <xf numFmtId="0" fontId="13" fillId="0" borderId="38" xfId="1" applyBorder="1"/>
    <xf numFmtId="166" fontId="13" fillId="0" borderId="39" xfId="1" applyNumberFormat="1" applyBorder="1"/>
    <xf numFmtId="0" fontId="13" fillId="0" borderId="39" xfId="1" applyBorder="1"/>
    <xf numFmtId="0" fontId="13" fillId="0" borderId="39" xfId="1" applyBorder="1" applyAlignment="1">
      <alignment horizontal="center"/>
    </xf>
    <xf numFmtId="0" fontId="13" fillId="0" borderId="40" xfId="1" applyBorder="1"/>
    <xf numFmtId="0" fontId="13" fillId="0" borderId="41" xfId="1" applyBorder="1"/>
    <xf numFmtId="0" fontId="13" fillId="0" borderId="42" xfId="1" applyBorder="1"/>
    <xf numFmtId="0" fontId="13" fillId="0" borderId="43" xfId="1" applyBorder="1"/>
    <xf numFmtId="0" fontId="13" fillId="0" borderId="44" xfId="1" applyBorder="1"/>
    <xf numFmtId="0" fontId="13" fillId="0" borderId="44" xfId="1" applyBorder="1" applyAlignment="1">
      <alignment horizontal="center"/>
    </xf>
    <xf numFmtId="0" fontId="13" fillId="0" borderId="45" xfId="1" applyBorder="1"/>
    <xf numFmtId="0" fontId="12" fillId="0" borderId="7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5" xfId="2" applyFont="1" applyFill="1" applyBorder="1" applyAlignment="1">
      <alignment horizontal="center" vertical="center"/>
    </xf>
    <xf numFmtId="0" fontId="12" fillId="0" borderId="16" xfId="2" applyFont="1" applyFill="1" applyBorder="1" applyAlignment="1">
      <alignment horizontal="center" vertical="center"/>
    </xf>
    <xf numFmtId="0" fontId="14" fillId="0" borderId="0" xfId="1" applyFont="1" applyAlignment="1"/>
    <xf numFmtId="0" fontId="17" fillId="0" borderId="0" xfId="1" applyFont="1" applyBorder="1" applyAlignment="1">
      <alignment horizontal="center" vertical="top"/>
    </xf>
    <xf numFmtId="0" fontId="21" fillId="0" borderId="17" xfId="1" applyFont="1" applyBorder="1" applyAlignment="1">
      <alignment horizontal="center"/>
    </xf>
    <xf numFmtId="0" fontId="22" fillId="0" borderId="20" xfId="1" applyFont="1" applyBorder="1" applyAlignment="1">
      <alignment horizontal="left" vertical="center"/>
    </xf>
    <xf numFmtId="0" fontId="22" fillId="0" borderId="21" xfId="1" applyFont="1" applyBorder="1" applyAlignment="1">
      <alignment horizontal="left" vertical="center"/>
    </xf>
    <xf numFmtId="0" fontId="22" fillId="0" borderId="18" xfId="1" applyFont="1" applyBorder="1" applyAlignment="1">
      <alignment horizontal="left" vertical="center"/>
    </xf>
    <xf numFmtId="14" fontId="13" fillId="0" borderId="0" xfId="1" applyNumberFormat="1" applyAlignment="1">
      <alignment horizontal="center"/>
    </xf>
  </cellXfs>
  <cellStyles count="6">
    <cellStyle name="Lien hypertexte" xfId="4" builtinId="8"/>
    <cellStyle name="Normal" xfId="0" builtinId="0"/>
    <cellStyle name="Normal 2" xfId="1"/>
    <cellStyle name="Normal 3" xfId="2"/>
    <cellStyle name="Pourcentage" xfId="3" builtinId="5"/>
    <cellStyle name="Pourcentage 2" xfId="5"/>
  </cellStyles>
  <dxfs count="11"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'Gantt '!$B$4</c:f>
              <c:strCache>
                <c:ptCount val="1"/>
                <c:pt idx="0">
                  <c:v>DEBUT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'Gantt '!$A$5:$A$25</c:f>
              <c:strCache>
                <c:ptCount val="21"/>
                <c:pt idx="0">
                  <c:v>FAISABILITE</c:v>
                </c:pt>
                <c:pt idx="1">
                  <c:v>Etude financière</c:v>
                </c:pt>
                <c:pt idx="2">
                  <c:v>Validation du programme par GL / Mairie / DEAL</c:v>
                </c:pt>
                <c:pt idx="3">
                  <c:v>PHASE ESQ</c:v>
                </c:pt>
                <c:pt idx="4">
                  <c:v>Présentation ESQ</c:v>
                </c:pt>
                <c:pt idx="5">
                  <c:v>Archi Conseil DEAL</c:v>
                </c:pt>
                <c:pt idx="6">
                  <c:v>Courrier d'offre</c:v>
                </c:pt>
                <c:pt idx="7">
                  <c:v>PHASE PC</c:v>
                </c:pt>
                <c:pt idx="8">
                  <c:v>Dépôt demande PC</c:v>
                </c:pt>
                <c:pt idx="9">
                  <c:v>Date limite dépôt PC</c:v>
                </c:pt>
                <c:pt idx="10">
                  <c:v>Obtention PC</c:v>
                </c:pt>
                <c:pt idx="11">
                  <c:v>CONTRAT DE RESERVATION</c:v>
                </c:pt>
                <c:pt idx="12">
                  <c:v>Avis des domaines VEFA</c:v>
                </c:pt>
                <c:pt idx="13">
                  <c:v>FINANCEMENT </c:v>
                </c:pt>
                <c:pt idx="14">
                  <c:v>Dépôt demande LBU</c:v>
                </c:pt>
                <c:pt idx="15">
                  <c:v>Obtention arrêté LBU</c:v>
                </c:pt>
                <c:pt idx="16">
                  <c:v>Dépôt demande de prêt CDC</c:v>
                </c:pt>
                <c:pt idx="17">
                  <c:v>Contrat de prêt signé</c:v>
                </c:pt>
                <c:pt idx="18">
                  <c:v>Garanties conformes</c:v>
                </c:pt>
                <c:pt idx="19">
                  <c:v>SIGNATURE VEFA</c:v>
                </c:pt>
                <c:pt idx="20">
                  <c:v>Date du jour</c:v>
                </c:pt>
              </c:strCache>
            </c:strRef>
          </c:cat>
          <c:val>
            <c:numRef>
              <c:f>'Gantt '!$B$5:$B$25</c:f>
              <c:numCache>
                <c:formatCode>dd/mm/yy;@</c:formatCode>
                <c:ptCount val="21"/>
                <c:pt idx="0">
                  <c:v>43628</c:v>
                </c:pt>
                <c:pt idx="1">
                  <c:v>43628</c:v>
                </c:pt>
                <c:pt idx="2">
                  <c:v>43628</c:v>
                </c:pt>
                <c:pt idx="3">
                  <c:v>43724</c:v>
                </c:pt>
                <c:pt idx="4">
                  <c:v>43724</c:v>
                </c:pt>
                <c:pt idx="5">
                  <c:v>43727</c:v>
                </c:pt>
                <c:pt idx="6">
                  <c:v>43790</c:v>
                </c:pt>
                <c:pt idx="7">
                  <c:v>43803</c:v>
                </c:pt>
                <c:pt idx="8">
                  <c:v>43803</c:v>
                </c:pt>
                <c:pt idx="9">
                  <c:v>43798</c:v>
                </c:pt>
                <c:pt idx="10">
                  <c:v>43798</c:v>
                </c:pt>
                <c:pt idx="11">
                  <c:v>43803</c:v>
                </c:pt>
                <c:pt idx="12">
                  <c:v>43887</c:v>
                </c:pt>
                <c:pt idx="13">
                  <c:v>43889</c:v>
                </c:pt>
                <c:pt idx="14">
                  <c:v>43889</c:v>
                </c:pt>
                <c:pt idx="15">
                  <c:v>43886</c:v>
                </c:pt>
                <c:pt idx="16">
                  <c:v>44006</c:v>
                </c:pt>
                <c:pt idx="17">
                  <c:v>44013</c:v>
                </c:pt>
                <c:pt idx="18">
                  <c:v>44076</c:v>
                </c:pt>
                <c:pt idx="19">
                  <c:v>44160</c:v>
                </c:pt>
                <c:pt idx="20">
                  <c:v>43985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BC-4C61-B326-38B3D5CADA75}"/>
            </c:ext>
          </c:extLst>
        </c:ser>
        <c:ser>
          <c:idx val="1"/>
          <c:order val="1"/>
          <c:tx>
            <c:strRef>
              <c:f>'Gantt '!$C$4</c:f>
              <c:strCache>
                <c:ptCount val="1"/>
                <c:pt idx="0">
                  <c:v>JOURS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A4BC-4C61-B326-38B3D5CADA75}"/>
              </c:ext>
            </c:extLst>
          </c:dPt>
          <c:dPt>
            <c:idx val="7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A4BC-4C61-B326-38B3D5CADA75}"/>
              </c:ext>
            </c:extLst>
          </c:dPt>
          <c:dPt>
            <c:idx val="1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A4BC-4C61-B326-38B3D5CADA75}"/>
              </c:ext>
            </c:extLst>
          </c:dPt>
          <c:dPt>
            <c:idx val="15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A4BC-4C61-B326-38B3D5CADA75}"/>
              </c:ext>
            </c:extLst>
          </c:dPt>
          <c:dPt>
            <c:idx val="21"/>
            <c:invertIfNegative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A4BC-4C61-B326-38B3D5CADA75}"/>
              </c:ext>
            </c:extLst>
          </c:dPt>
          <c:dPt>
            <c:idx val="25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A4BC-4C61-B326-38B3D5CADA75}"/>
              </c:ext>
            </c:extLst>
          </c:dPt>
          <c:dPt>
            <c:idx val="28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A4BC-4C61-B326-38B3D5CADA75}"/>
              </c:ext>
            </c:extLst>
          </c:dPt>
          <c:dPt>
            <c:idx val="32"/>
            <c:invertIfNegative val="0"/>
            <c:bubble3D val="0"/>
            <c:spPr>
              <a:solidFill>
                <a:schemeClr val="bg2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A4BC-4C61-B326-38B3D5CADA75}"/>
              </c:ext>
            </c:extLst>
          </c:dPt>
          <c:dLbls>
            <c:dLbl>
              <c:idx val="19"/>
              <c:layout/>
              <c:spPr>
                <a:solidFill>
                  <a:srgbClr val="FF0000"/>
                </a:solidFill>
                <a:ln>
                  <a:solidFill>
                    <a:schemeClr val="dk1">
                      <a:lumMod val="25000"/>
                      <a:lumOff val="75000"/>
                    </a:schemeClr>
                  </a:solidFill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downArrowCallout">
                      <a:avLst/>
                    </a:prstGeom>
                    <a:noFill/>
                    <a:ln>
                      <a:noFill/>
                    </a:ln>
                  </c15:spPr>
                  <c15:layout/>
                </c:ext>
                <c:ext xmlns:c16="http://schemas.microsoft.com/office/drawing/2014/chart" uri="{C3380CC4-5D6E-409C-BE32-E72D297353CC}">
                  <c16:uniqueId val="{00000011-A4BC-4C61-B326-38B3D5CADA75}"/>
                </c:ext>
              </c:extLst>
            </c:dLbl>
            <c:spPr>
              <a:solidFill>
                <a:schemeClr val="lt1"/>
              </a:solidFill>
              <a:ln>
                <a:solidFill>
                  <a:schemeClr val="dk1">
                    <a:lumMod val="25000"/>
                    <a:lumOff val="75000"/>
                  </a:scheme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downArrow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'Gantt '!$A$5:$A$25</c:f>
              <c:strCache>
                <c:ptCount val="21"/>
                <c:pt idx="0">
                  <c:v>FAISABILITE</c:v>
                </c:pt>
                <c:pt idx="1">
                  <c:v>Etude financière</c:v>
                </c:pt>
                <c:pt idx="2">
                  <c:v>Validation du programme par GL / Mairie / DEAL</c:v>
                </c:pt>
                <c:pt idx="3">
                  <c:v>PHASE ESQ</c:v>
                </c:pt>
                <c:pt idx="4">
                  <c:v>Présentation ESQ</c:v>
                </c:pt>
                <c:pt idx="5">
                  <c:v>Archi Conseil DEAL</c:v>
                </c:pt>
                <c:pt idx="6">
                  <c:v>Courrier d'offre</c:v>
                </c:pt>
                <c:pt idx="7">
                  <c:v>PHASE PC</c:v>
                </c:pt>
                <c:pt idx="8">
                  <c:v>Dépôt demande PC</c:v>
                </c:pt>
                <c:pt idx="9">
                  <c:v>Date limite dépôt PC</c:v>
                </c:pt>
                <c:pt idx="10">
                  <c:v>Obtention PC</c:v>
                </c:pt>
                <c:pt idx="11">
                  <c:v>CONTRAT DE RESERVATION</c:v>
                </c:pt>
                <c:pt idx="12">
                  <c:v>Avis des domaines VEFA</c:v>
                </c:pt>
                <c:pt idx="13">
                  <c:v>FINANCEMENT </c:v>
                </c:pt>
                <c:pt idx="14">
                  <c:v>Dépôt demande LBU</c:v>
                </c:pt>
                <c:pt idx="15">
                  <c:v>Obtention arrêté LBU</c:v>
                </c:pt>
                <c:pt idx="16">
                  <c:v>Dépôt demande de prêt CDC</c:v>
                </c:pt>
                <c:pt idx="17">
                  <c:v>Contrat de prêt signé</c:v>
                </c:pt>
                <c:pt idx="18">
                  <c:v>Garanties conformes</c:v>
                </c:pt>
                <c:pt idx="19">
                  <c:v>SIGNATURE VEFA</c:v>
                </c:pt>
                <c:pt idx="20">
                  <c:v>Date du jour</c:v>
                </c:pt>
              </c:strCache>
            </c:strRef>
          </c:cat>
          <c:val>
            <c:numRef>
              <c:f>'Gantt '!$C$5:$C$25</c:f>
              <c:numCache>
                <c:formatCode>General</c:formatCode>
                <c:ptCount val="21"/>
                <c:pt idx="0">
                  <c:v>96</c:v>
                </c:pt>
                <c:pt idx="1">
                  <c:v>0</c:v>
                </c:pt>
                <c:pt idx="2">
                  <c:v>96</c:v>
                </c:pt>
                <c:pt idx="3">
                  <c:v>79</c:v>
                </c:pt>
                <c:pt idx="4">
                  <c:v>0</c:v>
                </c:pt>
                <c:pt idx="5">
                  <c:v>63</c:v>
                </c:pt>
                <c:pt idx="6">
                  <c:v>13</c:v>
                </c:pt>
                <c:pt idx="7">
                  <c:v>191</c:v>
                </c:pt>
                <c:pt idx="8">
                  <c:v>-5</c:v>
                </c:pt>
                <c:pt idx="9">
                  <c:v>1</c:v>
                </c:pt>
                <c:pt idx="10">
                  <c:v>140</c:v>
                </c:pt>
                <c:pt idx="11">
                  <c:v>60</c:v>
                </c:pt>
                <c:pt idx="12">
                  <c:v>30</c:v>
                </c:pt>
                <c:pt idx="13">
                  <c:v>117</c:v>
                </c:pt>
                <c:pt idx="14">
                  <c:v>-2</c:v>
                </c:pt>
                <c:pt idx="15">
                  <c:v>120</c:v>
                </c:pt>
                <c:pt idx="16">
                  <c:v>5</c:v>
                </c:pt>
                <c:pt idx="17">
                  <c:v>45</c:v>
                </c:pt>
                <c:pt idx="18">
                  <c:v>60</c:v>
                </c:pt>
                <c:pt idx="19">
                  <c:v>30</c:v>
                </c:pt>
                <c:pt idx="20" formatCode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A4BC-4C61-B326-38B3D5CADA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62709264"/>
        <c:axId val="1862715088"/>
      </c:barChart>
      <c:catAx>
        <c:axId val="186270926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2715088"/>
        <c:crosses val="autoZero"/>
        <c:auto val="1"/>
        <c:lblAlgn val="ctr"/>
        <c:lblOffset val="100"/>
        <c:noMultiLvlLbl val="0"/>
      </c:catAx>
      <c:valAx>
        <c:axId val="1862715088"/>
        <c:scaling>
          <c:orientation val="minMax"/>
          <c:max val="44253"/>
          <c:min val="4360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2709264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590408</xdr:colOff>
      <xdr:row>0</xdr:row>
      <xdr:rowOff>0</xdr:rowOff>
    </xdr:from>
    <xdr:to>
      <xdr:col>21</xdr:col>
      <xdr:colOff>656351</xdr:colOff>
      <xdr:row>43</xdr:row>
      <xdr:rowOff>100853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2C1E0F1-0A8C-4FA7-92C5-51ECDE6B35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</xdr:rowOff>
    </xdr:from>
    <xdr:ext cx="2270760" cy="295274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2270760" cy="295274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0%20-%20%20DOP%20G&#233;n&#233;ral\suivi%20d'activit&#233;\PCA\2.%20ORGANISATION%20PCA\FORMATIONS\2020\2.%20Processus%20programmation\Planning%20C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roulé pour Prog 2020"/>
      <sheetName val="Gantt"/>
      <sheetName val="Gantt v2"/>
    </sheetNames>
    <sheetDataSet>
      <sheetData sheetId="0"/>
      <sheetData sheetId="1"/>
      <sheetData sheetId="2">
        <row r="4">
          <cell r="B4" t="str">
            <v>DEBUT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5"/>
  <sheetViews>
    <sheetView view="pageBreakPreview" topLeftCell="B15" zoomScale="85" zoomScaleNormal="70" zoomScaleSheetLayoutView="85" zoomScalePageLayoutView="55" workbookViewId="0">
      <selection activeCell="I11" sqref="I11"/>
    </sheetView>
  </sheetViews>
  <sheetFormatPr baseColWidth="10" defaultColWidth="9.296875" defaultRowHeight="11.5" outlineLevelRow="1"/>
  <cols>
    <col min="1" max="1" width="6.296875" style="72" hidden="1" customWidth="1"/>
    <col min="2" max="2" width="57.796875" style="73" customWidth="1"/>
    <col min="3" max="3" width="9.796875" style="83" customWidth="1"/>
    <col min="4" max="4" width="7.296875" style="83" customWidth="1"/>
    <col min="5" max="5" width="7.796875" style="123" customWidth="1"/>
    <col min="6" max="6" width="8.19921875" style="124" customWidth="1"/>
    <col min="7" max="7" width="18" style="83" customWidth="1"/>
    <col min="8" max="8" width="19.796875" style="83" bestFit="1" customWidth="1"/>
    <col min="9" max="9" width="60.19921875" style="72" customWidth="1"/>
    <col min="10" max="10" width="22.69921875" style="83" customWidth="1"/>
    <col min="11" max="11" width="66.296875" style="72" bestFit="1" customWidth="1"/>
    <col min="12" max="16384" width="9.296875" style="72"/>
  </cols>
  <sheetData>
    <row r="1" spans="1:11" ht="18">
      <c r="B1" s="125" t="s">
        <v>291</v>
      </c>
    </row>
    <row r="3" spans="1:11" ht="12" thickBot="1"/>
    <row r="4" spans="1:11" ht="53.25" customHeight="1" thickBot="1">
      <c r="C4" s="206" t="s">
        <v>31</v>
      </c>
      <c r="D4" s="207"/>
      <c r="E4" s="208" t="s">
        <v>32</v>
      </c>
      <c r="F4" s="209"/>
      <c r="G4" s="74" t="s">
        <v>53</v>
      </c>
      <c r="H4" s="137" t="s">
        <v>62</v>
      </c>
      <c r="I4" s="133" t="s">
        <v>34</v>
      </c>
      <c r="J4" s="75" t="s">
        <v>37</v>
      </c>
      <c r="K4" s="76" t="s">
        <v>35</v>
      </c>
    </row>
    <row r="5" spans="1:11" s="77" customFormat="1" ht="20.25" customHeight="1" thickBot="1">
      <c r="B5" s="78" t="s">
        <v>3</v>
      </c>
      <c r="C5" s="79" t="s">
        <v>0</v>
      </c>
      <c r="D5" s="80" t="s">
        <v>1</v>
      </c>
      <c r="E5" s="79" t="s">
        <v>0</v>
      </c>
      <c r="F5" s="80" t="s">
        <v>1</v>
      </c>
      <c r="G5" s="81"/>
      <c r="H5" s="81"/>
      <c r="I5" s="82"/>
      <c r="J5" s="82"/>
      <c r="K5" s="82"/>
    </row>
    <row r="6" spans="1:11" ht="14.15" customHeight="1" thickBot="1">
      <c r="A6" s="83"/>
      <c r="B6" s="84" t="s">
        <v>211</v>
      </c>
      <c r="C6" s="85"/>
      <c r="D6" s="86"/>
      <c r="E6" s="87"/>
      <c r="F6" s="86"/>
      <c r="G6" s="88"/>
      <c r="H6" s="88"/>
      <c r="I6" s="89"/>
      <c r="J6" s="90"/>
      <c r="K6" s="89"/>
    </row>
    <row r="7" spans="1:11" ht="47.25" customHeight="1" outlineLevel="1">
      <c r="A7" s="83" t="s">
        <v>2</v>
      </c>
      <c r="B7" s="91" t="s">
        <v>212</v>
      </c>
      <c r="C7" s="92" t="s">
        <v>2</v>
      </c>
      <c r="D7" s="93"/>
      <c r="E7" s="94" t="s">
        <v>2</v>
      </c>
      <c r="F7" s="93"/>
      <c r="G7" s="95">
        <v>43724</v>
      </c>
      <c r="H7" s="95"/>
      <c r="I7" s="96" t="s">
        <v>256</v>
      </c>
      <c r="J7" s="97" t="s">
        <v>2</v>
      </c>
      <c r="K7" s="96" t="s">
        <v>213</v>
      </c>
    </row>
    <row r="8" spans="1:11" ht="24" customHeight="1" outlineLevel="1">
      <c r="A8" s="83" t="s">
        <v>2</v>
      </c>
      <c r="B8" s="91" t="s">
        <v>215</v>
      </c>
      <c r="C8" s="92" t="s">
        <v>2</v>
      </c>
      <c r="D8" s="93"/>
      <c r="E8" s="94"/>
      <c r="F8" s="93" t="s">
        <v>2</v>
      </c>
      <c r="G8" s="95">
        <v>43724</v>
      </c>
      <c r="H8" s="95"/>
      <c r="I8" s="96" t="s">
        <v>217</v>
      </c>
      <c r="J8" s="97"/>
      <c r="K8" s="96"/>
    </row>
    <row r="9" spans="1:11" ht="48.75" customHeight="1" outlineLevel="1" thickBot="1">
      <c r="A9" s="83" t="s">
        <v>2</v>
      </c>
      <c r="B9" s="91" t="s">
        <v>261</v>
      </c>
      <c r="C9" s="92" t="s">
        <v>2</v>
      </c>
      <c r="D9" s="93"/>
      <c r="E9" s="94"/>
      <c r="F9" s="93" t="s">
        <v>2</v>
      </c>
      <c r="G9" s="95"/>
      <c r="H9" s="95"/>
      <c r="I9" s="96"/>
      <c r="J9" s="97" t="s">
        <v>2</v>
      </c>
      <c r="K9" s="96"/>
    </row>
    <row r="10" spans="1:11" ht="17.149999999999999" customHeight="1" thickBot="1">
      <c r="A10" s="83"/>
      <c r="B10" s="84" t="s">
        <v>268</v>
      </c>
      <c r="C10" s="85"/>
      <c r="D10" s="86"/>
      <c r="E10" s="87"/>
      <c r="F10" s="86"/>
      <c r="G10" s="88"/>
      <c r="H10" s="88"/>
      <c r="I10" s="98"/>
      <c r="J10" s="90"/>
      <c r="K10" s="98"/>
    </row>
    <row r="11" spans="1:11" ht="37.5" customHeight="1" outlineLevel="1">
      <c r="A11" s="83"/>
      <c r="B11" s="91" t="s">
        <v>269</v>
      </c>
      <c r="C11" s="92" t="s">
        <v>2</v>
      </c>
      <c r="D11" s="93"/>
      <c r="E11" s="94" t="s">
        <v>2</v>
      </c>
      <c r="F11" s="93"/>
      <c r="G11" s="99">
        <v>43720</v>
      </c>
      <c r="H11" s="159"/>
      <c r="I11" s="100" t="s">
        <v>218</v>
      </c>
      <c r="J11" s="101"/>
      <c r="K11" s="100"/>
    </row>
    <row r="12" spans="1:11" ht="37.5" customHeight="1" outlineLevel="1">
      <c r="A12" s="83" t="s">
        <v>2</v>
      </c>
      <c r="B12" s="91" t="s">
        <v>199</v>
      </c>
      <c r="C12" s="92" t="s">
        <v>2</v>
      </c>
      <c r="D12" s="93"/>
      <c r="E12" s="94"/>
      <c r="F12" s="93" t="s">
        <v>2</v>
      </c>
      <c r="G12" s="99">
        <v>43724</v>
      </c>
      <c r="H12" s="160"/>
      <c r="I12" s="100" t="s">
        <v>223</v>
      </c>
      <c r="J12" s="101" t="s">
        <v>2</v>
      </c>
      <c r="K12" s="100" t="s">
        <v>262</v>
      </c>
    </row>
    <row r="13" spans="1:11" ht="37.5" customHeight="1" outlineLevel="1">
      <c r="A13" s="83" t="s">
        <v>2</v>
      </c>
      <c r="B13" s="91" t="s">
        <v>200</v>
      </c>
      <c r="C13" s="92" t="s">
        <v>2</v>
      </c>
      <c r="D13" s="93"/>
      <c r="E13" s="94"/>
      <c r="F13" s="93" t="s">
        <v>2</v>
      </c>
      <c r="G13" s="99">
        <v>43727</v>
      </c>
      <c r="H13" s="160"/>
      <c r="I13" s="100" t="s">
        <v>224</v>
      </c>
      <c r="J13" s="101" t="s">
        <v>2</v>
      </c>
      <c r="K13" s="100"/>
    </row>
    <row r="14" spans="1:11" ht="14.15" customHeight="1" outlineLevel="1">
      <c r="A14" s="83" t="s">
        <v>2</v>
      </c>
      <c r="B14" s="91" t="s">
        <v>54</v>
      </c>
      <c r="C14" s="92" t="s">
        <v>2</v>
      </c>
      <c r="D14" s="93"/>
      <c r="E14" s="94"/>
      <c r="F14" s="93" t="s">
        <v>2</v>
      </c>
      <c r="G14" s="95"/>
      <c r="H14" s="160"/>
      <c r="I14" s="100" t="s">
        <v>50</v>
      </c>
      <c r="J14" s="101" t="s">
        <v>2</v>
      </c>
      <c r="K14" s="102" t="s">
        <v>36</v>
      </c>
    </row>
    <row r="15" spans="1:11" ht="37.5" customHeight="1" outlineLevel="1">
      <c r="A15" s="83" t="s">
        <v>2</v>
      </c>
      <c r="B15" s="91" t="s">
        <v>219</v>
      </c>
      <c r="C15" s="92" t="s">
        <v>2</v>
      </c>
      <c r="D15" s="93"/>
      <c r="E15" s="94" t="s">
        <v>2</v>
      </c>
      <c r="F15" s="93"/>
      <c r="G15" s="99">
        <v>43790</v>
      </c>
      <c r="H15" s="160"/>
      <c r="I15" s="100" t="s">
        <v>220</v>
      </c>
      <c r="J15" s="101" t="s">
        <v>2</v>
      </c>
      <c r="K15" s="100"/>
    </row>
    <row r="16" spans="1:11" ht="37.5" customHeight="1" outlineLevel="1" thickBot="1">
      <c r="A16" s="83"/>
      <c r="B16" s="91" t="s">
        <v>214</v>
      </c>
      <c r="C16" s="92"/>
      <c r="D16" s="93"/>
      <c r="E16" s="94"/>
      <c r="F16" s="93"/>
      <c r="G16" s="99">
        <v>43803</v>
      </c>
      <c r="H16" s="161"/>
      <c r="I16" s="96" t="s">
        <v>270</v>
      </c>
      <c r="J16" s="101"/>
      <c r="K16" s="96" t="s">
        <v>216</v>
      </c>
    </row>
    <row r="17" spans="1:11" ht="13.5" customHeight="1" outlineLevel="1">
      <c r="A17" s="83" t="s">
        <v>2</v>
      </c>
      <c r="B17" s="91" t="s">
        <v>6</v>
      </c>
      <c r="C17" s="92"/>
      <c r="D17" s="93" t="s">
        <v>2</v>
      </c>
      <c r="E17" s="94"/>
      <c r="F17" s="93" t="s">
        <v>2</v>
      </c>
      <c r="G17" s="99"/>
      <c r="H17" s="99"/>
      <c r="I17" s="100"/>
      <c r="J17" s="101" t="s">
        <v>2</v>
      </c>
      <c r="K17" s="100" t="s">
        <v>198</v>
      </c>
    </row>
    <row r="18" spans="1:11" ht="36" customHeight="1" outlineLevel="1" thickBot="1">
      <c r="A18" s="83"/>
      <c r="B18" s="91" t="s">
        <v>259</v>
      </c>
      <c r="C18" s="92" t="s">
        <v>2</v>
      </c>
      <c r="D18" s="93"/>
      <c r="E18" s="94" t="s">
        <v>2</v>
      </c>
      <c r="F18" s="93"/>
      <c r="G18" s="99">
        <v>43917</v>
      </c>
      <c r="H18" s="99"/>
      <c r="I18" s="100" t="s">
        <v>260</v>
      </c>
      <c r="J18" s="101" t="s">
        <v>2</v>
      </c>
      <c r="K18" s="100"/>
    </row>
    <row r="19" spans="1:11" ht="12" thickBot="1">
      <c r="A19" s="83"/>
      <c r="B19" s="103" t="s">
        <v>8</v>
      </c>
      <c r="C19" s="85"/>
      <c r="D19" s="86"/>
      <c r="E19" s="87"/>
      <c r="F19" s="86"/>
      <c r="G19" s="88"/>
      <c r="H19" s="88"/>
      <c r="I19" s="89"/>
      <c r="J19" s="90"/>
      <c r="K19" s="89"/>
    </row>
    <row r="20" spans="1:11" outlineLevel="1">
      <c r="A20" s="83" t="s">
        <v>2</v>
      </c>
      <c r="B20" s="104" t="s">
        <v>55</v>
      </c>
      <c r="C20" s="92" t="s">
        <v>2</v>
      </c>
      <c r="D20" s="93"/>
      <c r="E20" s="94" t="s">
        <v>2</v>
      </c>
      <c r="F20" s="93"/>
      <c r="G20" s="95">
        <v>43798</v>
      </c>
      <c r="I20" s="100" t="s">
        <v>267</v>
      </c>
      <c r="J20" s="105" t="s">
        <v>2</v>
      </c>
      <c r="K20" s="102"/>
    </row>
    <row r="21" spans="1:11" ht="36" customHeight="1" outlineLevel="1">
      <c r="A21" s="83"/>
      <c r="B21" s="91" t="s">
        <v>257</v>
      </c>
      <c r="C21" s="92" t="s">
        <v>2</v>
      </c>
      <c r="D21" s="93"/>
      <c r="E21" s="94"/>
      <c r="F21" s="93" t="s">
        <v>2</v>
      </c>
      <c r="G21" s="99">
        <v>43873</v>
      </c>
      <c r="H21" s="99"/>
      <c r="I21" s="100" t="s">
        <v>258</v>
      </c>
      <c r="J21" s="101" t="s">
        <v>2</v>
      </c>
      <c r="K21" s="100"/>
    </row>
    <row r="22" spans="1:11" ht="23" outlineLevel="1">
      <c r="A22" s="83" t="s">
        <v>2</v>
      </c>
      <c r="B22" s="104" t="s">
        <v>201</v>
      </c>
      <c r="C22" s="92" t="s">
        <v>2</v>
      </c>
      <c r="D22" s="93"/>
      <c r="E22" s="94"/>
      <c r="F22" s="93" t="s">
        <v>2</v>
      </c>
      <c r="G22" s="95"/>
      <c r="H22" s="95"/>
      <c r="I22" s="102" t="s">
        <v>222</v>
      </c>
      <c r="J22" s="105" t="s">
        <v>2</v>
      </c>
      <c r="K22" s="102"/>
    </row>
    <row r="23" spans="1:11" ht="23" outlineLevel="1">
      <c r="A23" s="83" t="s">
        <v>2</v>
      </c>
      <c r="B23" s="104" t="s">
        <v>56</v>
      </c>
      <c r="C23" s="92" t="s">
        <v>2</v>
      </c>
      <c r="D23" s="93"/>
      <c r="E23" s="94" t="s">
        <v>2</v>
      </c>
      <c r="F23" s="93"/>
      <c r="G23" s="95"/>
      <c r="H23" s="95"/>
      <c r="I23" s="102" t="s">
        <v>57</v>
      </c>
      <c r="J23" s="105"/>
      <c r="K23" s="102"/>
    </row>
    <row r="24" spans="1:11" outlineLevel="1">
      <c r="A24" s="83" t="s">
        <v>2</v>
      </c>
      <c r="B24" s="104" t="s">
        <v>58</v>
      </c>
      <c r="C24" s="92"/>
      <c r="D24" s="93" t="s">
        <v>2</v>
      </c>
      <c r="E24" s="94"/>
      <c r="F24" s="93" t="s">
        <v>2</v>
      </c>
      <c r="G24" s="95"/>
      <c r="H24" s="95"/>
      <c r="I24" s="100" t="s">
        <v>221</v>
      </c>
      <c r="J24" s="105" t="s">
        <v>2</v>
      </c>
      <c r="K24" s="102"/>
    </row>
    <row r="25" spans="1:11" outlineLevel="1">
      <c r="A25" s="83" t="s">
        <v>2</v>
      </c>
      <c r="B25" s="104" t="s">
        <v>59</v>
      </c>
      <c r="C25" s="92"/>
      <c r="D25" s="93" t="s">
        <v>2</v>
      </c>
      <c r="E25" s="94"/>
      <c r="F25" s="93" t="s">
        <v>2</v>
      </c>
      <c r="G25" s="95"/>
      <c r="H25" s="95"/>
      <c r="I25" s="100" t="s">
        <v>221</v>
      </c>
      <c r="J25" s="105" t="s">
        <v>2</v>
      </c>
      <c r="K25" s="102"/>
    </row>
    <row r="26" spans="1:11" outlineLevel="1">
      <c r="A26" s="83" t="s">
        <v>2</v>
      </c>
      <c r="B26" s="104" t="s">
        <v>60</v>
      </c>
      <c r="C26" s="92"/>
      <c r="D26" s="93" t="s">
        <v>2</v>
      </c>
      <c r="E26" s="94"/>
      <c r="F26" s="93" t="s">
        <v>2</v>
      </c>
      <c r="G26" s="95"/>
      <c r="H26" s="95"/>
      <c r="I26" s="100" t="s">
        <v>221</v>
      </c>
      <c r="J26" s="105" t="s">
        <v>2</v>
      </c>
      <c r="K26" s="102"/>
    </row>
    <row r="27" spans="1:11" outlineLevel="1">
      <c r="A27" s="83" t="s">
        <v>2</v>
      </c>
      <c r="B27" s="104" t="s">
        <v>61</v>
      </c>
      <c r="C27" s="92"/>
      <c r="D27" s="93" t="s">
        <v>2</v>
      </c>
      <c r="E27" s="94"/>
      <c r="F27" s="93" t="s">
        <v>2</v>
      </c>
      <c r="G27" s="99"/>
      <c r="H27" s="99"/>
      <c r="I27" s="100" t="s">
        <v>221</v>
      </c>
      <c r="J27" s="101" t="s">
        <v>2</v>
      </c>
      <c r="K27" s="100"/>
    </row>
    <row r="28" spans="1:11" outlineLevel="1">
      <c r="A28" s="83" t="s">
        <v>2</v>
      </c>
      <c r="B28" s="104" t="s">
        <v>9</v>
      </c>
      <c r="C28" s="92"/>
      <c r="D28" s="93" t="s">
        <v>2</v>
      </c>
      <c r="E28" s="94"/>
      <c r="F28" s="93" t="s">
        <v>2</v>
      </c>
      <c r="G28" s="99"/>
      <c r="H28" s="99"/>
      <c r="I28" s="100"/>
      <c r="J28" s="101" t="s">
        <v>2</v>
      </c>
      <c r="K28" s="100"/>
    </row>
    <row r="29" spans="1:11" ht="12" outlineLevel="1" thickBot="1">
      <c r="A29" s="83" t="s">
        <v>2</v>
      </c>
      <c r="B29" s="104" t="s">
        <v>10</v>
      </c>
      <c r="C29" s="92"/>
      <c r="D29" s="93" t="s">
        <v>2</v>
      </c>
      <c r="E29" s="94"/>
      <c r="F29" s="93" t="s">
        <v>2</v>
      </c>
      <c r="G29" s="99"/>
      <c r="H29" s="99"/>
      <c r="I29" s="100"/>
      <c r="J29" s="101" t="s">
        <v>2</v>
      </c>
      <c r="K29" s="100"/>
    </row>
    <row r="30" spans="1:11" ht="23.5" thickBot="1">
      <c r="A30" s="83"/>
      <c r="B30" s="103" t="s">
        <v>155</v>
      </c>
      <c r="C30" s="85"/>
      <c r="D30" s="86"/>
      <c r="E30" s="87"/>
      <c r="F30" s="86"/>
      <c r="G30" s="88"/>
      <c r="H30" s="88"/>
      <c r="I30" s="89" t="s">
        <v>231</v>
      </c>
      <c r="J30" s="90" t="s">
        <v>2</v>
      </c>
      <c r="K30" s="89"/>
    </row>
    <row r="31" spans="1:11" ht="12" thickBot="1">
      <c r="A31" s="83"/>
      <c r="B31" s="103" t="s">
        <v>11</v>
      </c>
      <c r="C31" s="85"/>
      <c r="D31" s="86"/>
      <c r="E31" s="87"/>
      <c r="F31" s="86"/>
      <c r="G31" s="88"/>
      <c r="H31" s="88"/>
      <c r="I31" s="89"/>
      <c r="J31" s="90"/>
      <c r="K31" s="89"/>
    </row>
    <row r="32" spans="1:11" ht="12.75" customHeight="1" outlineLevel="1">
      <c r="A32" s="83" t="s">
        <v>2</v>
      </c>
      <c r="B32" s="104" t="s">
        <v>12</v>
      </c>
      <c r="C32" s="92" t="s">
        <v>2</v>
      </c>
      <c r="D32" s="93"/>
      <c r="E32" s="94" t="s">
        <v>2</v>
      </c>
      <c r="F32" s="93"/>
      <c r="G32" s="99"/>
      <c r="H32" s="99"/>
      <c r="I32" s="100"/>
      <c r="J32" s="101" t="s">
        <v>2</v>
      </c>
      <c r="K32" s="100"/>
    </row>
    <row r="33" spans="1:11" ht="23" outlineLevel="1">
      <c r="A33" s="83" t="s">
        <v>2</v>
      </c>
      <c r="B33" s="104" t="s">
        <v>63</v>
      </c>
      <c r="C33" s="92" t="s">
        <v>2</v>
      </c>
      <c r="D33" s="93"/>
      <c r="E33" s="94"/>
      <c r="F33" s="93" t="s">
        <v>2</v>
      </c>
      <c r="G33" s="95">
        <v>43886</v>
      </c>
      <c r="H33" s="99"/>
      <c r="I33" s="102" t="s">
        <v>225</v>
      </c>
      <c r="J33" s="105" t="s">
        <v>2</v>
      </c>
      <c r="K33" s="102"/>
    </row>
    <row r="34" spans="1:11" ht="36" customHeight="1" outlineLevel="1">
      <c r="A34" s="83" t="s">
        <v>2</v>
      </c>
      <c r="B34" s="104" t="s">
        <v>13</v>
      </c>
      <c r="C34" s="92"/>
      <c r="D34" s="93" t="s">
        <v>2</v>
      </c>
      <c r="E34" s="94"/>
      <c r="F34" s="93" t="s">
        <v>2</v>
      </c>
      <c r="G34" s="99"/>
      <c r="H34" s="99"/>
      <c r="I34" s="100" t="s">
        <v>228</v>
      </c>
      <c r="J34" s="101" t="s">
        <v>2</v>
      </c>
      <c r="K34" s="100"/>
    </row>
    <row r="35" spans="1:11" ht="36" customHeight="1" outlineLevel="1">
      <c r="A35" s="83"/>
      <c r="B35" s="104" t="s">
        <v>239</v>
      </c>
      <c r="C35" s="92" t="s">
        <v>2</v>
      </c>
      <c r="D35" s="93"/>
      <c r="E35" s="94"/>
      <c r="F35" s="93" t="s">
        <v>2</v>
      </c>
      <c r="G35" s="99"/>
      <c r="H35" s="99"/>
      <c r="I35" s="100"/>
      <c r="J35" s="101" t="s">
        <v>2</v>
      </c>
      <c r="K35" s="100"/>
    </row>
    <row r="36" spans="1:11" ht="50.25" customHeight="1" outlineLevel="1">
      <c r="A36" s="83" t="s">
        <v>2</v>
      </c>
      <c r="B36" s="104" t="s">
        <v>64</v>
      </c>
      <c r="C36" s="92" t="s">
        <v>2</v>
      </c>
      <c r="D36" s="93"/>
      <c r="E36" s="94" t="s">
        <v>2</v>
      </c>
      <c r="F36" s="93"/>
      <c r="G36" s="99"/>
      <c r="H36" s="99"/>
      <c r="I36" s="102" t="s">
        <v>226</v>
      </c>
      <c r="J36" s="101" t="s">
        <v>2</v>
      </c>
      <c r="K36" s="100" t="s">
        <v>227</v>
      </c>
    </row>
    <row r="37" spans="1:11" ht="50.25" customHeight="1" outlineLevel="1">
      <c r="A37" s="83"/>
      <c r="B37" s="104" t="s">
        <v>229</v>
      </c>
      <c r="C37" s="92" t="s">
        <v>2</v>
      </c>
      <c r="D37" s="93"/>
      <c r="E37" s="94" t="s">
        <v>2</v>
      </c>
      <c r="F37" s="93"/>
      <c r="G37" s="99"/>
      <c r="H37" s="99"/>
      <c r="I37" s="102" t="s">
        <v>230</v>
      </c>
      <c r="J37" s="101" t="s">
        <v>2</v>
      </c>
      <c r="K37" s="100"/>
    </row>
    <row r="38" spans="1:11" ht="58" outlineLevel="1" thickBot="1">
      <c r="A38" s="83" t="s">
        <v>2</v>
      </c>
      <c r="B38" s="134" t="s">
        <v>254</v>
      </c>
      <c r="C38" s="92" t="s">
        <v>2</v>
      </c>
      <c r="D38" s="93"/>
      <c r="E38" s="94"/>
      <c r="F38" s="93" t="s">
        <v>2</v>
      </c>
      <c r="G38" s="99"/>
      <c r="H38" s="99"/>
      <c r="I38" s="135" t="s">
        <v>255</v>
      </c>
      <c r="J38" s="101" t="s">
        <v>2</v>
      </c>
      <c r="K38" s="100" t="s">
        <v>202</v>
      </c>
    </row>
    <row r="39" spans="1:11" ht="12" thickBot="1">
      <c r="A39" s="83"/>
      <c r="B39" s="103" t="s">
        <v>232</v>
      </c>
      <c r="C39" s="85" t="s">
        <v>2</v>
      </c>
      <c r="D39" s="86"/>
      <c r="E39" s="87" t="s">
        <v>2</v>
      </c>
      <c r="F39" s="86"/>
      <c r="G39" s="88"/>
      <c r="H39" s="88"/>
      <c r="I39" s="89"/>
      <c r="J39" s="90"/>
      <c r="K39" s="89"/>
    </row>
    <row r="40" spans="1:11" ht="45" customHeight="1" outlineLevel="1">
      <c r="A40" s="83" t="s">
        <v>2</v>
      </c>
      <c r="B40" s="104" t="s">
        <v>233</v>
      </c>
      <c r="C40" s="92" t="s">
        <v>2</v>
      </c>
      <c r="D40" s="93"/>
      <c r="E40" s="94" t="s">
        <v>2</v>
      </c>
      <c r="F40" s="93"/>
      <c r="G40" s="99"/>
      <c r="H40" s="99"/>
      <c r="I40" s="100" t="s">
        <v>234</v>
      </c>
      <c r="J40" s="101" t="s">
        <v>2</v>
      </c>
      <c r="K40" s="100"/>
    </row>
    <row r="41" spans="1:11" ht="45" customHeight="1" outlineLevel="1">
      <c r="A41" s="83"/>
      <c r="B41" s="104" t="s">
        <v>235</v>
      </c>
      <c r="C41" s="92" t="s">
        <v>2</v>
      </c>
      <c r="D41" s="93"/>
      <c r="E41" s="94" t="s">
        <v>2</v>
      </c>
      <c r="F41" s="93"/>
      <c r="G41" s="99"/>
      <c r="H41" s="99"/>
      <c r="I41" s="100"/>
      <c r="J41" s="101" t="s">
        <v>2</v>
      </c>
      <c r="K41" s="100"/>
    </row>
    <row r="42" spans="1:11" ht="45" customHeight="1" outlineLevel="1">
      <c r="A42" s="83"/>
      <c r="B42" s="104" t="s">
        <v>243</v>
      </c>
      <c r="C42" s="92" t="s">
        <v>2</v>
      </c>
      <c r="D42" s="93"/>
      <c r="E42" s="94" t="s">
        <v>2</v>
      </c>
      <c r="F42" s="93"/>
      <c r="G42" s="99"/>
      <c r="H42" s="99"/>
      <c r="I42" s="100"/>
      <c r="J42" s="101" t="s">
        <v>2</v>
      </c>
      <c r="K42" s="100"/>
    </row>
    <row r="43" spans="1:11" ht="45" customHeight="1" outlineLevel="1">
      <c r="A43" s="83"/>
      <c r="B43" s="104" t="s">
        <v>253</v>
      </c>
      <c r="C43" s="92" t="s">
        <v>2</v>
      </c>
      <c r="D43" s="93"/>
      <c r="E43" s="94" t="s">
        <v>2</v>
      </c>
      <c r="F43" s="93"/>
      <c r="G43" s="99"/>
      <c r="H43" s="99"/>
      <c r="I43" s="100"/>
      <c r="J43" s="101"/>
      <c r="K43" s="100"/>
    </row>
    <row r="44" spans="1:11" ht="45" customHeight="1" outlineLevel="1">
      <c r="A44" s="83"/>
      <c r="B44" s="104" t="s">
        <v>236</v>
      </c>
      <c r="C44" s="92" t="s">
        <v>2</v>
      </c>
      <c r="D44" s="93"/>
      <c r="E44" s="94" t="s">
        <v>2</v>
      </c>
      <c r="F44" s="93"/>
      <c r="G44" s="99"/>
      <c r="H44" s="99"/>
      <c r="I44" s="100" t="s">
        <v>237</v>
      </c>
      <c r="J44" s="101" t="s">
        <v>2</v>
      </c>
      <c r="K44" s="100"/>
    </row>
    <row r="45" spans="1:11" outlineLevel="1">
      <c r="A45" s="83" t="s">
        <v>2</v>
      </c>
      <c r="B45" s="104" t="s">
        <v>238</v>
      </c>
      <c r="C45" s="92" t="s">
        <v>2</v>
      </c>
      <c r="D45" s="93"/>
      <c r="E45" s="94"/>
      <c r="F45" s="93" t="s">
        <v>2</v>
      </c>
      <c r="G45" s="99"/>
      <c r="H45" s="99"/>
      <c r="I45" s="100"/>
      <c r="J45" s="101" t="s">
        <v>2</v>
      </c>
      <c r="K45" s="100"/>
    </row>
    <row r="46" spans="1:11" ht="12" outlineLevel="1" thickBot="1">
      <c r="A46" s="83"/>
      <c r="B46" s="104" t="s">
        <v>232</v>
      </c>
      <c r="C46" s="92" t="s">
        <v>2</v>
      </c>
      <c r="D46" s="93"/>
      <c r="E46" s="94" t="s">
        <v>2</v>
      </c>
      <c r="F46" s="93"/>
      <c r="G46" s="99">
        <v>43964</v>
      </c>
      <c r="H46" s="99"/>
      <c r="I46" s="100"/>
      <c r="J46" s="101" t="s">
        <v>2</v>
      </c>
      <c r="K46" s="100"/>
    </row>
    <row r="47" spans="1:11" ht="12" thickBot="1">
      <c r="A47" s="83"/>
      <c r="B47" s="103" t="s">
        <v>240</v>
      </c>
      <c r="C47" s="85"/>
      <c r="D47" s="86"/>
      <c r="E47" s="87"/>
      <c r="F47" s="86"/>
      <c r="G47" s="88"/>
      <c r="H47" s="88"/>
      <c r="I47" s="89"/>
      <c r="J47" s="90"/>
      <c r="K47" s="89"/>
    </row>
    <row r="48" spans="1:11" outlineLevel="1">
      <c r="A48" s="83" t="s">
        <v>2</v>
      </c>
      <c r="B48" s="106" t="s">
        <v>241</v>
      </c>
      <c r="C48" s="107" t="s">
        <v>2</v>
      </c>
      <c r="D48" s="108"/>
      <c r="E48" s="109"/>
      <c r="F48" s="108" t="s">
        <v>2</v>
      </c>
      <c r="G48" s="110"/>
      <c r="H48" s="110"/>
      <c r="I48" s="111"/>
      <c r="J48" s="112" t="s">
        <v>2</v>
      </c>
      <c r="K48" s="111"/>
    </row>
    <row r="49" spans="1:11" ht="28.5" customHeight="1" outlineLevel="1">
      <c r="A49" s="83" t="s">
        <v>2</v>
      </c>
      <c r="B49" s="106" t="s">
        <v>203</v>
      </c>
      <c r="C49" s="107" t="s">
        <v>2</v>
      </c>
      <c r="D49" s="108"/>
      <c r="E49" s="109"/>
      <c r="F49" s="108" t="s">
        <v>2</v>
      </c>
      <c r="G49" s="110"/>
      <c r="H49" s="110"/>
      <c r="I49" s="113" t="s">
        <v>242</v>
      </c>
      <c r="J49" s="112" t="s">
        <v>2</v>
      </c>
      <c r="K49" s="111"/>
    </row>
    <row r="50" spans="1:11" ht="24" customHeight="1" outlineLevel="1">
      <c r="A50" s="83" t="s">
        <v>2</v>
      </c>
      <c r="B50" s="91" t="s">
        <v>14</v>
      </c>
      <c r="C50" s="107" t="s">
        <v>2</v>
      </c>
      <c r="D50" s="108"/>
      <c r="E50" s="109" t="s">
        <v>2</v>
      </c>
      <c r="F50" s="108"/>
      <c r="G50" s="110"/>
      <c r="H50" s="110"/>
      <c r="I50" s="111"/>
      <c r="J50" s="112" t="s">
        <v>2</v>
      </c>
      <c r="K50" s="111"/>
    </row>
    <row r="51" spans="1:11" ht="26.25" customHeight="1" outlineLevel="1">
      <c r="A51" s="83"/>
      <c r="B51" s="91" t="s">
        <v>33</v>
      </c>
      <c r="C51" s="107" t="s">
        <v>2</v>
      </c>
      <c r="D51" s="108"/>
      <c r="E51" s="109" t="s">
        <v>2</v>
      </c>
      <c r="F51" s="108"/>
      <c r="G51" s="110"/>
      <c r="H51" s="110"/>
      <c r="I51" s="111"/>
      <c r="J51" s="112" t="s">
        <v>2</v>
      </c>
      <c r="K51" s="111"/>
    </row>
    <row r="52" spans="1:11" outlineLevel="1">
      <c r="A52" s="83"/>
      <c r="B52" s="106" t="s">
        <v>41</v>
      </c>
      <c r="C52" s="107" t="s">
        <v>2</v>
      </c>
      <c r="D52" s="108"/>
      <c r="E52" s="109" t="s">
        <v>2</v>
      </c>
      <c r="F52" s="108"/>
      <c r="G52" s="99"/>
      <c r="H52" s="99"/>
      <c r="I52" s="111"/>
      <c r="J52" s="112"/>
      <c r="K52" s="111"/>
    </row>
    <row r="53" spans="1:11" outlineLevel="1">
      <c r="A53" s="83" t="s">
        <v>2</v>
      </c>
      <c r="B53" s="106" t="s">
        <v>7</v>
      </c>
      <c r="C53" s="107" t="s">
        <v>2</v>
      </c>
      <c r="D53" s="108"/>
      <c r="E53" s="109" t="s">
        <v>2</v>
      </c>
      <c r="F53" s="108"/>
      <c r="G53" s="99"/>
      <c r="H53" s="99"/>
      <c r="I53" s="100" t="s">
        <v>38</v>
      </c>
      <c r="J53" s="101" t="s">
        <v>2</v>
      </c>
      <c r="K53" s="100"/>
    </row>
    <row r="54" spans="1:11" outlineLevel="1">
      <c r="A54" s="83"/>
      <c r="B54" s="106" t="s">
        <v>42</v>
      </c>
      <c r="C54" s="107" t="s">
        <v>2</v>
      </c>
      <c r="D54" s="108"/>
      <c r="E54" s="109" t="s">
        <v>2</v>
      </c>
      <c r="F54" s="108"/>
      <c r="G54" s="99"/>
      <c r="H54" s="99"/>
      <c r="I54" s="100"/>
      <c r="J54" s="101"/>
      <c r="K54" s="100"/>
    </row>
    <row r="55" spans="1:11" outlineLevel="1">
      <c r="A55" s="83"/>
      <c r="B55" s="106" t="s">
        <v>43</v>
      </c>
      <c r="C55" s="107" t="s">
        <v>2</v>
      </c>
      <c r="D55" s="108"/>
      <c r="E55" s="109" t="s">
        <v>2</v>
      </c>
      <c r="F55" s="108"/>
      <c r="G55" s="99"/>
      <c r="H55" s="99"/>
      <c r="I55" s="100"/>
      <c r="J55" s="101"/>
      <c r="K55" s="100"/>
    </row>
    <row r="56" spans="1:11" outlineLevel="1">
      <c r="A56" s="83"/>
      <c r="B56" s="106" t="s">
        <v>44</v>
      </c>
      <c r="C56" s="107" t="s">
        <v>2</v>
      </c>
      <c r="D56" s="108"/>
      <c r="E56" s="109" t="s">
        <v>2</v>
      </c>
      <c r="F56" s="108"/>
      <c r="G56" s="99"/>
      <c r="H56" s="99"/>
      <c r="I56" s="100"/>
      <c r="J56" s="101"/>
      <c r="K56" s="100"/>
    </row>
    <row r="57" spans="1:11" outlineLevel="1">
      <c r="A57" s="83"/>
      <c r="B57" s="106" t="s">
        <v>45</v>
      </c>
      <c r="C57" s="107" t="s">
        <v>2</v>
      </c>
      <c r="D57" s="108"/>
      <c r="E57" s="109" t="s">
        <v>2</v>
      </c>
      <c r="F57" s="108"/>
      <c r="G57" s="99"/>
      <c r="H57" s="99"/>
      <c r="I57" s="100"/>
      <c r="J57" s="101"/>
      <c r="K57" s="100"/>
    </row>
    <row r="58" spans="1:11" outlineLevel="1">
      <c r="A58" s="83"/>
      <c r="B58" s="106" t="s">
        <v>46</v>
      </c>
      <c r="C58" s="107" t="s">
        <v>2</v>
      </c>
      <c r="D58" s="108"/>
      <c r="E58" s="109" t="s">
        <v>2</v>
      </c>
      <c r="F58" s="108"/>
      <c r="G58" s="99"/>
      <c r="H58" s="99"/>
      <c r="I58" s="100"/>
      <c r="J58" s="101"/>
      <c r="K58" s="100"/>
    </row>
    <row r="59" spans="1:11" outlineLevel="1">
      <c r="A59" s="83"/>
      <c r="B59" s="106" t="s">
        <v>205</v>
      </c>
      <c r="C59" s="107" t="s">
        <v>2</v>
      </c>
      <c r="D59" s="108"/>
      <c r="E59" s="109" t="s">
        <v>2</v>
      </c>
      <c r="F59" s="108"/>
      <c r="G59" s="99"/>
      <c r="H59" s="99"/>
      <c r="I59" s="100" t="s">
        <v>38</v>
      </c>
      <c r="J59" s="101" t="s">
        <v>2</v>
      </c>
      <c r="K59" s="100"/>
    </row>
    <row r="60" spans="1:11" outlineLevel="1">
      <c r="A60" s="83" t="s">
        <v>2</v>
      </c>
      <c r="B60" s="106" t="s">
        <v>47</v>
      </c>
      <c r="C60" s="107" t="s">
        <v>2</v>
      </c>
      <c r="D60" s="108"/>
      <c r="E60" s="109" t="s">
        <v>2</v>
      </c>
      <c r="F60" s="108"/>
      <c r="G60" s="110"/>
      <c r="H60" s="110"/>
      <c r="I60" s="100"/>
      <c r="J60" s="112"/>
      <c r="K60" s="111"/>
    </row>
    <row r="61" spans="1:11" ht="23" outlineLevel="1">
      <c r="A61" s="83" t="s">
        <v>2</v>
      </c>
      <c r="B61" s="106" t="s">
        <v>65</v>
      </c>
      <c r="C61" s="107" t="s">
        <v>2</v>
      </c>
      <c r="D61" s="108"/>
      <c r="E61" s="109"/>
      <c r="F61" s="108" t="s">
        <v>2</v>
      </c>
      <c r="G61" s="110"/>
      <c r="H61" s="110"/>
      <c r="I61" s="113" t="s">
        <v>206</v>
      </c>
      <c r="J61" s="112" t="s">
        <v>2</v>
      </c>
      <c r="K61" s="111"/>
    </row>
    <row r="62" spans="1:11" outlineLevel="1">
      <c r="A62" s="83"/>
      <c r="B62" s="106" t="s">
        <v>49</v>
      </c>
      <c r="C62" s="107" t="s">
        <v>2</v>
      </c>
      <c r="D62" s="108"/>
      <c r="E62" s="109" t="s">
        <v>2</v>
      </c>
      <c r="F62" s="108"/>
      <c r="G62" s="110"/>
      <c r="H62" s="110"/>
      <c r="I62" s="113"/>
      <c r="J62" s="112"/>
      <c r="K62" s="111"/>
    </row>
    <row r="63" spans="1:11" outlineLevel="1">
      <c r="A63" s="83"/>
      <c r="B63" s="106" t="s">
        <v>48</v>
      </c>
      <c r="C63" s="107" t="s">
        <v>2</v>
      </c>
      <c r="D63" s="108"/>
      <c r="E63" s="109" t="s">
        <v>2</v>
      </c>
      <c r="F63" s="108"/>
      <c r="G63" s="110"/>
      <c r="H63" s="110"/>
      <c r="I63" s="113"/>
      <c r="J63" s="112"/>
      <c r="K63" s="111"/>
    </row>
    <row r="64" spans="1:11" ht="23" outlineLevel="1">
      <c r="A64" s="83"/>
      <c r="B64" s="104" t="s">
        <v>66</v>
      </c>
      <c r="C64" s="92" t="s">
        <v>2</v>
      </c>
      <c r="D64" s="93"/>
      <c r="E64" s="94"/>
      <c r="F64" s="93" t="s">
        <v>2</v>
      </c>
      <c r="G64" s="99"/>
      <c r="H64" s="99"/>
      <c r="I64" s="113" t="s">
        <v>204</v>
      </c>
      <c r="J64" s="101" t="s">
        <v>2</v>
      </c>
      <c r="K64" s="100"/>
    </row>
    <row r="65" spans="1:11" ht="23" outlineLevel="1">
      <c r="A65" s="83"/>
      <c r="B65" s="104" t="s">
        <v>67</v>
      </c>
      <c r="C65" s="92" t="s">
        <v>2</v>
      </c>
      <c r="D65" s="93"/>
      <c r="E65" s="94"/>
      <c r="F65" s="93" t="s">
        <v>2</v>
      </c>
      <c r="G65" s="99"/>
      <c r="H65" s="99"/>
      <c r="I65" s="113" t="s">
        <v>204</v>
      </c>
      <c r="J65" s="101" t="s">
        <v>2</v>
      </c>
      <c r="K65" s="100"/>
    </row>
    <row r="66" spans="1:11" ht="23.5" outlineLevel="1" thickBot="1">
      <c r="A66" s="83"/>
      <c r="B66" s="104" t="s">
        <v>68</v>
      </c>
      <c r="C66" s="92" t="s">
        <v>2</v>
      </c>
      <c r="D66" s="93"/>
      <c r="E66" s="94"/>
      <c r="F66" s="93" t="s">
        <v>2</v>
      </c>
      <c r="G66" s="99"/>
      <c r="H66" s="99"/>
      <c r="I66" s="113" t="s">
        <v>204</v>
      </c>
      <c r="J66" s="101" t="s">
        <v>2</v>
      </c>
      <c r="K66" s="100"/>
    </row>
    <row r="67" spans="1:11" ht="12" thickBot="1">
      <c r="A67" s="83"/>
      <c r="B67" s="114" t="s">
        <v>247</v>
      </c>
      <c r="C67" s="115"/>
      <c r="D67" s="116"/>
      <c r="E67" s="117"/>
      <c r="F67" s="118"/>
      <c r="G67" s="119"/>
      <c r="H67" s="119"/>
      <c r="I67" s="120"/>
      <c r="J67" s="121"/>
      <c r="K67" s="120"/>
    </row>
    <row r="68" spans="1:11" outlineLevel="1">
      <c r="A68" s="83" t="s">
        <v>2</v>
      </c>
      <c r="B68" s="106" t="s">
        <v>207</v>
      </c>
      <c r="C68" s="107"/>
      <c r="D68" s="108" t="s">
        <v>2</v>
      </c>
      <c r="E68" s="109"/>
      <c r="F68" s="108" t="s">
        <v>2</v>
      </c>
      <c r="G68" s="110"/>
      <c r="H68" s="110"/>
      <c r="I68" s="111" t="s">
        <v>221</v>
      </c>
      <c r="J68" s="112" t="s">
        <v>2</v>
      </c>
      <c r="K68" s="111"/>
    </row>
    <row r="69" spans="1:11" outlineLevel="1">
      <c r="A69" s="83" t="s">
        <v>2</v>
      </c>
      <c r="B69" s="104" t="s">
        <v>26</v>
      </c>
      <c r="C69" s="92" t="s">
        <v>2</v>
      </c>
      <c r="D69" s="93"/>
      <c r="E69" s="94" t="s">
        <v>2</v>
      </c>
      <c r="F69" s="93"/>
      <c r="G69" s="99"/>
      <c r="H69" s="99"/>
      <c r="I69" s="100"/>
      <c r="J69" s="101"/>
      <c r="K69" s="100"/>
    </row>
    <row r="70" spans="1:11" ht="27.75" customHeight="1" outlineLevel="1">
      <c r="A70" s="83"/>
      <c r="B70" s="104" t="s">
        <v>52</v>
      </c>
      <c r="C70" s="92" t="s">
        <v>2</v>
      </c>
      <c r="D70" s="93"/>
      <c r="E70" s="94"/>
      <c r="F70" s="93" t="s">
        <v>2</v>
      </c>
      <c r="G70" s="99"/>
      <c r="H70" s="99"/>
      <c r="I70" s="113" t="s">
        <v>244</v>
      </c>
      <c r="J70" s="101" t="s">
        <v>2</v>
      </c>
      <c r="K70" s="100"/>
    </row>
    <row r="71" spans="1:11" outlineLevel="1">
      <c r="A71" s="83" t="s">
        <v>2</v>
      </c>
      <c r="B71" s="104" t="s">
        <v>69</v>
      </c>
      <c r="C71" s="92" t="s">
        <v>2</v>
      </c>
      <c r="D71" s="93"/>
      <c r="E71" s="94" t="s">
        <v>2</v>
      </c>
      <c r="F71" s="93"/>
      <c r="G71" s="95"/>
      <c r="H71" s="95"/>
      <c r="I71" s="102"/>
      <c r="J71" s="105"/>
      <c r="K71" s="102"/>
    </row>
    <row r="72" spans="1:11" outlineLevel="1">
      <c r="A72" s="83" t="s">
        <v>2</v>
      </c>
      <c r="B72" s="104" t="s">
        <v>27</v>
      </c>
      <c r="C72" s="92" t="s">
        <v>2</v>
      </c>
      <c r="D72" s="93"/>
      <c r="E72" s="94"/>
      <c r="F72" s="93" t="s">
        <v>2</v>
      </c>
      <c r="G72" s="99"/>
      <c r="H72" s="99"/>
      <c r="I72" s="100"/>
      <c r="J72" s="101" t="s">
        <v>2</v>
      </c>
      <c r="K72" s="100"/>
    </row>
    <row r="73" spans="1:11" ht="28.5" customHeight="1" outlineLevel="1">
      <c r="A73" s="83" t="s">
        <v>2</v>
      </c>
      <c r="B73" s="104" t="s">
        <v>15</v>
      </c>
      <c r="C73" s="92" t="s">
        <v>2</v>
      </c>
      <c r="D73" s="93"/>
      <c r="E73" s="94"/>
      <c r="F73" s="93" t="s">
        <v>2</v>
      </c>
      <c r="G73" s="99"/>
      <c r="H73" s="99"/>
      <c r="I73" s="100" t="s">
        <v>245</v>
      </c>
      <c r="J73" s="101" t="s">
        <v>2</v>
      </c>
      <c r="K73" s="100"/>
    </row>
    <row r="74" spans="1:11" outlineLevel="1">
      <c r="A74" s="83" t="s">
        <v>2</v>
      </c>
      <c r="B74" s="104" t="s">
        <v>208</v>
      </c>
      <c r="C74" s="92" t="s">
        <v>2</v>
      </c>
      <c r="D74" s="93"/>
      <c r="E74" s="94" t="s">
        <v>2</v>
      </c>
      <c r="F74" s="93"/>
      <c r="G74" s="95"/>
      <c r="H74" s="95"/>
      <c r="I74" s="102"/>
      <c r="J74" s="105"/>
      <c r="K74" s="102"/>
    </row>
    <row r="75" spans="1:11" ht="12" customHeight="1" outlineLevel="1">
      <c r="A75" s="83" t="s">
        <v>2</v>
      </c>
      <c r="B75" s="104" t="s">
        <v>16</v>
      </c>
      <c r="C75" s="92"/>
      <c r="D75" s="93" t="s">
        <v>2</v>
      </c>
      <c r="E75" s="94"/>
      <c r="F75" s="93" t="s">
        <v>2</v>
      </c>
      <c r="G75" s="99"/>
      <c r="H75" s="99"/>
      <c r="I75" s="100" t="s">
        <v>221</v>
      </c>
      <c r="J75" s="101" t="s">
        <v>2</v>
      </c>
      <c r="K75" s="100"/>
    </row>
    <row r="76" spans="1:11" outlineLevel="1">
      <c r="A76" s="83" t="s">
        <v>2</v>
      </c>
      <c r="B76" s="104" t="s">
        <v>249</v>
      </c>
      <c r="C76" s="92" t="s">
        <v>2</v>
      </c>
      <c r="D76" s="93"/>
      <c r="E76" s="94" t="s">
        <v>2</v>
      </c>
      <c r="F76" s="93"/>
      <c r="G76" s="95"/>
      <c r="H76" s="95"/>
      <c r="I76" s="102"/>
      <c r="J76" s="105"/>
      <c r="K76" s="102"/>
    </row>
    <row r="77" spans="1:11" ht="23.5" outlineLevel="1" thickBot="1">
      <c r="A77" s="83" t="s">
        <v>2</v>
      </c>
      <c r="B77" s="104" t="s">
        <v>209</v>
      </c>
      <c r="C77" s="92" t="s">
        <v>2</v>
      </c>
      <c r="D77" s="93"/>
      <c r="E77" s="94"/>
      <c r="F77" s="93" t="s">
        <v>2</v>
      </c>
      <c r="G77" s="95"/>
      <c r="H77" s="95"/>
      <c r="I77" s="100" t="s">
        <v>246</v>
      </c>
      <c r="J77" s="105" t="s">
        <v>2</v>
      </c>
      <c r="K77" s="102"/>
    </row>
    <row r="78" spans="1:11" ht="12" thickBot="1">
      <c r="A78" s="83"/>
      <c r="B78" s="114" t="s">
        <v>17</v>
      </c>
      <c r="C78" s="115"/>
      <c r="D78" s="116"/>
      <c r="E78" s="117"/>
      <c r="F78" s="118"/>
      <c r="G78" s="119"/>
      <c r="H78" s="119"/>
      <c r="I78" s="120"/>
      <c r="J78" s="121"/>
      <c r="K78" s="120"/>
    </row>
    <row r="79" spans="1:11" ht="12" outlineLevel="1" thickBot="1">
      <c r="A79" s="83" t="s">
        <v>2</v>
      </c>
      <c r="B79" s="106" t="s">
        <v>70</v>
      </c>
      <c r="C79" s="107" t="s">
        <v>2</v>
      </c>
      <c r="D79" s="108"/>
      <c r="E79" s="109" t="s">
        <v>2</v>
      </c>
      <c r="F79" s="108"/>
      <c r="G79" s="110"/>
      <c r="H79" s="110"/>
      <c r="I79" s="111"/>
      <c r="J79" s="112"/>
      <c r="K79" s="111"/>
    </row>
    <row r="80" spans="1:11" ht="23.5" thickBot="1">
      <c r="A80" s="83"/>
      <c r="B80" s="114" t="s">
        <v>18</v>
      </c>
      <c r="C80" s="115"/>
      <c r="D80" s="116"/>
      <c r="E80" s="117"/>
      <c r="F80" s="118"/>
      <c r="G80" s="119"/>
      <c r="H80" s="119"/>
      <c r="I80" s="98" t="s">
        <v>250</v>
      </c>
      <c r="J80" s="121"/>
      <c r="K80" s="120"/>
    </row>
    <row r="81" spans="1:11" ht="24" customHeight="1" outlineLevel="1">
      <c r="A81" s="83" t="s">
        <v>2</v>
      </c>
      <c r="B81" s="104" t="s">
        <v>210</v>
      </c>
      <c r="C81" s="92"/>
      <c r="D81" s="93" t="s">
        <v>2</v>
      </c>
      <c r="E81" s="94"/>
      <c r="F81" s="93" t="s">
        <v>2</v>
      </c>
      <c r="G81" s="95"/>
      <c r="H81" s="95"/>
      <c r="I81" s="102" t="s">
        <v>248</v>
      </c>
      <c r="J81" s="105" t="s">
        <v>2</v>
      </c>
      <c r="K81" s="102"/>
    </row>
    <row r="82" spans="1:11" ht="12.75" customHeight="1" outlineLevel="1">
      <c r="A82" s="83" t="s">
        <v>2</v>
      </c>
      <c r="B82" s="104" t="s">
        <v>28</v>
      </c>
      <c r="C82" s="92" t="s">
        <v>2</v>
      </c>
      <c r="D82" s="93"/>
      <c r="E82" s="94" t="s">
        <v>2</v>
      </c>
      <c r="F82" s="93"/>
      <c r="G82" s="99"/>
      <c r="H82" s="99"/>
      <c r="I82" s="100" t="s">
        <v>221</v>
      </c>
      <c r="J82" s="101" t="s">
        <v>2</v>
      </c>
      <c r="K82" s="100"/>
    </row>
    <row r="83" spans="1:11" ht="12" customHeight="1" outlineLevel="1">
      <c r="A83" s="83" t="s">
        <v>2</v>
      </c>
      <c r="B83" s="104" t="s">
        <v>29</v>
      </c>
      <c r="C83" s="92" t="s">
        <v>2</v>
      </c>
      <c r="D83" s="93"/>
      <c r="E83" s="94" t="s">
        <v>2</v>
      </c>
      <c r="F83" s="93"/>
      <c r="G83" s="99"/>
      <c r="H83" s="99"/>
      <c r="I83" s="100" t="s">
        <v>221</v>
      </c>
      <c r="J83" s="101"/>
      <c r="K83" s="100"/>
    </row>
    <row r="84" spans="1:11" ht="12" customHeight="1" outlineLevel="1">
      <c r="A84" s="83" t="s">
        <v>2</v>
      </c>
      <c r="B84" s="104" t="s">
        <v>30</v>
      </c>
      <c r="C84" s="92"/>
      <c r="D84" s="93" t="s">
        <v>2</v>
      </c>
      <c r="E84" s="94"/>
      <c r="F84" s="93" t="s">
        <v>2</v>
      </c>
      <c r="G84" s="99"/>
      <c r="H84" s="99"/>
      <c r="I84" s="100" t="s">
        <v>221</v>
      </c>
      <c r="J84" s="101" t="s">
        <v>2</v>
      </c>
      <c r="K84" s="100"/>
    </row>
    <row r="85" spans="1:11" outlineLevel="1">
      <c r="A85" s="83" t="s">
        <v>2</v>
      </c>
      <c r="B85" s="104" t="s">
        <v>71</v>
      </c>
      <c r="C85" s="92" t="s">
        <v>2</v>
      </c>
      <c r="D85" s="93"/>
      <c r="E85" s="94" t="s">
        <v>2</v>
      </c>
      <c r="F85" s="93"/>
      <c r="G85" s="95"/>
      <c r="H85" s="95"/>
      <c r="I85" s="100" t="s">
        <v>221</v>
      </c>
      <c r="J85" s="105" t="s">
        <v>2</v>
      </c>
      <c r="K85" s="102"/>
    </row>
    <row r="86" spans="1:11" ht="12" customHeight="1" outlineLevel="1">
      <c r="A86" s="83" t="s">
        <v>2</v>
      </c>
      <c r="B86" s="104" t="s">
        <v>19</v>
      </c>
      <c r="C86" s="92" t="s">
        <v>2</v>
      </c>
      <c r="D86" s="93"/>
      <c r="E86" s="94" t="s">
        <v>2</v>
      </c>
      <c r="F86" s="93"/>
      <c r="G86" s="99"/>
      <c r="H86" s="99"/>
      <c r="I86" s="100"/>
      <c r="J86" s="101" t="s">
        <v>2</v>
      </c>
      <c r="K86" s="100"/>
    </row>
    <row r="87" spans="1:11" ht="12" customHeight="1" outlineLevel="1">
      <c r="A87" s="83" t="s">
        <v>2</v>
      </c>
      <c r="B87" s="104" t="s">
        <v>20</v>
      </c>
      <c r="C87" s="92"/>
      <c r="D87" s="93" t="s">
        <v>2</v>
      </c>
      <c r="E87" s="94"/>
      <c r="F87" s="93" t="s">
        <v>2</v>
      </c>
      <c r="G87" s="99"/>
      <c r="H87" s="99"/>
      <c r="I87" s="100" t="s">
        <v>221</v>
      </c>
      <c r="J87" s="101" t="s">
        <v>2</v>
      </c>
      <c r="K87" s="100"/>
    </row>
    <row r="88" spans="1:11" outlineLevel="1">
      <c r="A88" s="83" t="s">
        <v>2</v>
      </c>
      <c r="B88" s="104" t="s">
        <v>21</v>
      </c>
      <c r="C88" s="92"/>
      <c r="D88" s="93" t="s">
        <v>2</v>
      </c>
      <c r="E88" s="94"/>
      <c r="F88" s="93" t="s">
        <v>2</v>
      </c>
      <c r="G88" s="95"/>
      <c r="H88" s="95"/>
      <c r="I88" s="100" t="s">
        <v>221</v>
      </c>
      <c r="J88" s="105" t="s">
        <v>2</v>
      </c>
      <c r="K88" s="102"/>
    </row>
    <row r="89" spans="1:11" outlineLevel="1">
      <c r="A89" s="83"/>
      <c r="B89" s="104" t="s">
        <v>266</v>
      </c>
      <c r="C89" s="92" t="s">
        <v>2</v>
      </c>
      <c r="D89" s="93"/>
      <c r="E89" s="94"/>
      <c r="F89" s="93" t="s">
        <v>2</v>
      </c>
      <c r="G89" s="95"/>
      <c r="H89" s="95"/>
      <c r="I89" s="102" t="s">
        <v>39</v>
      </c>
      <c r="J89" s="105" t="s">
        <v>2</v>
      </c>
      <c r="K89" s="102"/>
    </row>
    <row r="90" spans="1:11" outlineLevel="1">
      <c r="A90" s="83" t="s">
        <v>2</v>
      </c>
      <c r="B90" s="104" t="s">
        <v>22</v>
      </c>
      <c r="C90" s="92" t="s">
        <v>2</v>
      </c>
      <c r="D90" s="93"/>
      <c r="E90" s="94" t="s">
        <v>2</v>
      </c>
      <c r="F90" s="93"/>
      <c r="G90" s="95"/>
      <c r="H90" s="95"/>
      <c r="I90" s="102"/>
      <c r="J90" s="105"/>
      <c r="K90" s="102"/>
    </row>
    <row r="91" spans="1:11" ht="12" customHeight="1" outlineLevel="1">
      <c r="A91" s="83" t="s">
        <v>2</v>
      </c>
      <c r="B91" s="104" t="s">
        <v>23</v>
      </c>
      <c r="C91" s="92" t="s">
        <v>2</v>
      </c>
      <c r="D91" s="93"/>
      <c r="E91" s="94" t="s">
        <v>2</v>
      </c>
      <c r="F91" s="93"/>
      <c r="G91" s="99"/>
      <c r="H91" s="99"/>
      <c r="I91" s="100"/>
      <c r="J91" s="101" t="s">
        <v>2</v>
      </c>
      <c r="K91" s="100"/>
    </row>
    <row r="92" spans="1:11" outlineLevel="1">
      <c r="A92" s="83"/>
      <c r="B92" s="104" t="s">
        <v>51</v>
      </c>
      <c r="C92" s="92" t="s">
        <v>2</v>
      </c>
      <c r="D92" s="93"/>
      <c r="E92" s="94" t="s">
        <v>2</v>
      </c>
      <c r="F92" s="93" t="s">
        <v>2</v>
      </c>
      <c r="G92" s="99"/>
      <c r="H92" s="99"/>
      <c r="I92" s="102"/>
      <c r="J92" s="105" t="s">
        <v>2</v>
      </c>
      <c r="K92" s="102"/>
    </row>
    <row r="93" spans="1:11" ht="35.25" customHeight="1" outlineLevel="1">
      <c r="A93" s="83" t="s">
        <v>2</v>
      </c>
      <c r="B93" s="104" t="s">
        <v>24</v>
      </c>
      <c r="C93" s="92" t="s">
        <v>2</v>
      </c>
      <c r="D93" s="93"/>
      <c r="E93" s="94"/>
      <c r="F93" s="93" t="s">
        <v>2</v>
      </c>
      <c r="G93" s="99"/>
      <c r="H93" s="99"/>
      <c r="I93" s="102" t="s">
        <v>39</v>
      </c>
      <c r="J93" s="101" t="s">
        <v>2</v>
      </c>
      <c r="K93" s="100" t="s">
        <v>40</v>
      </c>
    </row>
    <row r="94" spans="1:11" ht="12" outlineLevel="1" thickBot="1">
      <c r="A94" s="83" t="s">
        <v>2</v>
      </c>
      <c r="B94" s="126" t="s">
        <v>25</v>
      </c>
      <c r="C94" s="127" t="s">
        <v>2</v>
      </c>
      <c r="D94" s="128"/>
      <c r="E94" s="129"/>
      <c r="F94" s="128" t="s">
        <v>2</v>
      </c>
      <c r="G94" s="130"/>
      <c r="H94" s="130"/>
      <c r="I94" s="131" t="s">
        <v>39</v>
      </c>
      <c r="J94" s="132" t="s">
        <v>2</v>
      </c>
      <c r="K94" s="131"/>
    </row>
    <row r="95" spans="1:11">
      <c r="B95" s="122">
        <f>Avancement!B13</f>
        <v>79</v>
      </c>
      <c r="C95" s="122">
        <f>COUNTA(C6:C94)</f>
        <v>65</v>
      </c>
      <c r="D95" s="122">
        <f>COUNTA(D6:D94)</f>
        <v>14</v>
      </c>
      <c r="E95" s="122">
        <f>COUNTA(E6:E94)</f>
        <v>41</v>
      </c>
      <c r="F95" s="122">
        <f>COUNTA(F6:F94)</f>
        <v>39</v>
      </c>
    </row>
  </sheetData>
  <mergeCells count="2">
    <mergeCell ref="C4:D4"/>
    <mergeCell ref="E4:F4"/>
  </mergeCells>
  <conditionalFormatting sqref="B6:K94">
    <cfRule type="expression" dxfId="10" priority="1">
      <formula>$G7&lt;&gt;""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Footer>&amp;LDDCP&amp;R&amp;11ENR 06-14-19Version 3</oddFooter>
  </headerFooter>
  <rowBreaks count="2" manualBreakCount="2">
    <brk id="29" min="1" max="10" man="1"/>
    <brk id="66" min="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tabSelected="1" zoomScaleNormal="100" workbookViewId="0">
      <selection activeCell="G12" sqref="G12"/>
    </sheetView>
  </sheetViews>
  <sheetFormatPr baseColWidth="10" defaultRowHeight="12.5" outlineLevelRow="1"/>
  <cols>
    <col min="1" max="1" width="31.19921875" style="10" customWidth="1"/>
    <col min="2" max="2" width="14.296875" style="10" customWidth="1"/>
    <col min="3" max="4" width="11.19921875" style="10"/>
    <col min="5" max="5" width="11.19921875" style="162"/>
    <col min="6" max="6" width="12.59765625" style="10" customWidth="1"/>
    <col min="7" max="16384" width="11.19921875" style="10"/>
  </cols>
  <sheetData>
    <row r="1" spans="1:6" ht="13.5" thickTop="1">
      <c r="A1" s="189" t="s">
        <v>292</v>
      </c>
      <c r="B1" s="190" t="str">
        <f>Chrono!B1</f>
        <v>VEFA ALVERDY</v>
      </c>
      <c r="C1" s="191"/>
      <c r="E1" s="162" t="s">
        <v>326</v>
      </c>
    </row>
    <row r="2" spans="1:6" ht="13.5" thickBot="1">
      <c r="A2" s="192" t="s">
        <v>293</v>
      </c>
      <c r="B2" s="193">
        <v>2020</v>
      </c>
      <c r="C2" s="194"/>
      <c r="E2" s="216">
        <f ca="1">TODAY()</f>
        <v>43985</v>
      </c>
    </row>
    <row r="3" spans="1:6" ht="13" thickTop="1"/>
    <row r="4" spans="1:6" s="162" customFormat="1" ht="13">
      <c r="A4" s="163" t="s">
        <v>294</v>
      </c>
      <c r="B4" s="139" t="s">
        <v>295</v>
      </c>
      <c r="C4" s="139" t="s">
        <v>296</v>
      </c>
      <c r="D4" s="139" t="s">
        <v>297</v>
      </c>
      <c r="E4" s="139" t="s">
        <v>298</v>
      </c>
      <c r="F4" s="163"/>
    </row>
    <row r="5" spans="1:6" s="162" customFormat="1" ht="13">
      <c r="A5" s="164" t="s">
        <v>309</v>
      </c>
      <c r="B5" s="165">
        <f>B6</f>
        <v>43628</v>
      </c>
      <c r="C5" s="164">
        <f>D5-B5</f>
        <v>96</v>
      </c>
      <c r="D5" s="165">
        <f>D7</f>
        <v>43724</v>
      </c>
      <c r="E5" s="165"/>
      <c r="F5" s="163"/>
    </row>
    <row r="6" spans="1:6" outlineLevel="1">
      <c r="A6" s="10" t="s">
        <v>310</v>
      </c>
      <c r="B6" s="166">
        <v>43628</v>
      </c>
      <c r="C6" s="10">
        <v>0</v>
      </c>
      <c r="D6" s="166">
        <f t="shared" ref="D6:D24" si="0">WORKDAY(B6,C6)</f>
        <v>43628</v>
      </c>
      <c r="E6" s="167" t="s">
        <v>2</v>
      </c>
      <c r="F6" s="168"/>
    </row>
    <row r="7" spans="1:6" outlineLevel="1">
      <c r="A7" s="10" t="s">
        <v>215</v>
      </c>
      <c r="B7" s="166">
        <f>D6</f>
        <v>43628</v>
      </c>
      <c r="C7" s="10">
        <f>D7-B7</f>
        <v>96</v>
      </c>
      <c r="D7" s="166">
        <f>Chrono!G8</f>
        <v>43724</v>
      </c>
      <c r="E7" s="167" t="s">
        <v>2</v>
      </c>
      <c r="F7" s="168"/>
    </row>
    <row r="8" spans="1:6" ht="13">
      <c r="A8" s="169" t="s">
        <v>299</v>
      </c>
      <c r="B8" s="170">
        <f>B9</f>
        <v>43724</v>
      </c>
      <c r="C8" s="169">
        <f>D8-B8</f>
        <v>79</v>
      </c>
      <c r="D8" s="170">
        <f>D11</f>
        <v>43803</v>
      </c>
      <c r="E8" s="167"/>
      <c r="F8" s="168"/>
    </row>
    <row r="9" spans="1:6" outlineLevel="1">
      <c r="A9" s="10" t="s">
        <v>311</v>
      </c>
      <c r="B9" s="166">
        <f>D7</f>
        <v>43724</v>
      </c>
      <c r="C9" s="10">
        <v>0</v>
      </c>
      <c r="D9" s="166">
        <f>Chrono!G13</f>
        <v>43727</v>
      </c>
      <c r="E9" s="167" t="s">
        <v>2</v>
      </c>
      <c r="F9" s="168"/>
    </row>
    <row r="10" spans="1:6" outlineLevel="1">
      <c r="A10" s="10" t="s">
        <v>312</v>
      </c>
      <c r="B10" s="166">
        <f t="shared" ref="B10:B11" si="1">D9</f>
        <v>43727</v>
      </c>
      <c r="C10" s="10">
        <f>D10-B10</f>
        <v>63</v>
      </c>
      <c r="D10" s="166">
        <f>Chrono!G15</f>
        <v>43790</v>
      </c>
      <c r="E10" s="167" t="s">
        <v>2</v>
      </c>
      <c r="F10" s="168"/>
    </row>
    <row r="11" spans="1:6" outlineLevel="1">
      <c r="A11" s="10" t="s">
        <v>313</v>
      </c>
      <c r="B11" s="166">
        <f t="shared" si="1"/>
        <v>43790</v>
      </c>
      <c r="C11" s="10">
        <f>D11-B11</f>
        <v>13</v>
      </c>
      <c r="D11" s="166">
        <f>Chrono!G16</f>
        <v>43803</v>
      </c>
      <c r="E11" s="167" t="s">
        <v>2</v>
      </c>
      <c r="F11" s="168"/>
    </row>
    <row r="12" spans="1:6" ht="13">
      <c r="A12" s="171" t="s">
        <v>300</v>
      </c>
      <c r="B12" s="172">
        <f>B13</f>
        <v>43803</v>
      </c>
      <c r="C12" s="171">
        <f>D12-B12</f>
        <v>191</v>
      </c>
      <c r="D12" s="172">
        <f>D15</f>
        <v>43994</v>
      </c>
      <c r="E12" s="167"/>
      <c r="F12" s="168"/>
    </row>
    <row r="13" spans="1:6" outlineLevel="1">
      <c r="A13" s="10" t="s">
        <v>301</v>
      </c>
      <c r="B13" s="166">
        <f>D11</f>
        <v>43803</v>
      </c>
      <c r="C13" s="10">
        <f>D13-B13</f>
        <v>-5</v>
      </c>
      <c r="D13" s="166">
        <f>Chrono!G20</f>
        <v>43798</v>
      </c>
      <c r="E13" s="167" t="s">
        <v>2</v>
      </c>
      <c r="F13" s="168"/>
    </row>
    <row r="14" spans="1:6" ht="13" outlineLevel="1">
      <c r="A14" s="187" t="s">
        <v>302</v>
      </c>
      <c r="B14" s="188">
        <v>43798</v>
      </c>
      <c r="C14" s="187">
        <v>1</v>
      </c>
      <c r="D14" s="188">
        <v>43798</v>
      </c>
      <c r="E14" s="167" t="s">
        <v>2</v>
      </c>
      <c r="F14" s="168"/>
    </row>
    <row r="15" spans="1:6" outlineLevel="1">
      <c r="A15" s="149" t="s">
        <v>303</v>
      </c>
      <c r="B15" s="183">
        <f>D13</f>
        <v>43798</v>
      </c>
      <c r="C15" s="149">
        <v>140</v>
      </c>
      <c r="D15" s="183">
        <f>WORKDAY(B15,C15)</f>
        <v>43994</v>
      </c>
      <c r="E15" s="167"/>
      <c r="F15" s="168"/>
    </row>
    <row r="16" spans="1:6" ht="13">
      <c r="A16" s="173" t="s">
        <v>314</v>
      </c>
      <c r="B16" s="174">
        <f>D11</f>
        <v>43803</v>
      </c>
      <c r="C16" s="173">
        <v>60</v>
      </c>
      <c r="D16" s="174">
        <f>WORKDAY(B16,C16)</f>
        <v>43887</v>
      </c>
      <c r="E16" s="167"/>
      <c r="F16" s="168"/>
    </row>
    <row r="17" spans="1:6" outlineLevel="1">
      <c r="A17" s="149" t="s">
        <v>315</v>
      </c>
      <c r="B17" s="183">
        <f>D16</f>
        <v>43887</v>
      </c>
      <c r="C17" s="149">
        <v>30</v>
      </c>
      <c r="D17" s="183">
        <f>WORKDAY(B17,C17)</f>
        <v>43929</v>
      </c>
      <c r="E17" s="167"/>
      <c r="F17" s="168"/>
    </row>
    <row r="18" spans="1:6" ht="13">
      <c r="A18" s="175" t="s">
        <v>316</v>
      </c>
      <c r="B18" s="176">
        <f>B19</f>
        <v>43889</v>
      </c>
      <c r="C18" s="175">
        <f>D18-B18</f>
        <v>117</v>
      </c>
      <c r="D18" s="176">
        <f>D20</f>
        <v>44006</v>
      </c>
      <c r="E18" s="167"/>
      <c r="F18" s="168"/>
    </row>
    <row r="19" spans="1:6" ht="13" outlineLevel="1">
      <c r="A19" s="181" t="s">
        <v>304</v>
      </c>
      <c r="B19" s="182">
        <v>43889</v>
      </c>
      <c r="C19" s="181">
        <f>D19-B19+1</f>
        <v>-2</v>
      </c>
      <c r="D19" s="182">
        <f>Chrono!G33</f>
        <v>43886</v>
      </c>
      <c r="E19" s="167" t="s">
        <v>2</v>
      </c>
      <c r="F19" s="177"/>
    </row>
    <row r="20" spans="1:6" outlineLevel="1">
      <c r="A20" s="149" t="s">
        <v>305</v>
      </c>
      <c r="B20" s="183">
        <f>D19</f>
        <v>43886</v>
      </c>
      <c r="C20" s="149">
        <f>30*4</f>
        <v>120</v>
      </c>
      <c r="D20" s="183">
        <f>B20+C20</f>
        <v>44006</v>
      </c>
      <c r="E20" s="167"/>
      <c r="F20" s="168"/>
    </row>
    <row r="21" spans="1:6" outlineLevel="1">
      <c r="A21" s="149" t="s">
        <v>318</v>
      </c>
      <c r="B21" s="183">
        <f>D20</f>
        <v>44006</v>
      </c>
      <c r="C21" s="149">
        <v>5</v>
      </c>
      <c r="D21" s="183">
        <f t="shared" si="0"/>
        <v>44013</v>
      </c>
      <c r="E21" s="167"/>
      <c r="F21" s="177" t="s">
        <v>319</v>
      </c>
    </row>
    <row r="22" spans="1:6" outlineLevel="1">
      <c r="A22" s="149" t="s">
        <v>317</v>
      </c>
      <c r="B22" s="183">
        <f t="shared" ref="B22:B23" si="2">D21</f>
        <v>44013</v>
      </c>
      <c r="C22" s="149">
        <v>45</v>
      </c>
      <c r="D22" s="183">
        <f t="shared" si="0"/>
        <v>44076</v>
      </c>
      <c r="E22" s="167"/>
      <c r="F22" s="168"/>
    </row>
    <row r="23" spans="1:6" outlineLevel="1">
      <c r="A23" s="149" t="s">
        <v>320</v>
      </c>
      <c r="B23" s="183">
        <f t="shared" si="2"/>
        <v>44076</v>
      </c>
      <c r="C23" s="149">
        <v>60</v>
      </c>
      <c r="D23" s="183">
        <f t="shared" si="0"/>
        <v>44160</v>
      </c>
      <c r="E23" s="167"/>
      <c r="F23" s="168"/>
    </row>
    <row r="24" spans="1:6" ht="13">
      <c r="A24" s="178" t="s">
        <v>321</v>
      </c>
      <c r="B24" s="179">
        <f>D23</f>
        <v>44160</v>
      </c>
      <c r="C24" s="178">
        <v>30</v>
      </c>
      <c r="D24" s="179">
        <f t="shared" si="0"/>
        <v>44202</v>
      </c>
      <c r="E24" s="167"/>
      <c r="F24" s="168"/>
    </row>
    <row r="25" spans="1:6" ht="13">
      <c r="A25" s="184" t="s">
        <v>306</v>
      </c>
      <c r="B25" s="185">
        <f ca="1">TODAY()</f>
        <v>43985</v>
      </c>
      <c r="C25" s="186">
        <f ca="1">'Gantt '!$B25-D25+1</f>
        <v>1</v>
      </c>
      <c r="D25" s="185">
        <f ca="1">'Gantt '!$B25</f>
        <v>43985</v>
      </c>
      <c r="E25" s="167"/>
      <c r="F25" s="168"/>
    </row>
    <row r="26" spans="1:6">
      <c r="B26" s="166"/>
      <c r="D26" s="166"/>
      <c r="E26" s="167"/>
    </row>
    <row r="28" spans="1:6">
      <c r="B28" s="166"/>
      <c r="D28" s="166"/>
      <c r="E28" s="167"/>
    </row>
    <row r="29" spans="1:6">
      <c r="A29" s="10" t="s">
        <v>307</v>
      </c>
      <c r="B29" s="180">
        <f ca="1">MIN(B5:B25)</f>
        <v>43628</v>
      </c>
      <c r="D29" s="166"/>
      <c r="E29" s="167"/>
    </row>
    <row r="30" spans="1:6">
      <c r="A30" s="10" t="s">
        <v>308</v>
      </c>
      <c r="B30" s="180">
        <f ca="1">MAX(D5:D25)</f>
        <v>44202</v>
      </c>
    </row>
    <row r="31" spans="1:6" ht="13" thickBot="1">
      <c r="B31" s="166"/>
    </row>
    <row r="32" spans="1:6" ht="13" thickTop="1">
      <c r="A32" s="195" t="s">
        <v>325</v>
      </c>
      <c r="B32" s="196"/>
      <c r="C32" s="197"/>
      <c r="D32" s="197"/>
      <c r="E32" s="198"/>
      <c r="F32" s="199"/>
    </row>
    <row r="33" spans="1:6">
      <c r="A33" s="200" t="s">
        <v>322</v>
      </c>
      <c r="B33" s="166" t="s">
        <v>323</v>
      </c>
      <c r="F33" s="201"/>
    </row>
    <row r="34" spans="1:6" ht="13" thickBot="1">
      <c r="A34" s="202" t="s">
        <v>324</v>
      </c>
      <c r="B34" s="203"/>
      <c r="C34" s="203"/>
      <c r="D34" s="203"/>
      <c r="E34" s="204"/>
      <c r="F34" s="205"/>
    </row>
    <row r="35" spans="1:6" ht="13" thickTop="1"/>
  </sheetData>
  <conditionalFormatting sqref="B5:B25">
    <cfRule type="expression" dxfId="9" priority="4">
      <formula>$B5&gt;=TODAY()</formula>
    </cfRule>
  </conditionalFormatting>
  <conditionalFormatting sqref="D5:D25">
    <cfRule type="expression" dxfId="8" priority="3">
      <formula>$D5&gt;=TODAY()</formula>
    </cfRule>
    <cfRule type="expression" dxfId="7" priority="5">
      <formula>$D5&gt;=TODAY()</formula>
    </cfRule>
    <cfRule type="expression" dxfId="6" priority="2">
      <formula>$D5&gt;=TODAY()</formula>
    </cfRule>
  </conditionalFormatting>
  <conditionalFormatting sqref="E6:E25">
    <cfRule type="expression" dxfId="5" priority="1">
      <formula>AND($E6="",$D6&lt;=$E$2)</formula>
    </cfRule>
  </conditionalFormatting>
  <pageMargins left="0.7" right="0.7" top="0.75" bottom="0.75" header="0.3" footer="0.3"/>
  <pageSetup paperSize="8" scale="7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view="pageBreakPreview" zoomScale="115" zoomScaleSheetLayoutView="115" zoomScalePageLayoutView="115" workbookViewId="0">
      <selection activeCell="C53" sqref="C53"/>
    </sheetView>
  </sheetViews>
  <sheetFormatPr baseColWidth="10" defaultColWidth="12" defaultRowHeight="12.5"/>
  <cols>
    <col min="1" max="1" width="12" style="10"/>
    <col min="2" max="2" width="15.69921875" style="10" customWidth="1"/>
    <col min="3" max="3" width="21.5" style="10" bestFit="1" customWidth="1"/>
    <col min="4" max="4" width="47.5" style="10" bestFit="1" customWidth="1"/>
    <col min="5" max="16384" width="12" style="10"/>
  </cols>
  <sheetData>
    <row r="1" spans="1:4" s="139" customFormat="1" ht="13.5" thickBot="1">
      <c r="A1" s="138" t="s">
        <v>53</v>
      </c>
      <c r="B1" s="138" t="s">
        <v>263</v>
      </c>
      <c r="C1" s="138" t="s">
        <v>264</v>
      </c>
      <c r="D1" s="138" t="s">
        <v>265</v>
      </c>
    </row>
    <row r="2" spans="1:4">
      <c r="A2" s="140">
        <v>43598</v>
      </c>
      <c r="B2" s="141" t="s">
        <v>271</v>
      </c>
      <c r="C2" s="141" t="s">
        <v>272</v>
      </c>
      <c r="D2" s="141" t="s">
        <v>273</v>
      </c>
    </row>
    <row r="3" spans="1:4">
      <c r="A3" s="140">
        <v>43664</v>
      </c>
      <c r="B3" s="141" t="s">
        <v>271</v>
      </c>
      <c r="C3" s="141" t="s">
        <v>272</v>
      </c>
      <c r="D3" s="141" t="s">
        <v>274</v>
      </c>
    </row>
    <row r="4" spans="1:4" s="142" customFormat="1">
      <c r="A4" s="140">
        <v>43724</v>
      </c>
      <c r="B4" s="141" t="s">
        <v>271</v>
      </c>
      <c r="C4" s="141" t="s">
        <v>272</v>
      </c>
      <c r="D4" s="141" t="s">
        <v>275</v>
      </c>
    </row>
    <row r="5" spans="1:4" s="143" customFormat="1">
      <c r="A5" s="140">
        <v>43727</v>
      </c>
      <c r="B5" s="153"/>
      <c r="C5" s="153"/>
      <c r="D5" s="141" t="s">
        <v>276</v>
      </c>
    </row>
    <row r="6" spans="1:4">
      <c r="A6" s="140">
        <v>43731</v>
      </c>
      <c r="B6" s="141"/>
      <c r="C6" s="141" t="s">
        <v>277</v>
      </c>
      <c r="D6" s="141" t="s">
        <v>278</v>
      </c>
    </row>
    <row r="7" spans="1:4">
      <c r="A7" s="140">
        <v>43734</v>
      </c>
      <c r="B7" s="141" t="s">
        <v>279</v>
      </c>
      <c r="C7" s="141" t="s">
        <v>272</v>
      </c>
      <c r="D7" s="141" t="s">
        <v>280</v>
      </c>
    </row>
    <row r="8" spans="1:4" s="154" customFormat="1" ht="13">
      <c r="A8" s="140">
        <v>43745</v>
      </c>
      <c r="B8" s="141" t="s">
        <v>279</v>
      </c>
      <c r="C8" s="141" t="s">
        <v>272</v>
      </c>
      <c r="D8" s="141" t="s">
        <v>281</v>
      </c>
    </row>
    <row r="9" spans="1:4" s="154" customFormat="1" ht="13">
      <c r="A9" s="140">
        <v>43746</v>
      </c>
      <c r="B9" s="141" t="s">
        <v>271</v>
      </c>
      <c r="C9" s="141" t="s">
        <v>272</v>
      </c>
      <c r="D9" s="141" t="s">
        <v>282</v>
      </c>
    </row>
    <row r="10" spans="1:4">
      <c r="A10" s="140">
        <v>43748</v>
      </c>
      <c r="B10" s="153"/>
      <c r="C10" s="153"/>
      <c r="D10" s="141" t="s">
        <v>283</v>
      </c>
    </row>
    <row r="11" spans="1:4">
      <c r="A11" s="140">
        <v>43752</v>
      </c>
      <c r="B11" s="141" t="s">
        <v>271</v>
      </c>
      <c r="C11" s="141" t="s">
        <v>272</v>
      </c>
      <c r="D11" s="141" t="s">
        <v>284</v>
      </c>
    </row>
    <row r="12" spans="1:4">
      <c r="A12" s="140">
        <v>43759</v>
      </c>
      <c r="B12" s="141" t="s">
        <v>279</v>
      </c>
      <c r="C12" s="141" t="s">
        <v>272</v>
      </c>
      <c r="D12" s="141" t="s">
        <v>285</v>
      </c>
    </row>
    <row r="13" spans="1:4" s="144" customFormat="1" ht="13">
      <c r="A13" s="140">
        <v>43767</v>
      </c>
      <c r="B13" s="153"/>
      <c r="C13" s="153"/>
      <c r="D13" s="141" t="s">
        <v>286</v>
      </c>
    </row>
    <row r="14" spans="1:4">
      <c r="A14" s="140">
        <v>43767</v>
      </c>
      <c r="B14" s="141" t="s">
        <v>271</v>
      </c>
      <c r="C14" s="141" t="s">
        <v>272</v>
      </c>
      <c r="D14" s="141" t="s">
        <v>287</v>
      </c>
    </row>
    <row r="15" spans="1:4">
      <c r="A15" s="140">
        <v>43768</v>
      </c>
      <c r="B15" s="141" t="s">
        <v>279</v>
      </c>
      <c r="C15" s="141" t="s">
        <v>272</v>
      </c>
      <c r="D15" s="141" t="s">
        <v>288</v>
      </c>
    </row>
    <row r="16" spans="1:4">
      <c r="A16" s="140">
        <v>43787</v>
      </c>
      <c r="B16" s="140" t="s">
        <v>279</v>
      </c>
      <c r="C16" s="141" t="s">
        <v>272</v>
      </c>
      <c r="D16" s="140" t="s">
        <v>289</v>
      </c>
    </row>
    <row r="17" spans="1:4">
      <c r="A17" s="140">
        <v>43816</v>
      </c>
      <c r="B17" s="140" t="s">
        <v>271</v>
      </c>
      <c r="C17" s="140" t="s">
        <v>272</v>
      </c>
      <c r="D17" s="141" t="s">
        <v>290</v>
      </c>
    </row>
    <row r="18" spans="1:4">
      <c r="A18" s="140"/>
      <c r="B18" s="141"/>
      <c r="C18" s="141"/>
      <c r="D18" s="141"/>
    </row>
    <row r="19" spans="1:4" s="144" customFormat="1" ht="13">
      <c r="A19" s="140"/>
      <c r="B19" s="141"/>
      <c r="C19" s="141"/>
      <c r="D19" s="141"/>
    </row>
    <row r="20" spans="1:4">
      <c r="A20" s="155"/>
      <c r="B20" s="145"/>
      <c r="C20" s="145"/>
      <c r="D20" s="145"/>
    </row>
    <row r="21" spans="1:4">
      <c r="A21" s="156"/>
      <c r="B21" s="146"/>
      <c r="C21" s="146"/>
      <c r="D21" s="146"/>
    </row>
    <row r="22" spans="1:4">
      <c r="A22" s="140"/>
      <c r="B22" s="141"/>
      <c r="C22" s="141"/>
      <c r="D22" s="141"/>
    </row>
    <row r="23" spans="1:4">
      <c r="A23" s="140"/>
      <c r="B23" s="141"/>
      <c r="C23" s="141"/>
      <c r="D23" s="141"/>
    </row>
    <row r="24" spans="1:4">
      <c r="A24" s="140"/>
      <c r="B24" s="141"/>
      <c r="C24" s="141"/>
      <c r="D24" s="141"/>
    </row>
    <row r="25" spans="1:4" ht="13" thickBot="1">
      <c r="A25" s="157"/>
      <c r="B25" s="147"/>
      <c r="C25" s="147"/>
      <c r="D25" s="147"/>
    </row>
    <row r="26" spans="1:4">
      <c r="A26" s="148"/>
      <c r="B26" s="149"/>
      <c r="C26" s="149"/>
      <c r="D26" s="149"/>
    </row>
    <row r="27" spans="1:4">
      <c r="A27" s="148"/>
      <c r="D27" s="150"/>
    </row>
    <row r="28" spans="1:4">
      <c r="A28" s="148"/>
      <c r="D28" s="151"/>
    </row>
    <row r="29" spans="1:4">
      <c r="A29" s="148"/>
      <c r="D29" s="151"/>
    </row>
    <row r="30" spans="1:4">
      <c r="A30" s="148"/>
      <c r="D30" s="149"/>
    </row>
    <row r="31" spans="1:4">
      <c r="A31" s="148"/>
      <c r="B31" s="149"/>
      <c r="C31" s="149"/>
      <c r="D31" s="152"/>
    </row>
    <row r="32" spans="1:4">
      <c r="A32" s="148"/>
      <c r="B32" s="149"/>
      <c r="C32" s="149"/>
      <c r="D32" s="149"/>
    </row>
    <row r="33" spans="1:4" s="158" customFormat="1">
      <c r="A33" s="148"/>
      <c r="B33" s="10"/>
      <c r="C33" s="10"/>
      <c r="D33" s="149"/>
    </row>
    <row r="34" spans="1:4" s="158" customFormat="1">
      <c r="A34" s="148"/>
      <c r="B34" s="149"/>
      <c r="C34" s="149"/>
      <c r="D34" s="149"/>
    </row>
    <row r="35" spans="1:4" s="158" customFormat="1">
      <c r="A35" s="148"/>
      <c r="B35" s="10"/>
      <c r="C35" s="10"/>
      <c r="D35" s="152"/>
    </row>
    <row r="36" spans="1:4" s="158" customFormat="1">
      <c r="A36" s="148"/>
      <c r="B36" s="149"/>
      <c r="C36" s="149"/>
      <c r="D36" s="152"/>
    </row>
    <row r="37" spans="1:4" s="158" customFormat="1">
      <c r="A37" s="148"/>
      <c r="B37" s="149"/>
      <c r="C37" s="149"/>
      <c r="D37" s="151"/>
    </row>
    <row r="38" spans="1:4" s="158" customFormat="1">
      <c r="A38" s="148"/>
      <c r="B38" s="149"/>
      <c r="C38" s="149"/>
      <c r="D38" s="149"/>
    </row>
    <row r="39" spans="1:4" s="158" customFormat="1">
      <c r="A39" s="148"/>
      <c r="B39" s="149"/>
      <c r="C39" s="149"/>
      <c r="D39" s="152"/>
    </row>
  </sheetData>
  <pageMargins left="0.7" right="0.7" top="0.75" bottom="0.75" header="0.3" footer="0.3"/>
  <pageSetup paperSize="9" orientation="portrait" r:id="rId1"/>
  <headerFooter>
    <oddHeader>&amp;CVEFA MIAMIChronologie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D13" sqref="D13"/>
    </sheetView>
  </sheetViews>
  <sheetFormatPr baseColWidth="10" defaultRowHeight="13"/>
  <cols>
    <col min="1" max="1" width="55.796875" style="2" customWidth="1"/>
    <col min="2" max="2" width="10.796875" style="8" bestFit="1" customWidth="1"/>
    <col min="3" max="3" width="10.69921875" style="8" bestFit="1" customWidth="1"/>
  </cols>
  <sheetData>
    <row r="1" spans="1:4" ht="13.5" thickBot="1"/>
    <row r="2" spans="1:4" ht="23.5" thickBot="1">
      <c r="A2" s="3" t="s">
        <v>3</v>
      </c>
      <c r="B2" s="7" t="s">
        <v>73</v>
      </c>
      <c r="C2" s="7" t="s">
        <v>72</v>
      </c>
    </row>
    <row r="3" spans="1:4" ht="13.5" thickBot="1">
      <c r="A3" s="5" t="s">
        <v>4</v>
      </c>
      <c r="B3" s="9">
        <f>COUNTA(Chrono!B7:B9)</f>
        <v>3</v>
      </c>
      <c r="C3" s="9">
        <f>COUNTA(Chrono!G7:G9)</f>
        <v>2</v>
      </c>
    </row>
    <row r="4" spans="1:4" ht="13.5" thickBot="1">
      <c r="A4" s="5" t="s">
        <v>5</v>
      </c>
      <c r="B4" s="9">
        <f>COUNTA(Chrono!B11:B17)</f>
        <v>7</v>
      </c>
      <c r="C4" s="9">
        <f>COUNTA(Chrono!G11:G17)</f>
        <v>5</v>
      </c>
    </row>
    <row r="5" spans="1:4" ht="13.5" thickBot="1">
      <c r="A5" s="6" t="s">
        <v>8</v>
      </c>
      <c r="B5" s="9">
        <f>COUNTA(Chrono!B20:B29)</f>
        <v>10</v>
      </c>
      <c r="C5" s="9">
        <f>COUNTA(Chrono!G20:G29)</f>
        <v>2</v>
      </c>
    </row>
    <row r="6" spans="1:4" ht="13.5" thickBot="1">
      <c r="A6" s="6" t="s">
        <v>155</v>
      </c>
      <c r="B6" s="9">
        <f>COUNTA(Chrono!B30)</f>
        <v>1</v>
      </c>
      <c r="C6" s="9">
        <f>COUNTA(Chrono!G30)</f>
        <v>0</v>
      </c>
    </row>
    <row r="7" spans="1:4" ht="13.5" thickBot="1">
      <c r="A7" s="6" t="s">
        <v>11</v>
      </c>
      <c r="B7" s="9">
        <f>COUNTA(Chrono!B32:B38)</f>
        <v>7</v>
      </c>
      <c r="C7" s="9">
        <f>COUNTA(Chrono!G32:G38)</f>
        <v>1</v>
      </c>
    </row>
    <row r="8" spans="1:4" ht="13.5" thickBot="1">
      <c r="A8" s="6" t="s">
        <v>251</v>
      </c>
      <c r="B8" s="9">
        <f>COUNTA(Chrono!B40:B46)</f>
        <v>7</v>
      </c>
      <c r="C8" s="9">
        <f>COUNTA(Chrono!G40:G46)</f>
        <v>1</v>
      </c>
    </row>
    <row r="9" spans="1:4" ht="13.5" thickBot="1">
      <c r="A9" s="6" t="s">
        <v>240</v>
      </c>
      <c r="B9" s="9">
        <f>COUNTA(Chrono!B48:B66)</f>
        <v>19</v>
      </c>
      <c r="C9" s="9">
        <f>COUNTA(Chrono!G48:G66)</f>
        <v>0</v>
      </c>
    </row>
    <row r="10" spans="1:4" ht="13.5" thickBot="1">
      <c r="A10" s="4" t="s">
        <v>252</v>
      </c>
      <c r="B10" s="9">
        <f>COUNTA(Chrono!B68:B77)</f>
        <v>10</v>
      </c>
      <c r="C10" s="9">
        <f>COUNTA(Chrono!G68:G77)</f>
        <v>0</v>
      </c>
    </row>
    <row r="11" spans="1:4" ht="13.5" thickBot="1">
      <c r="A11" s="4" t="s">
        <v>17</v>
      </c>
      <c r="B11" s="9">
        <f>COUNTA(Chrono!B79)</f>
        <v>1</v>
      </c>
      <c r="C11" s="9">
        <f>COUNTA(Chrono!G79)</f>
        <v>0</v>
      </c>
    </row>
    <row r="12" spans="1:4" ht="13.5" thickBot="1">
      <c r="A12" s="4" t="s">
        <v>18</v>
      </c>
      <c r="B12" s="9">
        <f>COUNTA(Chrono!B81:B94)</f>
        <v>14</v>
      </c>
      <c r="C12" s="9">
        <f>COUNTA(Chrono!G81:G94)</f>
        <v>0</v>
      </c>
    </row>
    <row r="13" spans="1:4">
      <c r="A13" s="1"/>
      <c r="B13" s="8">
        <f>SUM(B3:B12)</f>
        <v>79</v>
      </c>
      <c r="C13" s="8">
        <f>SUM(C3:C12)</f>
        <v>11</v>
      </c>
      <c r="D13" s="136">
        <f>C13/B13</f>
        <v>0.13924050632911392</v>
      </c>
    </row>
  </sheetData>
  <pageMargins left="0.7" right="0.7" top="0.75" bottom="0.75" header="0.3" footer="0.3"/>
  <pageSetup paperSize="9" orientation="portrait" r:id="rId1"/>
  <headerFooter>
    <oddFooter>&amp;LDDCP&amp;RVersion 1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9"/>
  <sheetViews>
    <sheetView view="pageBreakPreview" topLeftCell="A10" zoomScale="60" workbookViewId="0">
      <selection activeCell="B31" sqref="B31"/>
    </sheetView>
  </sheetViews>
  <sheetFormatPr baseColWidth="10" defaultColWidth="12" defaultRowHeight="12.5"/>
  <cols>
    <col min="1" max="1" width="6.19921875" style="70" customWidth="1"/>
    <col min="2" max="2" width="41.5" style="70" customWidth="1"/>
    <col min="3" max="3" width="12.796875" style="70" customWidth="1"/>
    <col min="4" max="4" width="8.296875" style="70" customWidth="1"/>
    <col min="5" max="5" width="13" style="70" customWidth="1"/>
    <col min="6" max="6" width="26.19921875" style="70" customWidth="1"/>
    <col min="7" max="7" width="19.69921875" style="10" customWidth="1"/>
    <col min="8" max="16384" width="12" style="10"/>
  </cols>
  <sheetData>
    <row r="1" spans="1:6" ht="24.75" customHeight="1">
      <c r="A1" s="210"/>
      <c r="B1" s="210"/>
      <c r="C1" s="210"/>
      <c r="D1" s="210"/>
      <c r="E1" s="210"/>
      <c r="F1" s="210"/>
    </row>
    <row r="2" spans="1:6" ht="24" customHeight="1">
      <c r="A2" s="11"/>
      <c r="B2" s="12"/>
      <c r="C2" s="11"/>
      <c r="D2" s="11"/>
      <c r="E2" s="11"/>
      <c r="F2" s="11"/>
    </row>
    <row r="3" spans="1:6" ht="16.5" customHeight="1">
      <c r="A3" s="11"/>
      <c r="B3" s="13"/>
      <c r="C3" s="11"/>
      <c r="D3" s="11"/>
      <c r="E3" s="11"/>
      <c r="F3" s="11"/>
    </row>
    <row r="4" spans="1:6" ht="30.75" customHeight="1">
      <c r="A4" s="11"/>
      <c r="B4" s="11"/>
      <c r="C4" s="11"/>
      <c r="D4" s="11"/>
      <c r="E4" s="11"/>
      <c r="F4" s="11"/>
    </row>
    <row r="5" spans="1:6" s="14" customFormat="1" ht="12.75" customHeight="1">
      <c r="A5" s="211" t="s">
        <v>74</v>
      </c>
      <c r="B5" s="211"/>
      <c r="C5" s="211"/>
      <c r="D5" s="211"/>
      <c r="E5" s="211"/>
      <c r="F5" s="211"/>
    </row>
    <row r="6" spans="1:6" ht="8.25" customHeight="1">
      <c r="A6" s="211"/>
      <c r="B6" s="211"/>
      <c r="C6" s="211"/>
      <c r="D6" s="211"/>
      <c r="E6" s="211"/>
      <c r="F6" s="211"/>
    </row>
    <row r="7" spans="1:6" s="15" customFormat="1" ht="19.5" customHeight="1">
      <c r="A7" s="71" t="s">
        <v>196</v>
      </c>
      <c r="B7" s="71"/>
      <c r="C7" s="71" t="s">
        <v>197</v>
      </c>
      <c r="D7" s="71"/>
      <c r="E7" s="71"/>
      <c r="F7" s="71"/>
    </row>
    <row r="8" spans="1:6" ht="9" customHeight="1">
      <c r="A8" s="212"/>
      <c r="B8" s="212"/>
      <c r="C8" s="212"/>
      <c r="D8" s="212"/>
      <c r="E8" s="212"/>
      <c r="F8" s="212"/>
    </row>
    <row r="9" spans="1:6" s="21" customFormat="1" ht="13.5">
      <c r="A9" s="16" t="s">
        <v>75</v>
      </c>
      <c r="B9" s="17" t="s">
        <v>76</v>
      </c>
      <c r="C9" s="18" t="s">
        <v>77</v>
      </c>
      <c r="D9" s="19" t="s">
        <v>78</v>
      </c>
      <c r="E9" s="18" t="s">
        <v>79</v>
      </c>
      <c r="F9" s="20" t="s">
        <v>80</v>
      </c>
    </row>
    <row r="10" spans="1:6" s="26" customFormat="1" ht="11.25" customHeight="1">
      <c r="A10" s="22"/>
      <c r="B10" s="23"/>
      <c r="C10" s="22"/>
      <c r="D10" s="24"/>
      <c r="E10" s="22"/>
      <c r="F10" s="25"/>
    </row>
    <row r="11" spans="1:6" s="26" customFormat="1" ht="13.5" customHeight="1">
      <c r="A11" s="27">
        <v>1</v>
      </c>
      <c r="B11" s="28" t="s">
        <v>81</v>
      </c>
      <c r="C11" s="29"/>
      <c r="D11" s="30"/>
      <c r="E11" s="30"/>
      <c r="F11" s="30"/>
    </row>
    <row r="12" spans="1:6" s="26" customFormat="1" ht="11.25" customHeight="1">
      <c r="A12" s="31"/>
      <c r="B12" s="32"/>
      <c r="C12" s="29"/>
      <c r="D12" s="30"/>
      <c r="E12" s="30"/>
      <c r="F12" s="30"/>
    </row>
    <row r="13" spans="1:6" s="26" customFormat="1" ht="12.75" customHeight="1">
      <c r="A13" s="33">
        <v>32</v>
      </c>
      <c r="B13" s="34" t="s">
        <v>82</v>
      </c>
      <c r="C13" s="35" t="s">
        <v>83</v>
      </c>
      <c r="D13" s="30"/>
      <c r="E13" s="30"/>
      <c r="F13" s="30"/>
    </row>
    <row r="14" spans="1:6" s="26" customFormat="1" ht="12.75" customHeight="1">
      <c r="A14" s="31"/>
      <c r="B14" s="32"/>
      <c r="C14" s="29"/>
      <c r="D14" s="30"/>
      <c r="E14" s="30"/>
      <c r="F14" s="30"/>
    </row>
    <row r="15" spans="1:6" s="26" customFormat="1" ht="12.75" customHeight="1">
      <c r="A15" s="33">
        <v>12</v>
      </c>
      <c r="B15" s="34" t="s">
        <v>84</v>
      </c>
      <c r="C15" s="29"/>
      <c r="D15" s="30"/>
      <c r="E15" s="30"/>
      <c r="F15" s="30"/>
    </row>
    <row r="16" spans="1:6" s="21" customFormat="1" ht="12.75" customHeight="1">
      <c r="A16" s="36">
        <v>121</v>
      </c>
      <c r="B16" s="37" t="s">
        <v>85</v>
      </c>
      <c r="C16" s="38" t="s">
        <v>83</v>
      </c>
      <c r="D16" s="39"/>
      <c r="E16" s="39"/>
      <c r="F16" s="39" t="s">
        <v>86</v>
      </c>
    </row>
    <row r="17" spans="1:6" s="21" customFormat="1" ht="12.75" customHeight="1">
      <c r="A17" s="36"/>
      <c r="B17" s="37" t="s">
        <v>87</v>
      </c>
      <c r="C17" s="38"/>
      <c r="D17" s="39"/>
      <c r="E17" s="39"/>
      <c r="F17" s="39"/>
    </row>
    <row r="18" spans="1:6" s="21" customFormat="1" ht="12.75" customHeight="1">
      <c r="A18" s="36"/>
      <c r="B18" s="37" t="s">
        <v>88</v>
      </c>
      <c r="C18" s="38"/>
      <c r="D18" s="39"/>
      <c r="E18" s="39"/>
      <c r="F18" s="39"/>
    </row>
    <row r="19" spans="1:6" s="21" customFormat="1" ht="12.75" customHeight="1">
      <c r="A19" s="36">
        <v>122</v>
      </c>
      <c r="B19" s="37" t="s">
        <v>89</v>
      </c>
      <c r="C19" s="38" t="s">
        <v>83</v>
      </c>
      <c r="D19" s="39"/>
      <c r="E19" s="39"/>
      <c r="F19" s="39" t="s">
        <v>86</v>
      </c>
    </row>
    <row r="20" spans="1:6" s="21" customFormat="1" ht="12.75" customHeight="1">
      <c r="A20" s="36">
        <v>123</v>
      </c>
      <c r="B20" s="37" t="s">
        <v>90</v>
      </c>
      <c r="C20" s="38" t="s">
        <v>83</v>
      </c>
      <c r="D20" s="39"/>
      <c r="E20" s="39"/>
      <c r="F20" s="39" t="s">
        <v>86</v>
      </c>
    </row>
    <row r="21" spans="1:6" s="21" customFormat="1" ht="12.75" customHeight="1">
      <c r="A21" s="36">
        <v>124</v>
      </c>
      <c r="B21" s="37" t="s">
        <v>91</v>
      </c>
      <c r="C21" s="38" t="s">
        <v>83</v>
      </c>
      <c r="D21" s="39"/>
      <c r="E21" s="39"/>
      <c r="F21" s="39" t="s">
        <v>86</v>
      </c>
    </row>
    <row r="22" spans="1:6" s="21" customFormat="1" ht="12.75" customHeight="1">
      <c r="A22" s="36">
        <v>125</v>
      </c>
      <c r="B22" s="37" t="s">
        <v>92</v>
      </c>
      <c r="C22" s="38"/>
      <c r="D22" s="39"/>
      <c r="E22" s="39"/>
      <c r="F22" s="39" t="s">
        <v>86</v>
      </c>
    </row>
    <row r="23" spans="1:6" s="21" customFormat="1" ht="12.75" customHeight="1">
      <c r="A23" s="36">
        <v>126</v>
      </c>
      <c r="B23" s="37" t="s">
        <v>93</v>
      </c>
      <c r="C23" s="38"/>
      <c r="D23" s="39"/>
      <c r="E23" s="39"/>
      <c r="F23" s="39" t="s">
        <v>86</v>
      </c>
    </row>
    <row r="24" spans="1:6" s="21" customFormat="1" ht="12.75" customHeight="1">
      <c r="A24" s="36"/>
      <c r="B24" s="37" t="s">
        <v>94</v>
      </c>
      <c r="C24" s="38"/>
      <c r="D24" s="39"/>
      <c r="E24" s="39"/>
      <c r="F24" s="39"/>
    </row>
    <row r="25" spans="1:6" s="21" customFormat="1" ht="12.75" customHeight="1">
      <c r="A25" s="36"/>
      <c r="B25" s="37" t="s">
        <v>95</v>
      </c>
      <c r="C25" s="38"/>
      <c r="D25" s="39"/>
      <c r="E25" s="39"/>
      <c r="F25" s="39" t="s">
        <v>86</v>
      </c>
    </row>
    <row r="26" spans="1:6" s="21" customFormat="1" ht="12.75" customHeight="1">
      <c r="A26" s="36"/>
      <c r="B26" s="37" t="s">
        <v>96</v>
      </c>
      <c r="C26" s="38"/>
      <c r="D26" s="39"/>
      <c r="E26" s="39"/>
      <c r="F26" s="39"/>
    </row>
    <row r="27" spans="1:6" s="21" customFormat="1" ht="12.75" customHeight="1">
      <c r="A27" s="36"/>
      <c r="B27" s="37" t="s">
        <v>97</v>
      </c>
      <c r="C27" s="38"/>
      <c r="D27" s="39"/>
      <c r="E27" s="39"/>
      <c r="F27" s="39"/>
    </row>
    <row r="28" spans="1:6" s="21" customFormat="1" ht="12.75" customHeight="1">
      <c r="A28" s="36"/>
      <c r="B28" s="37" t="s">
        <v>98</v>
      </c>
      <c r="C28" s="38"/>
      <c r="D28" s="39"/>
      <c r="E28" s="39"/>
      <c r="F28" s="39"/>
    </row>
    <row r="29" spans="1:6" s="26" customFormat="1" ht="11.25" customHeight="1">
      <c r="A29" s="31"/>
      <c r="B29" s="32"/>
      <c r="C29" s="29"/>
      <c r="D29" s="30"/>
      <c r="E29" s="30"/>
      <c r="F29" s="30"/>
    </row>
    <row r="30" spans="1:6" s="26" customFormat="1" ht="12.75" customHeight="1">
      <c r="A30" s="33">
        <v>13</v>
      </c>
      <c r="B30" s="34" t="s">
        <v>99</v>
      </c>
      <c r="C30" s="29"/>
      <c r="D30" s="30"/>
      <c r="E30" s="30"/>
      <c r="F30" s="30"/>
    </row>
    <row r="31" spans="1:6" s="21" customFormat="1" ht="12.75" customHeight="1">
      <c r="A31" s="36">
        <v>131</v>
      </c>
      <c r="B31" s="37" t="s">
        <v>100</v>
      </c>
      <c r="C31" s="38" t="s">
        <v>83</v>
      </c>
      <c r="D31" s="39"/>
      <c r="E31" s="39"/>
      <c r="F31" s="39" t="s">
        <v>101</v>
      </c>
    </row>
    <row r="32" spans="1:6" s="21" customFormat="1" ht="12.75" customHeight="1">
      <c r="A32" s="36">
        <v>132</v>
      </c>
      <c r="B32" s="37" t="s">
        <v>102</v>
      </c>
      <c r="C32" s="38" t="s">
        <v>83</v>
      </c>
      <c r="D32" s="39"/>
      <c r="E32" s="39"/>
      <c r="F32" s="39"/>
    </row>
    <row r="33" spans="1:6" s="21" customFormat="1" ht="12.75" customHeight="1">
      <c r="A33" s="36">
        <v>133</v>
      </c>
      <c r="B33" s="37" t="s">
        <v>103</v>
      </c>
      <c r="C33" s="38" t="s">
        <v>83</v>
      </c>
      <c r="D33" s="39"/>
      <c r="E33" s="39"/>
      <c r="F33" s="39" t="s">
        <v>104</v>
      </c>
    </row>
    <row r="34" spans="1:6" s="21" customFormat="1" ht="12.75" customHeight="1">
      <c r="A34" s="36">
        <v>134</v>
      </c>
      <c r="B34" s="37" t="s">
        <v>105</v>
      </c>
      <c r="C34" s="38" t="s">
        <v>83</v>
      </c>
      <c r="D34" s="39"/>
      <c r="E34" s="39"/>
      <c r="F34" s="39"/>
    </row>
    <row r="35" spans="1:6" s="21" customFormat="1" ht="12.75" customHeight="1">
      <c r="A35" s="36">
        <v>135</v>
      </c>
      <c r="B35" s="37" t="s">
        <v>106</v>
      </c>
      <c r="C35" s="39" t="s">
        <v>86</v>
      </c>
      <c r="D35" s="39"/>
      <c r="E35" s="39"/>
      <c r="F35" s="213" t="s">
        <v>107</v>
      </c>
    </row>
    <row r="36" spans="1:6" s="21" customFormat="1" ht="12.75" customHeight="1">
      <c r="A36" s="36"/>
      <c r="B36" s="37" t="s">
        <v>108</v>
      </c>
      <c r="C36" s="39"/>
      <c r="D36" s="39"/>
      <c r="E36" s="39"/>
      <c r="F36" s="214"/>
    </row>
    <row r="37" spans="1:6" s="21" customFormat="1" ht="12.75" customHeight="1">
      <c r="A37" s="36">
        <v>136</v>
      </c>
      <c r="B37" s="37" t="s">
        <v>109</v>
      </c>
      <c r="C37" s="39" t="s">
        <v>86</v>
      </c>
      <c r="D37" s="39"/>
      <c r="E37" s="39"/>
      <c r="F37" s="215"/>
    </row>
    <row r="38" spans="1:6" s="21" customFormat="1" ht="12.75" customHeight="1">
      <c r="A38" s="36">
        <v>137</v>
      </c>
      <c r="B38" s="37" t="s">
        <v>110</v>
      </c>
      <c r="C38" s="39" t="s">
        <v>86</v>
      </c>
      <c r="D38" s="39"/>
      <c r="E38" s="39"/>
      <c r="F38" s="39"/>
    </row>
    <row r="39" spans="1:6" s="21" customFormat="1" ht="12.75" customHeight="1">
      <c r="A39" s="36">
        <v>138</v>
      </c>
      <c r="B39" s="37" t="s">
        <v>111</v>
      </c>
      <c r="C39" s="39" t="s">
        <v>86</v>
      </c>
      <c r="D39" s="39"/>
      <c r="E39" s="39"/>
      <c r="F39" s="39"/>
    </row>
    <row r="40" spans="1:6" s="21" customFormat="1" ht="12.75" customHeight="1">
      <c r="A40" s="36">
        <v>139</v>
      </c>
      <c r="B40" s="37" t="s">
        <v>112</v>
      </c>
      <c r="C40" s="39" t="s">
        <v>86</v>
      </c>
      <c r="D40" s="39"/>
      <c r="E40" s="39"/>
      <c r="F40" s="39"/>
    </row>
    <row r="41" spans="1:6" s="21" customFormat="1" ht="12.75" customHeight="1">
      <c r="A41" s="36"/>
      <c r="B41" s="37" t="s">
        <v>113</v>
      </c>
      <c r="C41" s="39" t="s">
        <v>86</v>
      </c>
      <c r="D41" s="39"/>
      <c r="E41" s="39"/>
      <c r="F41" s="39"/>
    </row>
    <row r="42" spans="1:6" s="21" customFormat="1" ht="12.75" customHeight="1">
      <c r="A42" s="36"/>
      <c r="B42" s="37" t="s">
        <v>114</v>
      </c>
      <c r="C42" s="39" t="s">
        <v>86</v>
      </c>
      <c r="D42" s="39"/>
      <c r="E42" s="39"/>
      <c r="F42" s="39"/>
    </row>
    <row r="43" spans="1:6" s="21" customFormat="1" ht="27.75" customHeight="1">
      <c r="A43" s="36"/>
      <c r="B43" s="37" t="s">
        <v>115</v>
      </c>
      <c r="C43" s="39"/>
      <c r="D43" s="39"/>
      <c r="E43" s="39"/>
      <c r="F43" s="40" t="s">
        <v>116</v>
      </c>
    </row>
    <row r="44" spans="1:6" s="21" customFormat="1" ht="27.75" customHeight="1">
      <c r="A44" s="36"/>
      <c r="B44" s="37" t="s">
        <v>117</v>
      </c>
      <c r="C44" s="39"/>
      <c r="D44" s="39"/>
      <c r="E44" s="39"/>
      <c r="F44" s="40"/>
    </row>
    <row r="45" spans="1:6" s="26" customFormat="1" ht="11.25" customHeight="1">
      <c r="A45" s="31"/>
      <c r="B45" s="32"/>
      <c r="C45" s="29"/>
      <c r="D45" s="30"/>
      <c r="E45" s="30"/>
      <c r="F45" s="30"/>
    </row>
    <row r="46" spans="1:6" s="45" customFormat="1" ht="12.75" customHeight="1">
      <c r="A46" s="41">
        <v>14</v>
      </c>
      <c r="B46" s="42" t="s">
        <v>118</v>
      </c>
      <c r="C46" s="43"/>
      <c r="D46" s="43"/>
      <c r="E46" s="43"/>
      <c r="F46" s="44"/>
    </row>
    <row r="47" spans="1:6" s="21" customFormat="1" ht="12.75" customHeight="1">
      <c r="A47" s="36">
        <v>141</v>
      </c>
      <c r="B47" s="37" t="s">
        <v>119</v>
      </c>
      <c r="C47" s="38" t="s">
        <v>120</v>
      </c>
      <c r="D47" s="39"/>
      <c r="E47" s="39"/>
      <c r="F47" s="39" t="s">
        <v>121</v>
      </c>
    </row>
    <row r="48" spans="1:6" s="21" customFormat="1" ht="12.75" customHeight="1">
      <c r="A48" s="36">
        <v>142</v>
      </c>
      <c r="B48" s="37" t="s">
        <v>122</v>
      </c>
      <c r="C48" s="38" t="s">
        <v>123</v>
      </c>
      <c r="D48" s="39"/>
      <c r="E48" s="39"/>
      <c r="F48" s="39"/>
    </row>
    <row r="49" spans="1:6" s="21" customFormat="1" ht="12.75" customHeight="1">
      <c r="A49" s="36">
        <v>143</v>
      </c>
      <c r="B49" s="37" t="s">
        <v>124</v>
      </c>
      <c r="C49" s="38" t="s">
        <v>120</v>
      </c>
      <c r="D49" s="39"/>
      <c r="E49" s="39"/>
      <c r="F49" s="39" t="s">
        <v>121</v>
      </c>
    </row>
    <row r="50" spans="1:6" s="21" customFormat="1" ht="12.75" customHeight="1">
      <c r="A50" s="36">
        <v>144</v>
      </c>
      <c r="B50" s="37" t="s">
        <v>125</v>
      </c>
      <c r="C50" s="38" t="s">
        <v>120</v>
      </c>
      <c r="D50" s="39"/>
      <c r="E50" s="39"/>
      <c r="F50" s="39" t="s">
        <v>121</v>
      </c>
    </row>
    <row r="51" spans="1:6" s="21" customFormat="1" ht="30" customHeight="1">
      <c r="A51" s="46">
        <v>145</v>
      </c>
      <c r="B51" s="37" t="s">
        <v>126</v>
      </c>
      <c r="C51" s="38" t="s">
        <v>120</v>
      </c>
      <c r="D51" s="39"/>
      <c r="E51" s="39"/>
      <c r="F51" s="39" t="s">
        <v>121</v>
      </c>
    </row>
    <row r="52" spans="1:6" s="21" customFormat="1" ht="12.75" customHeight="1">
      <c r="A52" s="36">
        <v>146</v>
      </c>
      <c r="B52" s="37" t="s">
        <v>127</v>
      </c>
      <c r="C52" s="38" t="s">
        <v>120</v>
      </c>
      <c r="D52" s="39"/>
      <c r="E52" s="39"/>
      <c r="F52" s="39" t="s">
        <v>121</v>
      </c>
    </row>
    <row r="53" spans="1:6" s="21" customFormat="1" ht="12.75" customHeight="1">
      <c r="A53" s="36">
        <v>147</v>
      </c>
      <c r="B53" s="37" t="s">
        <v>128</v>
      </c>
      <c r="C53" s="38" t="s">
        <v>120</v>
      </c>
      <c r="D53" s="39"/>
      <c r="E53" s="39"/>
      <c r="F53" s="39" t="s">
        <v>121</v>
      </c>
    </row>
    <row r="54" spans="1:6" s="26" customFormat="1" ht="12.75" customHeight="1">
      <c r="A54" s="31"/>
      <c r="B54" s="32"/>
      <c r="C54" s="29"/>
      <c r="D54" s="30"/>
      <c r="E54" s="30"/>
      <c r="F54" s="30"/>
    </row>
    <row r="55" spans="1:6" s="49" customFormat="1" ht="12.75" customHeight="1">
      <c r="A55" s="41">
        <v>15</v>
      </c>
      <c r="B55" s="42" t="s">
        <v>129</v>
      </c>
      <c r="C55" s="47"/>
      <c r="D55" s="48"/>
      <c r="E55" s="48"/>
      <c r="F55" s="30"/>
    </row>
    <row r="56" spans="1:6" s="21" customFormat="1" ht="12.75" customHeight="1">
      <c r="A56" s="36">
        <v>151</v>
      </c>
      <c r="B56" s="37" t="s">
        <v>130</v>
      </c>
      <c r="C56" s="38" t="s">
        <v>83</v>
      </c>
      <c r="D56" s="39"/>
      <c r="E56" s="39"/>
      <c r="F56" s="39"/>
    </row>
    <row r="57" spans="1:6" s="21" customFormat="1" ht="12.75" customHeight="1">
      <c r="A57" s="36">
        <v>152</v>
      </c>
      <c r="B57" s="37" t="s">
        <v>131</v>
      </c>
      <c r="C57" s="38" t="s">
        <v>83</v>
      </c>
      <c r="D57" s="39"/>
      <c r="E57" s="39"/>
      <c r="F57" s="39"/>
    </row>
    <row r="58" spans="1:6" s="21" customFormat="1" ht="12.75" customHeight="1">
      <c r="A58" s="36">
        <v>153</v>
      </c>
      <c r="B58" s="37" t="s">
        <v>132</v>
      </c>
      <c r="C58" s="38" t="s">
        <v>83</v>
      </c>
      <c r="D58" s="39"/>
      <c r="E58" s="39"/>
      <c r="F58" s="39"/>
    </row>
    <row r="59" spans="1:6" s="21" customFormat="1" ht="12.75" customHeight="1">
      <c r="A59" s="36">
        <v>154</v>
      </c>
      <c r="B59" s="37" t="s">
        <v>133</v>
      </c>
      <c r="C59" s="38" t="s">
        <v>83</v>
      </c>
      <c r="D59" s="39"/>
      <c r="E59" s="39"/>
      <c r="F59" s="39"/>
    </row>
    <row r="60" spans="1:6" s="21" customFormat="1" ht="12.75" customHeight="1">
      <c r="A60" s="36">
        <v>155</v>
      </c>
      <c r="B60" s="37" t="s">
        <v>134</v>
      </c>
      <c r="C60" s="38" t="s">
        <v>83</v>
      </c>
      <c r="D60" s="39"/>
      <c r="E60" s="39"/>
      <c r="F60" s="39"/>
    </row>
    <row r="61" spans="1:6" s="21" customFormat="1" ht="12.75" customHeight="1">
      <c r="A61" s="36">
        <v>156</v>
      </c>
      <c r="B61" s="37" t="s">
        <v>135</v>
      </c>
      <c r="C61" s="38" t="s">
        <v>83</v>
      </c>
      <c r="D61" s="39"/>
      <c r="E61" s="39"/>
      <c r="F61" s="39"/>
    </row>
    <row r="62" spans="1:6" s="21" customFormat="1" ht="12.75" customHeight="1">
      <c r="A62" s="36">
        <v>157</v>
      </c>
      <c r="B62" s="37" t="s">
        <v>136</v>
      </c>
      <c r="C62" s="38" t="s">
        <v>83</v>
      </c>
      <c r="D62" s="39"/>
      <c r="E62" s="39"/>
      <c r="F62" s="39"/>
    </row>
    <row r="63" spans="1:6" s="26" customFormat="1" ht="12.75" customHeight="1">
      <c r="A63" s="31"/>
      <c r="B63" s="32"/>
      <c r="C63" s="29"/>
      <c r="D63" s="30"/>
      <c r="E63" s="30"/>
      <c r="F63" s="30"/>
    </row>
    <row r="64" spans="1:6" s="26" customFormat="1" ht="12.75" customHeight="1">
      <c r="A64" s="50">
        <v>16</v>
      </c>
      <c r="B64" s="51" t="s">
        <v>137</v>
      </c>
      <c r="C64" s="29"/>
      <c r="D64" s="30"/>
      <c r="E64" s="30"/>
      <c r="F64" s="30"/>
    </row>
    <row r="65" spans="1:6" s="21" customFormat="1" ht="12.75" customHeight="1">
      <c r="A65" s="36">
        <v>161</v>
      </c>
      <c r="B65" s="37" t="s">
        <v>138</v>
      </c>
      <c r="C65" s="38" t="s">
        <v>83</v>
      </c>
      <c r="D65" s="39"/>
      <c r="E65" s="39"/>
      <c r="F65" s="39"/>
    </row>
    <row r="66" spans="1:6" s="21" customFormat="1" ht="12.75" customHeight="1">
      <c r="A66" s="36">
        <v>162</v>
      </c>
      <c r="B66" s="37" t="s">
        <v>139</v>
      </c>
      <c r="C66" s="38" t="s">
        <v>83</v>
      </c>
      <c r="D66" s="39"/>
      <c r="E66" s="39"/>
      <c r="F66" s="39"/>
    </row>
    <row r="67" spans="1:6" s="26" customFormat="1" ht="12.75" customHeight="1">
      <c r="A67" s="31"/>
      <c r="B67" s="32"/>
      <c r="C67" s="29"/>
      <c r="D67" s="30"/>
      <c r="E67" s="30"/>
      <c r="F67" s="30"/>
    </row>
    <row r="68" spans="1:6" s="54" customFormat="1" ht="15" customHeight="1">
      <c r="A68" s="52">
        <v>17</v>
      </c>
      <c r="B68" s="34" t="s">
        <v>140</v>
      </c>
      <c r="C68" s="53" t="s">
        <v>83</v>
      </c>
      <c r="D68" s="44"/>
      <c r="E68" s="44"/>
      <c r="F68" s="44"/>
    </row>
    <row r="69" spans="1:6" s="26" customFormat="1" ht="15" customHeight="1">
      <c r="A69" s="55"/>
      <c r="B69" s="23"/>
      <c r="C69" s="29"/>
      <c r="D69" s="30"/>
      <c r="E69" s="30"/>
      <c r="F69" s="30"/>
    </row>
    <row r="70" spans="1:6" s="26" customFormat="1" ht="15" customHeight="1">
      <c r="A70" s="56">
        <v>2</v>
      </c>
      <c r="B70" s="57" t="s">
        <v>141</v>
      </c>
      <c r="C70" s="29"/>
      <c r="D70" s="30"/>
      <c r="E70" s="30"/>
      <c r="F70" s="48"/>
    </row>
    <row r="71" spans="1:6" s="49" customFormat="1" ht="12.75" customHeight="1">
      <c r="A71" s="41">
        <v>21</v>
      </c>
      <c r="B71" s="42" t="s">
        <v>142</v>
      </c>
      <c r="C71" s="48"/>
      <c r="D71" s="48"/>
      <c r="E71" s="48"/>
      <c r="F71" s="30"/>
    </row>
    <row r="72" spans="1:6" s="21" customFormat="1" ht="12.75" customHeight="1">
      <c r="A72" s="36">
        <v>211</v>
      </c>
      <c r="B72" s="37" t="s">
        <v>143</v>
      </c>
      <c r="C72" s="38" t="s">
        <v>144</v>
      </c>
      <c r="D72" s="39"/>
      <c r="E72" s="39"/>
      <c r="F72" s="39"/>
    </row>
    <row r="73" spans="1:6" s="21" customFormat="1" ht="12.75" customHeight="1">
      <c r="A73" s="36">
        <v>212</v>
      </c>
      <c r="B73" s="37" t="s">
        <v>145</v>
      </c>
      <c r="C73" s="38" t="s">
        <v>144</v>
      </c>
      <c r="D73" s="39"/>
      <c r="E73" s="39"/>
      <c r="F73" s="39"/>
    </row>
    <row r="74" spans="1:6" s="21" customFormat="1" ht="12.75" customHeight="1">
      <c r="A74" s="36">
        <v>213</v>
      </c>
      <c r="B74" s="37" t="s">
        <v>146</v>
      </c>
      <c r="C74" s="38" t="s">
        <v>144</v>
      </c>
      <c r="D74" s="39"/>
      <c r="E74" s="39"/>
      <c r="F74" s="39"/>
    </row>
    <row r="75" spans="1:6" s="21" customFormat="1" ht="12.75" customHeight="1">
      <c r="A75" s="36">
        <v>214</v>
      </c>
      <c r="B75" s="37" t="s">
        <v>147</v>
      </c>
      <c r="C75" s="38" t="s">
        <v>144</v>
      </c>
      <c r="D75" s="39"/>
      <c r="E75" s="39"/>
      <c r="F75" s="39"/>
    </row>
    <row r="76" spans="1:6" s="21" customFormat="1" ht="12.75" customHeight="1">
      <c r="A76" s="36">
        <v>215</v>
      </c>
      <c r="B76" s="37" t="s">
        <v>148</v>
      </c>
      <c r="C76" s="38" t="s">
        <v>144</v>
      </c>
      <c r="D76" s="39"/>
      <c r="E76" s="39"/>
      <c r="F76" s="39"/>
    </row>
    <row r="77" spans="1:6" s="26" customFormat="1" ht="11.25" customHeight="1">
      <c r="A77" s="31"/>
      <c r="B77" s="32"/>
      <c r="C77" s="29"/>
      <c r="D77" s="30"/>
      <c r="E77" s="30"/>
      <c r="F77" s="48"/>
    </row>
    <row r="78" spans="1:6" s="26" customFormat="1" ht="15">
      <c r="A78" s="58"/>
      <c r="B78" s="42" t="s">
        <v>149</v>
      </c>
      <c r="C78" s="30" t="s">
        <v>150</v>
      </c>
      <c r="D78" s="30"/>
      <c r="E78" s="30"/>
      <c r="F78" s="30"/>
    </row>
    <row r="79" spans="1:6" s="21" customFormat="1" ht="12.75" customHeight="1">
      <c r="A79" s="36"/>
      <c r="B79" s="37" t="s">
        <v>151</v>
      </c>
      <c r="C79" s="38" t="s">
        <v>150</v>
      </c>
      <c r="D79" s="39"/>
      <c r="E79" s="39"/>
      <c r="F79" s="39"/>
    </row>
    <row r="80" spans="1:6" s="21" customFormat="1" ht="12.75" customHeight="1">
      <c r="A80" s="36"/>
      <c r="B80" s="37" t="s">
        <v>152</v>
      </c>
      <c r="C80" s="38" t="s">
        <v>150</v>
      </c>
      <c r="D80" s="39"/>
      <c r="E80" s="39"/>
      <c r="F80" s="39"/>
    </row>
    <row r="81" spans="1:6" s="21" customFormat="1" ht="12.75" customHeight="1">
      <c r="A81" s="36"/>
      <c r="B81" s="37" t="s">
        <v>153</v>
      </c>
      <c r="C81" s="38" t="s">
        <v>150</v>
      </c>
      <c r="D81" s="39"/>
      <c r="E81" s="39"/>
      <c r="F81" s="39"/>
    </row>
    <row r="82" spans="1:6" s="21" customFormat="1" ht="12.75" customHeight="1">
      <c r="A82" s="36"/>
      <c r="B82" s="37" t="s">
        <v>154</v>
      </c>
      <c r="C82" s="38" t="s">
        <v>150</v>
      </c>
      <c r="D82" s="39"/>
      <c r="E82" s="39"/>
      <c r="F82" s="39"/>
    </row>
    <row r="83" spans="1:6" s="21" customFormat="1" ht="12.75" customHeight="1">
      <c r="A83" s="36"/>
      <c r="B83" s="37" t="s">
        <v>155</v>
      </c>
      <c r="C83" s="38" t="s">
        <v>150</v>
      </c>
      <c r="D83" s="39"/>
      <c r="E83" s="39"/>
      <c r="F83" s="39"/>
    </row>
    <row r="84" spans="1:6" s="21" customFormat="1" ht="12.75" customHeight="1">
      <c r="A84" s="36"/>
      <c r="B84" s="37" t="s">
        <v>156</v>
      </c>
      <c r="C84" s="38" t="s">
        <v>150</v>
      </c>
      <c r="D84" s="39"/>
      <c r="E84" s="39"/>
      <c r="F84" s="39"/>
    </row>
    <row r="85" spans="1:6" s="21" customFormat="1" ht="12.75" customHeight="1">
      <c r="A85" s="36"/>
      <c r="B85" s="37" t="s">
        <v>157</v>
      </c>
      <c r="C85" s="38" t="s">
        <v>150</v>
      </c>
      <c r="D85" s="39"/>
      <c r="E85" s="39"/>
      <c r="F85" s="39"/>
    </row>
    <row r="86" spans="1:6" s="21" customFormat="1" ht="12.75" customHeight="1">
      <c r="A86" s="36"/>
      <c r="B86" s="37" t="s">
        <v>158</v>
      </c>
      <c r="C86" s="38" t="s">
        <v>150</v>
      </c>
      <c r="D86" s="39"/>
      <c r="E86" s="39"/>
      <c r="F86" s="39"/>
    </row>
    <row r="87" spans="1:6" s="26" customFormat="1" ht="11.25" customHeight="1">
      <c r="A87" s="30"/>
      <c r="B87" s="30"/>
      <c r="C87" s="30"/>
      <c r="D87" s="30"/>
      <c r="E87" s="30"/>
      <c r="F87" s="30"/>
    </row>
    <row r="88" spans="1:6" s="49" customFormat="1" ht="12.75" customHeight="1">
      <c r="A88" s="41">
        <v>22</v>
      </c>
      <c r="B88" s="42" t="s">
        <v>159</v>
      </c>
      <c r="C88" s="48"/>
      <c r="D88" s="48"/>
      <c r="E88" s="48"/>
      <c r="F88" s="30"/>
    </row>
    <row r="89" spans="1:6" s="21" customFormat="1" ht="12.75" customHeight="1">
      <c r="A89" s="36">
        <v>222</v>
      </c>
      <c r="B89" s="37" t="s">
        <v>160</v>
      </c>
      <c r="C89" s="38" t="s">
        <v>144</v>
      </c>
      <c r="D89" s="39"/>
      <c r="E89" s="39"/>
      <c r="F89" s="39"/>
    </row>
    <row r="90" spans="1:6" s="26" customFormat="1" ht="11.25" customHeight="1">
      <c r="A90" s="31"/>
      <c r="B90" s="32"/>
      <c r="C90" s="29"/>
      <c r="D90" s="30"/>
      <c r="E90" s="30"/>
      <c r="F90" s="30"/>
    </row>
    <row r="91" spans="1:6" s="49" customFormat="1" ht="12.75" customHeight="1">
      <c r="A91" s="41">
        <v>23</v>
      </c>
      <c r="B91" s="42" t="s">
        <v>161</v>
      </c>
      <c r="C91" s="48"/>
      <c r="D91" s="48"/>
      <c r="E91" s="48"/>
      <c r="F91" s="30"/>
    </row>
    <row r="92" spans="1:6" s="21" customFormat="1" ht="12.75" customHeight="1">
      <c r="A92" s="36">
        <v>231</v>
      </c>
      <c r="B92" s="37" t="s">
        <v>162</v>
      </c>
      <c r="C92" s="38" t="s">
        <v>144</v>
      </c>
      <c r="D92" s="39"/>
      <c r="E92" s="39"/>
      <c r="F92" s="39"/>
    </row>
    <row r="93" spans="1:6" s="26" customFormat="1" ht="11.25" customHeight="1">
      <c r="A93" s="31"/>
      <c r="B93" s="32"/>
      <c r="C93" s="29"/>
      <c r="D93" s="30"/>
      <c r="E93" s="30"/>
      <c r="F93" s="30"/>
    </row>
    <row r="94" spans="1:6" s="49" customFormat="1" ht="12.75" customHeight="1">
      <c r="A94" s="41">
        <v>24</v>
      </c>
      <c r="B94" s="42" t="s">
        <v>163</v>
      </c>
      <c r="C94" s="48"/>
      <c r="D94" s="48"/>
      <c r="E94" s="48"/>
      <c r="F94" s="48"/>
    </row>
    <row r="95" spans="1:6" s="21" customFormat="1" ht="12.75" customHeight="1">
      <c r="A95" s="36">
        <v>241</v>
      </c>
      <c r="B95" s="37" t="s">
        <v>164</v>
      </c>
      <c r="C95" s="38" t="s">
        <v>144</v>
      </c>
      <c r="D95" s="39"/>
      <c r="E95" s="39"/>
      <c r="F95" s="39"/>
    </row>
    <row r="96" spans="1:6" s="26" customFormat="1" ht="12.75" customHeight="1">
      <c r="A96" s="31"/>
      <c r="B96" s="32"/>
      <c r="C96" s="29"/>
      <c r="D96" s="30"/>
      <c r="E96" s="30"/>
      <c r="F96" s="30"/>
    </row>
    <row r="97" spans="1:6" s="26" customFormat="1" ht="12" customHeight="1">
      <c r="A97" s="59"/>
      <c r="B97" s="60"/>
      <c r="C97" s="61"/>
      <c r="D97" s="62"/>
      <c r="E97" s="62"/>
      <c r="F97" s="48"/>
    </row>
    <row r="98" spans="1:6" s="26" customFormat="1" ht="42" customHeight="1">
      <c r="A98" s="56">
        <v>4</v>
      </c>
      <c r="B98" s="57" t="s">
        <v>165</v>
      </c>
      <c r="C98" s="63" t="s">
        <v>166</v>
      </c>
      <c r="D98" s="30"/>
      <c r="E98" s="30"/>
      <c r="F98" s="30"/>
    </row>
    <row r="99" spans="1:6" s="49" customFormat="1" ht="12.75" customHeight="1">
      <c r="A99" s="41">
        <v>41</v>
      </c>
      <c r="B99" s="42" t="s">
        <v>167</v>
      </c>
      <c r="C99" s="64" t="s">
        <v>168</v>
      </c>
      <c r="D99" s="48"/>
      <c r="E99" s="48"/>
      <c r="F99" s="30"/>
    </row>
    <row r="100" spans="1:6" s="21" customFormat="1" ht="12.75" customHeight="1">
      <c r="A100" s="36">
        <v>411</v>
      </c>
      <c r="B100" s="37" t="s">
        <v>169</v>
      </c>
      <c r="C100" s="38" t="s">
        <v>170</v>
      </c>
      <c r="D100" s="39"/>
      <c r="E100" s="39"/>
      <c r="F100" s="39"/>
    </row>
    <row r="101" spans="1:6" s="21" customFormat="1" ht="12.75" customHeight="1">
      <c r="A101" s="36">
        <v>412</v>
      </c>
      <c r="B101" s="37" t="s">
        <v>171</v>
      </c>
      <c r="C101" s="38" t="s">
        <v>170</v>
      </c>
      <c r="D101" s="39"/>
      <c r="E101" s="39"/>
      <c r="F101" s="39"/>
    </row>
    <row r="102" spans="1:6" s="21" customFormat="1" ht="12.75" customHeight="1">
      <c r="A102" s="36">
        <v>413</v>
      </c>
      <c r="B102" s="37" t="s">
        <v>172</v>
      </c>
      <c r="C102" s="38" t="s">
        <v>170</v>
      </c>
      <c r="D102" s="39"/>
      <c r="E102" s="39"/>
      <c r="F102" s="39"/>
    </row>
    <row r="103" spans="1:6" s="21" customFormat="1" ht="12.75" customHeight="1">
      <c r="A103" s="36">
        <v>414</v>
      </c>
      <c r="B103" s="37" t="s">
        <v>173</v>
      </c>
      <c r="C103" s="38" t="s">
        <v>170</v>
      </c>
      <c r="D103" s="39"/>
      <c r="E103" s="39"/>
      <c r="F103" s="39"/>
    </row>
    <row r="104" spans="1:6" s="26" customFormat="1" ht="11.25" customHeight="1">
      <c r="A104" s="31"/>
      <c r="B104" s="32"/>
      <c r="C104" s="29"/>
      <c r="D104" s="30"/>
      <c r="E104" s="30"/>
      <c r="F104" s="30"/>
    </row>
    <row r="105" spans="1:6" s="49" customFormat="1" ht="12.75" customHeight="1">
      <c r="A105" s="41">
        <v>42</v>
      </c>
      <c r="B105" s="42" t="s">
        <v>174</v>
      </c>
      <c r="C105" s="42" t="s">
        <v>168</v>
      </c>
      <c r="D105" s="48"/>
      <c r="E105" s="48"/>
      <c r="F105" s="48"/>
    </row>
    <row r="106" spans="1:6" s="21" customFormat="1" ht="12.75" customHeight="1">
      <c r="A106" s="36">
        <v>421</v>
      </c>
      <c r="B106" s="37" t="s">
        <v>175</v>
      </c>
      <c r="C106" s="38" t="s">
        <v>170</v>
      </c>
      <c r="D106" s="39"/>
      <c r="E106" s="39"/>
      <c r="F106" s="39"/>
    </row>
    <row r="107" spans="1:6" s="21" customFormat="1" ht="12.75" customHeight="1">
      <c r="A107" s="36">
        <v>422</v>
      </c>
      <c r="B107" s="37" t="s">
        <v>176</v>
      </c>
      <c r="C107" s="38" t="s">
        <v>170</v>
      </c>
      <c r="D107" s="39"/>
      <c r="E107" s="39"/>
      <c r="F107" s="39"/>
    </row>
    <row r="108" spans="1:6" s="21" customFormat="1" ht="12.75" customHeight="1">
      <c r="A108" s="36">
        <v>423</v>
      </c>
      <c r="B108" s="37" t="s">
        <v>177</v>
      </c>
      <c r="C108" s="38" t="s">
        <v>170</v>
      </c>
      <c r="D108" s="39"/>
      <c r="E108" s="39"/>
      <c r="F108" s="39"/>
    </row>
    <row r="109" spans="1:6" s="21" customFormat="1" ht="12.75" customHeight="1">
      <c r="A109" s="36">
        <v>425</v>
      </c>
      <c r="B109" s="37" t="s">
        <v>178</v>
      </c>
      <c r="C109" s="38" t="s">
        <v>170</v>
      </c>
      <c r="D109" s="39"/>
      <c r="E109" s="39"/>
      <c r="F109" s="39"/>
    </row>
    <row r="110" spans="1:6" s="21" customFormat="1" ht="12.75" customHeight="1">
      <c r="A110" s="36">
        <v>426</v>
      </c>
      <c r="B110" s="37" t="s">
        <v>179</v>
      </c>
      <c r="C110" s="38" t="s">
        <v>170</v>
      </c>
      <c r="D110" s="39"/>
      <c r="E110" s="39"/>
      <c r="F110" s="39"/>
    </row>
    <row r="111" spans="1:6" s="21" customFormat="1" ht="12.75" customHeight="1">
      <c r="A111" s="36">
        <v>427</v>
      </c>
      <c r="B111" s="37" t="s">
        <v>180</v>
      </c>
      <c r="C111" s="38" t="s">
        <v>170</v>
      </c>
      <c r="D111" s="39"/>
      <c r="E111" s="39"/>
      <c r="F111" s="39"/>
    </row>
    <row r="112" spans="1:6" s="21" customFormat="1" ht="12.75" customHeight="1">
      <c r="A112" s="36">
        <v>428</v>
      </c>
      <c r="B112" s="37" t="s">
        <v>181</v>
      </c>
      <c r="C112" s="38" t="s">
        <v>170</v>
      </c>
      <c r="D112" s="39"/>
      <c r="E112" s="39"/>
      <c r="F112" s="39"/>
    </row>
    <row r="113" spans="1:6" s="21" customFormat="1" ht="12.75" customHeight="1">
      <c r="A113" s="36">
        <v>429</v>
      </c>
      <c r="B113" s="37" t="s">
        <v>182</v>
      </c>
      <c r="C113" s="38" t="s">
        <v>170</v>
      </c>
      <c r="D113" s="39"/>
      <c r="E113" s="39"/>
      <c r="F113" s="39"/>
    </row>
    <row r="114" spans="1:6" s="21" customFormat="1" ht="12.75" customHeight="1">
      <c r="A114" s="36">
        <v>4210</v>
      </c>
      <c r="B114" s="37" t="s">
        <v>183</v>
      </c>
      <c r="C114" s="38" t="s">
        <v>170</v>
      </c>
      <c r="D114" s="39"/>
      <c r="E114" s="39"/>
      <c r="F114" s="39"/>
    </row>
    <row r="115" spans="1:6" s="21" customFormat="1" ht="12.75" customHeight="1">
      <c r="A115" s="36">
        <v>4211</v>
      </c>
      <c r="B115" s="37" t="s">
        <v>184</v>
      </c>
      <c r="C115" s="38" t="s">
        <v>170</v>
      </c>
      <c r="D115" s="39"/>
      <c r="E115" s="39"/>
      <c r="F115" s="39"/>
    </row>
    <row r="116" spans="1:6" s="69" customFormat="1" ht="11.25" customHeight="1">
      <c r="A116" s="65"/>
      <c r="B116" s="66"/>
      <c r="C116" s="67"/>
      <c r="D116" s="68"/>
      <c r="E116" s="68"/>
      <c r="F116" s="30"/>
    </row>
    <row r="117" spans="1:6" s="49" customFormat="1" ht="12.75" customHeight="1">
      <c r="A117" s="41">
        <v>43</v>
      </c>
      <c r="B117" s="42" t="s">
        <v>185</v>
      </c>
      <c r="C117" s="42" t="s">
        <v>168</v>
      </c>
      <c r="D117" s="48"/>
      <c r="E117" s="48"/>
      <c r="F117" s="30"/>
    </row>
    <row r="118" spans="1:6" s="21" customFormat="1" ht="12.75" customHeight="1">
      <c r="A118" s="36">
        <v>431</v>
      </c>
      <c r="B118" s="37" t="s">
        <v>186</v>
      </c>
      <c r="C118" s="38" t="s">
        <v>170</v>
      </c>
      <c r="D118" s="39"/>
      <c r="E118" s="39"/>
      <c r="F118" s="39"/>
    </row>
    <row r="119" spans="1:6" s="21" customFormat="1" ht="12.75" customHeight="1">
      <c r="A119" s="36">
        <v>432</v>
      </c>
      <c r="B119" s="37" t="s">
        <v>187</v>
      </c>
      <c r="C119" s="38" t="s">
        <v>170</v>
      </c>
      <c r="D119" s="39"/>
      <c r="E119" s="39"/>
      <c r="F119" s="39"/>
    </row>
    <row r="120" spans="1:6" s="21" customFormat="1" ht="12.75" customHeight="1">
      <c r="A120" s="36">
        <v>433</v>
      </c>
      <c r="B120" s="37" t="s">
        <v>188</v>
      </c>
      <c r="C120" s="38" t="s">
        <v>170</v>
      </c>
      <c r="D120" s="39"/>
      <c r="E120" s="39"/>
      <c r="F120" s="39"/>
    </row>
    <row r="121" spans="1:6" s="21" customFormat="1" ht="12.75" customHeight="1">
      <c r="A121" s="36">
        <v>434</v>
      </c>
      <c r="B121" s="37" t="s">
        <v>189</v>
      </c>
      <c r="C121" s="38" t="s">
        <v>170</v>
      </c>
      <c r="D121" s="39"/>
      <c r="E121" s="39"/>
      <c r="F121" s="39"/>
    </row>
    <row r="122" spans="1:6" s="21" customFormat="1" ht="12.75" customHeight="1">
      <c r="A122" s="36">
        <v>435</v>
      </c>
      <c r="B122" s="37" t="s">
        <v>190</v>
      </c>
      <c r="C122" s="38" t="s">
        <v>170</v>
      </c>
      <c r="D122" s="39"/>
      <c r="E122" s="39"/>
      <c r="F122" s="39"/>
    </row>
    <row r="123" spans="1:6" s="26" customFormat="1" ht="11.25" customHeight="1">
      <c r="A123" s="31"/>
      <c r="B123" s="32"/>
      <c r="C123" s="29"/>
      <c r="D123" s="30"/>
      <c r="E123" s="30"/>
      <c r="F123" s="48"/>
    </row>
    <row r="124" spans="1:6" s="49" customFormat="1" ht="12.75" customHeight="1">
      <c r="A124" s="41">
        <v>44</v>
      </c>
      <c r="B124" s="42" t="s">
        <v>99</v>
      </c>
      <c r="C124" s="42" t="s">
        <v>168</v>
      </c>
      <c r="D124" s="48"/>
      <c r="E124" s="48"/>
      <c r="F124" s="30"/>
    </row>
    <row r="125" spans="1:6" s="21" customFormat="1" ht="12.75" customHeight="1">
      <c r="A125" s="36">
        <v>441</v>
      </c>
      <c r="B125" s="37" t="s">
        <v>191</v>
      </c>
      <c r="C125" s="38" t="s">
        <v>170</v>
      </c>
      <c r="D125" s="39"/>
      <c r="E125" s="39"/>
      <c r="F125" s="39"/>
    </row>
    <row r="126" spans="1:6" s="21" customFormat="1" ht="12.75" customHeight="1">
      <c r="A126" s="36">
        <v>442</v>
      </c>
      <c r="B126" s="37" t="s">
        <v>105</v>
      </c>
      <c r="C126" s="38" t="s">
        <v>170</v>
      </c>
      <c r="D126" s="39"/>
      <c r="E126" s="39"/>
      <c r="F126" s="39"/>
    </row>
    <row r="127" spans="1:6" s="21" customFormat="1" ht="12.75" customHeight="1">
      <c r="A127" s="36">
        <v>443</v>
      </c>
      <c r="B127" s="37" t="s">
        <v>111</v>
      </c>
      <c r="C127" s="38" t="s">
        <v>170</v>
      </c>
      <c r="D127" s="39"/>
      <c r="E127" s="39"/>
      <c r="F127" s="39"/>
    </row>
    <row r="128" spans="1:6" s="21" customFormat="1" ht="12.75" customHeight="1">
      <c r="A128" s="36">
        <v>444</v>
      </c>
      <c r="B128" s="37" t="s">
        <v>16</v>
      </c>
      <c r="C128" s="38" t="s">
        <v>170</v>
      </c>
      <c r="D128" s="39"/>
      <c r="E128" s="39"/>
      <c r="F128" s="39"/>
    </row>
    <row r="129" spans="1:6" s="26" customFormat="1" ht="11.25" customHeight="1">
      <c r="A129" s="31"/>
      <c r="B129" s="32"/>
      <c r="C129" s="29"/>
      <c r="D129" s="30"/>
      <c r="E129" s="30"/>
      <c r="F129" s="30"/>
    </row>
    <row r="130" spans="1:6" s="49" customFormat="1" ht="12.75" customHeight="1">
      <c r="A130" s="41">
        <v>45</v>
      </c>
      <c r="B130" s="42" t="s">
        <v>192</v>
      </c>
      <c r="C130" s="42" t="s">
        <v>168</v>
      </c>
      <c r="D130" s="48"/>
      <c r="E130" s="48"/>
      <c r="F130" s="48"/>
    </row>
    <row r="131" spans="1:6" s="21" customFormat="1" ht="12.75" customHeight="1">
      <c r="A131" s="36">
        <v>451</v>
      </c>
      <c r="B131" s="37" t="s">
        <v>105</v>
      </c>
      <c r="C131" s="38" t="s">
        <v>170</v>
      </c>
      <c r="D131" s="39"/>
      <c r="E131" s="39"/>
      <c r="F131" s="39"/>
    </row>
    <row r="132" spans="1:6" s="21" customFormat="1" ht="12.75" customHeight="1">
      <c r="A132" s="36">
        <v>452</v>
      </c>
      <c r="B132" s="37" t="s">
        <v>193</v>
      </c>
      <c r="C132" s="38" t="s">
        <v>170</v>
      </c>
      <c r="D132" s="39"/>
      <c r="E132" s="39"/>
      <c r="F132" s="39"/>
    </row>
    <row r="133" spans="1:6" s="21" customFormat="1" ht="12.75" customHeight="1">
      <c r="A133" s="36">
        <v>453</v>
      </c>
      <c r="B133" s="37" t="s">
        <v>109</v>
      </c>
      <c r="C133" s="38" t="s">
        <v>170</v>
      </c>
      <c r="D133" s="39"/>
      <c r="E133" s="39"/>
      <c r="F133" s="39"/>
    </row>
    <row r="134" spans="1:6" s="21" customFormat="1" ht="12.75" customHeight="1">
      <c r="A134" s="36">
        <v>454</v>
      </c>
      <c r="B134" s="37" t="s">
        <v>194</v>
      </c>
      <c r="C134" s="38" t="s">
        <v>170</v>
      </c>
      <c r="D134" s="39"/>
      <c r="E134" s="39"/>
      <c r="F134" s="39"/>
    </row>
    <row r="135" spans="1:6" s="21" customFormat="1" ht="12.75" customHeight="1">
      <c r="A135" s="36">
        <v>455</v>
      </c>
      <c r="B135" s="37" t="s">
        <v>195</v>
      </c>
      <c r="C135" s="38" t="s">
        <v>170</v>
      </c>
      <c r="D135" s="39"/>
      <c r="E135" s="39"/>
      <c r="F135" s="39"/>
    </row>
    <row r="136" spans="1:6" s="21" customFormat="1" ht="12.75" customHeight="1">
      <c r="A136" s="36"/>
      <c r="B136" s="37"/>
      <c r="C136" s="38"/>
      <c r="D136" s="39"/>
      <c r="E136" s="39"/>
      <c r="F136" s="39"/>
    </row>
    <row r="137" spans="1:6" s="21" customFormat="1" ht="12.75" customHeight="1">
      <c r="A137" s="36"/>
      <c r="B137" s="37"/>
      <c r="C137" s="38"/>
      <c r="D137" s="39"/>
      <c r="E137" s="39"/>
      <c r="F137" s="39"/>
    </row>
    <row r="138" spans="1:6" s="21" customFormat="1" ht="12.75" customHeight="1">
      <c r="A138" s="36"/>
      <c r="B138" s="37"/>
      <c r="C138" s="38"/>
      <c r="D138" s="39"/>
      <c r="E138" s="39"/>
      <c r="F138" s="39"/>
    </row>
    <row r="139" spans="1:6" s="26" customFormat="1" ht="11.25" customHeight="1">
      <c r="A139" s="31"/>
      <c r="B139" s="32"/>
      <c r="C139" s="29"/>
      <c r="D139" s="30"/>
      <c r="E139" s="30"/>
      <c r="F139" s="48"/>
    </row>
  </sheetData>
  <mergeCells count="4">
    <mergeCell ref="A1:F1"/>
    <mergeCell ref="A5:F6"/>
    <mergeCell ref="A8:F8"/>
    <mergeCell ref="F35:F37"/>
  </mergeCells>
  <pageMargins left="0.7" right="0.7" top="0.75" bottom="0.75" header="0.3" footer="0.3"/>
  <pageSetup paperSize="9" scale="91" orientation="portrait" r:id="rId1"/>
  <headerFooter>
    <oddFooter>&amp;LDDCP&amp;RVersion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Chrono</vt:lpstr>
      <vt:lpstr>Gantt </vt:lpstr>
      <vt:lpstr>Historik </vt:lpstr>
      <vt:lpstr>Avancement</vt:lpstr>
      <vt:lpstr>Liste doc à archiver</vt:lpstr>
      <vt:lpstr>Chrono!Zone_d_impression</vt:lpstr>
      <vt:lpstr>'Historik 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Danjean Yohann</cp:lastModifiedBy>
  <cp:lastPrinted>2019-10-23T11:50:39Z</cp:lastPrinted>
  <dcterms:created xsi:type="dcterms:W3CDTF">2017-06-01T07:03:47Z</dcterms:created>
  <dcterms:modified xsi:type="dcterms:W3CDTF">2020-06-03T08:23:17Z</dcterms:modified>
</cp:coreProperties>
</file>