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4370" windowHeight="2895"/>
  </bookViews>
  <sheets>
    <sheet name="Fiche Clients" sheetId="1" r:id="rId1"/>
  </sheets>
  <definedNames>
    <definedName name="_Terme">'Fiche Clients'!$O$7:$O$9</definedName>
    <definedName name="Chèque">'Fiche Clients'!$P$7:$P$8</definedName>
    <definedName name="Comptant">'Fiche Clients'!$N$7</definedName>
    <definedName name="Famille">'Fiche Clients'!$N$6:$Q$6</definedName>
    <definedName name="Terme">'Fiche Clients'!$O$7:$O$9</definedName>
    <definedName name="Tranche">'Fiche Clients'!$Q$7</definedName>
  </definedNames>
  <calcPr calcId="162913" iterate="1"/>
</workbook>
</file>

<file path=xl/calcChain.xml><?xml version="1.0" encoding="utf-8"?>
<calcChain xmlns="http://schemas.openxmlformats.org/spreadsheetml/2006/main">
  <c r="D16" i="1" l="1"/>
  <c r="C4" i="1" l="1"/>
  <c r="I4" i="1" l="1"/>
  <c r="J4" i="1" s="1"/>
  <c r="K5" i="1" s="1"/>
  <c r="K4" i="1" l="1"/>
  <c r="G13" i="1"/>
  <c r="G12" i="1"/>
  <c r="K11" i="1"/>
</calcChain>
</file>

<file path=xl/sharedStrings.xml><?xml version="1.0" encoding="utf-8"?>
<sst xmlns="http://schemas.openxmlformats.org/spreadsheetml/2006/main" count="35" uniqueCount="31">
  <si>
    <t>Achats Journaliers</t>
  </si>
  <si>
    <t>Achats Total</t>
  </si>
  <si>
    <t>Ventes Journalières</t>
  </si>
  <si>
    <t>Ventes Total</t>
  </si>
  <si>
    <t>Stocke Centrale</t>
  </si>
  <si>
    <t>Recap</t>
  </si>
  <si>
    <t>Graphe Ventes Mensuel</t>
  </si>
  <si>
    <t>Graphe Ventes Annuelle</t>
  </si>
  <si>
    <t>Etat des Ventes Annuelle</t>
  </si>
  <si>
    <t>Fiche Clients</t>
  </si>
  <si>
    <t>Facture</t>
  </si>
  <si>
    <t>Date</t>
  </si>
  <si>
    <t>Client</t>
  </si>
  <si>
    <t>Tel</t>
  </si>
  <si>
    <t>Montant</t>
  </si>
  <si>
    <t>Type Payement</t>
  </si>
  <si>
    <t>Arrangement</t>
  </si>
  <si>
    <t>Etat</t>
  </si>
  <si>
    <t>F001</t>
  </si>
  <si>
    <t>Tranche</t>
  </si>
  <si>
    <t>Terme</t>
  </si>
  <si>
    <t>Chèque</t>
  </si>
  <si>
    <t>Créditeur</t>
  </si>
  <si>
    <t>Comptant</t>
  </si>
  <si>
    <t>Recette Total Impayé</t>
  </si>
  <si>
    <t>Recette Total Payé</t>
  </si>
  <si>
    <t>Débiteur</t>
  </si>
  <si>
    <t>Aujourd'hui</t>
  </si>
  <si>
    <t>écart date</t>
  </si>
  <si>
    <t xml:space="preserve"> 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</si>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</sst>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Facture Impayée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E57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AAD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6" fillId="2" borderId="0" xfId="2" applyFont="1" applyFill="1" applyAlignment="1">
      <alignment horizontal="center" vertical="center" wrapText="1"/>
    </xf>
    <xf numFmtId="0" fontId="7" fillId="3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/>
    </xf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3" xfId="0" applyBorder="1" applyAlignment="1">
      <alignment horizontal="left" vertical="center"/>
    </xf>
    <xf numFmtId="14" fontId="0" fillId="0" borderId="3" xfId="0" applyNumberFormat="1" applyBorder="1" applyAlignment="1">
      <alignment vertical="center"/>
    </xf>
    <xf numFmtId="49" fontId="0" fillId="0" borderId="3" xfId="0" applyNumberFormat="1" applyBorder="1"/>
    <xf numFmtId="4" fontId="0" fillId="0" borderId="3" xfId="0" applyNumberFormat="1" applyBorder="1"/>
    <xf numFmtId="0" fontId="0" fillId="0" borderId="3" xfId="0" applyBorder="1" applyAlignment="1">
      <alignment horizontal="center"/>
    </xf>
    <xf numFmtId="0" fontId="0" fillId="0" borderId="3" xfId="0" applyNumberForma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4" fontId="11" fillId="5" borderId="5" xfId="0" applyNumberFormat="1" applyFont="1" applyFill="1" applyBorder="1"/>
    <xf numFmtId="0" fontId="9" fillId="0" borderId="0" xfId="0" applyFont="1" applyFill="1" applyAlignment="1">
      <alignment horizontal="center"/>
    </xf>
    <xf numFmtId="0" fontId="4" fillId="0" borderId="0" xfId="0" applyFont="1"/>
    <xf numFmtId="4" fontId="11" fillId="6" borderId="0" xfId="0" applyNumberFormat="1" applyFont="1" applyFill="1"/>
    <xf numFmtId="0" fontId="2" fillId="8" borderId="0" xfId="0" applyFont="1" applyFill="1"/>
    <xf numFmtId="0" fontId="0" fillId="0" borderId="0" xfId="0" applyNumberFormat="1" applyAlignment="1">
      <alignment horizontal="center" vertical="center"/>
    </xf>
    <xf numFmtId="0" fontId="0" fillId="9" borderId="0" xfId="0" applyFill="1"/>
    <xf numFmtId="9" fontId="10" fillId="4" borderId="1" xfId="1" applyFont="1" applyFill="1" applyBorder="1" applyAlignment="1">
      <alignment horizontal="center" vertical="center"/>
    </xf>
    <xf numFmtId="9" fontId="10" fillId="4" borderId="0" xfId="1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6" fillId="2" borderId="0" xfId="2" applyFont="1" applyFill="1" applyAlignment="1">
      <alignment horizontal="center" vertical="center" wrapText="1"/>
    </xf>
    <xf numFmtId="49" fontId="6" fillId="2" borderId="0" xfId="2" applyNumberFormat="1" applyFont="1" applyFill="1" applyAlignment="1">
      <alignment horizontal="center" vertical="center" wrapText="1"/>
    </xf>
    <xf numFmtId="9" fontId="8" fillId="4" borderId="1" xfId="1" applyFont="1" applyFill="1" applyBorder="1" applyAlignment="1">
      <alignment horizontal="center" vertical="center" wrapText="1"/>
    </xf>
    <xf numFmtId="9" fontId="8" fillId="4" borderId="0" xfId="1" applyFont="1" applyFill="1" applyBorder="1" applyAlignment="1">
      <alignment horizontal="center" vertical="center" wrapText="1"/>
    </xf>
    <xf numFmtId="9" fontId="10" fillId="4" borderId="4" xfId="1" applyFont="1" applyFill="1" applyBorder="1" applyAlignment="1">
      <alignment horizontal="center" vertical="center"/>
    </xf>
    <xf numFmtId="9" fontId="10" fillId="4" borderId="5" xfId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4"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AA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zoomScale="85" zoomScaleNormal="85" workbookViewId="0">
      <pane ySplit="1" topLeftCell="A2" activePane="bottomLeft" state="frozen"/>
      <selection pane="bottomLeft" activeCell="K4" sqref="K4"/>
    </sheetView>
  </sheetViews>
  <sheetFormatPr baseColWidth="10" defaultRowHeight="15" x14ac:dyDescent="0.25"/>
  <cols>
    <col min="1" max="1" width="12" customWidth="1"/>
    <col min="2" max="4" width="15.28515625" customWidth="1"/>
    <col min="5" max="5" width="20.28515625" customWidth="1"/>
    <col min="6" max="6" width="18.5703125" customWidth="1"/>
    <col min="7" max="7" width="14.7109375" customWidth="1"/>
    <col min="8" max="8" width="15.42578125" customWidth="1"/>
    <col min="9" max="10" width="18" customWidth="1"/>
    <col min="11" max="11" width="17.28515625" customWidth="1"/>
    <col min="13" max="13" width="8.7109375" customWidth="1"/>
    <col min="15" max="15" width="8.140625" customWidth="1"/>
    <col min="17" max="17" width="9.140625" customWidth="1"/>
  </cols>
  <sheetData>
    <row r="1" spans="1:17" ht="37.5" x14ac:dyDescent="0.25">
      <c r="A1" s="31" t="s">
        <v>0</v>
      </c>
      <c r="B1" s="31"/>
      <c r="C1" s="1"/>
      <c r="D1" s="1"/>
      <c r="E1" s="1" t="s">
        <v>1</v>
      </c>
      <c r="F1" s="1" t="s">
        <v>2</v>
      </c>
      <c r="G1" s="2" t="s">
        <v>9</v>
      </c>
      <c r="H1" s="1" t="s">
        <v>3</v>
      </c>
      <c r="I1" s="1" t="s">
        <v>4</v>
      </c>
      <c r="J1" s="1"/>
      <c r="K1" s="3" t="s">
        <v>5</v>
      </c>
      <c r="L1" s="32" t="s">
        <v>6</v>
      </c>
      <c r="M1" s="32"/>
      <c r="N1" s="32" t="s">
        <v>7</v>
      </c>
      <c r="O1" s="32"/>
      <c r="P1" s="31" t="s">
        <v>8</v>
      </c>
      <c r="Q1" s="31"/>
    </row>
    <row r="2" spans="1:17" ht="29.25" customHeight="1" x14ac:dyDescent="0.25">
      <c r="A2" s="33" t="s">
        <v>9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7" ht="15.75" customHeight="1" x14ac:dyDescent="0.25">
      <c r="A3" s="4" t="s">
        <v>10</v>
      </c>
      <c r="B3" s="4" t="s">
        <v>11</v>
      </c>
      <c r="C3" s="4" t="s">
        <v>27</v>
      </c>
      <c r="D3" s="4" t="s">
        <v>28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  <c r="J3" s="4"/>
      <c r="K3" s="4" t="s">
        <v>17</v>
      </c>
    </row>
    <row r="4" spans="1:17" ht="15.75" customHeight="1" x14ac:dyDescent="0.25">
      <c r="A4" s="5" t="s">
        <v>18</v>
      </c>
      <c r="B4" s="6">
        <v>43466</v>
      </c>
      <c r="C4" s="6">
        <f ca="1">TODAY()</f>
        <v>43504</v>
      </c>
      <c r="D4" s="26">
        <v>25</v>
      </c>
      <c r="E4" s="5" t="s">
        <v>30</v>
      </c>
      <c r="F4" s="7"/>
      <c r="G4" s="8">
        <v>800000</v>
      </c>
      <c r="H4" s="9" t="s">
        <v>20</v>
      </c>
      <c r="I4" s="10" t="str">
        <f>IF(H4="comptant",0,"")&amp;IF(AND(H4="Terme",D4&gt;=0,D4&lt;10),O7,"")&amp;IF(AND(H4="Terme",D4&gt;=10,D4&lt;15),O8,"")&amp;IF(AND(H4="Terme",D4&gt;=15,D4&lt;30),O9,"")&amp;IFERROR(IF(AND(H4="terme",D4&gt;=15&lt;30,O8,""),""),"")&amp;IFERROR(IF(AND(H4="terme",D4&gt;=30),O9,""),"")&amp;IFERROR(IF(H4="chèque",Chèque,""),"")&amp;IF(H4="tranche","Tranche","")</f>
        <v>30</v>
      </c>
      <c r="J4" s="10" t="str">
        <f>I4</f>
        <v>30</v>
      </c>
      <c r="K4" s="27" t="str">
        <f>IF(J4="0","payé","")&amp;IF(J4&lt;D4,"F","")&amp;IF(J4&gt;D4,"V","")&amp;IF(J4="créditeur","payé","")&amp;IF(J4="débiteur","date d'encaissement","")</f>
        <v>V</v>
      </c>
    </row>
    <row r="5" spans="1:17" ht="15.75" customHeight="1" x14ac:dyDescent="0.25">
      <c r="A5" s="5"/>
      <c r="B5" s="6"/>
      <c r="C5" s="6"/>
      <c r="D5" s="6"/>
      <c r="E5" s="5"/>
      <c r="F5" s="12"/>
      <c r="G5" s="8"/>
      <c r="H5" s="9"/>
      <c r="I5" s="10"/>
      <c r="J5" s="10"/>
      <c r="K5" s="27" t="str">
        <f>IF(J4&lt;D4,"F","")&amp;IF(J4&gt;D4,"V","")</f>
        <v>V</v>
      </c>
      <c r="N5" s="30" t="s">
        <v>15</v>
      </c>
      <c r="O5" s="30"/>
      <c r="P5" s="30"/>
      <c r="Q5" s="30"/>
    </row>
    <row r="6" spans="1:17" ht="15.75" customHeight="1" x14ac:dyDescent="0.25">
      <c r="A6" s="5"/>
      <c r="B6" s="6"/>
      <c r="C6" s="6"/>
      <c r="D6" s="6"/>
      <c r="E6" s="5"/>
      <c r="F6" s="12"/>
      <c r="G6" s="8"/>
      <c r="H6" s="9"/>
      <c r="I6" s="10"/>
      <c r="J6" s="10"/>
      <c r="K6" s="11"/>
      <c r="N6" s="25" t="s">
        <v>23</v>
      </c>
      <c r="O6" s="25" t="s">
        <v>20</v>
      </c>
      <c r="P6" s="25" t="s">
        <v>21</v>
      </c>
      <c r="Q6" s="25" t="s">
        <v>19</v>
      </c>
    </row>
    <row r="7" spans="1:17" ht="15.75" customHeight="1" x14ac:dyDescent="0.25">
      <c r="A7" s="5"/>
      <c r="B7" s="6"/>
      <c r="C7" s="6"/>
      <c r="D7" s="6"/>
      <c r="E7" s="5"/>
      <c r="F7" s="13"/>
      <c r="G7" s="8"/>
      <c r="H7" s="9"/>
      <c r="I7" s="10"/>
      <c r="J7" s="10"/>
      <c r="K7" s="11"/>
      <c r="N7" s="9">
        <v>0</v>
      </c>
      <c r="O7" s="9">
        <v>10</v>
      </c>
      <c r="P7" s="9" t="s">
        <v>22</v>
      </c>
      <c r="Q7" s="9" t="s">
        <v>19</v>
      </c>
    </row>
    <row r="8" spans="1:17" ht="15.75" customHeight="1" x14ac:dyDescent="0.25">
      <c r="A8" s="5"/>
      <c r="B8" s="6"/>
      <c r="C8" s="6"/>
      <c r="D8" s="6"/>
      <c r="E8" s="5"/>
      <c r="F8" s="13"/>
      <c r="G8" s="8"/>
      <c r="H8" s="9"/>
      <c r="I8" s="10"/>
      <c r="J8" s="10"/>
      <c r="K8" s="11"/>
      <c r="N8" s="9"/>
      <c r="O8" s="9">
        <v>15</v>
      </c>
      <c r="P8" s="9" t="s">
        <v>26</v>
      </c>
      <c r="Q8" s="9"/>
    </row>
    <row r="9" spans="1:17" ht="15.75" customHeight="1" x14ac:dyDescent="0.25">
      <c r="A9" s="5"/>
      <c r="B9" s="6"/>
      <c r="C9" s="6"/>
      <c r="D9" s="6"/>
      <c r="E9" s="5"/>
      <c r="F9" s="13"/>
      <c r="G9" s="8"/>
      <c r="H9" s="9"/>
      <c r="I9" s="10"/>
      <c r="J9" s="10"/>
      <c r="K9" s="11"/>
      <c r="N9" s="9"/>
      <c r="O9" s="9">
        <v>30</v>
      </c>
      <c r="P9" s="9"/>
      <c r="Q9" s="9"/>
    </row>
    <row r="10" spans="1:17" ht="15.75" customHeight="1" x14ac:dyDescent="0.25">
      <c r="A10" s="5"/>
      <c r="B10" s="6"/>
      <c r="C10" s="6"/>
      <c r="D10" s="6"/>
      <c r="E10" s="5"/>
      <c r="F10" s="13"/>
      <c r="G10" s="8"/>
      <c r="H10" s="9"/>
      <c r="I10" s="10"/>
      <c r="J10" s="10"/>
      <c r="K10" s="11"/>
    </row>
    <row r="11" spans="1:17" ht="15.75" customHeight="1" thickBot="1" x14ac:dyDescent="0.3">
      <c r="A11" s="14"/>
      <c r="B11" s="15"/>
      <c r="C11" s="15"/>
      <c r="D11" s="15"/>
      <c r="E11" s="14"/>
      <c r="F11" s="16"/>
      <c r="G11" s="17"/>
      <c r="H11" s="18"/>
      <c r="I11" s="19"/>
      <c r="J11" s="19"/>
      <c r="K11" s="20" t="str">
        <f t="shared" ref="K11" ca="1" si="0">IF(I11&gt;0,IF(B11+I11&lt;TODAY(),"Facture Impayée","Bien"),"")</f>
        <v/>
      </c>
    </row>
    <row r="12" spans="1:17" ht="15.75" customHeight="1" thickTop="1" thickBot="1" x14ac:dyDescent="0.3">
      <c r="E12" s="35" t="s">
        <v>24</v>
      </c>
      <c r="F12" s="36"/>
      <c r="G12" s="21">
        <f>SUMIF(H4:H11,"Terme",G4:G11)</f>
        <v>800000</v>
      </c>
    </row>
    <row r="13" spans="1:17" s="23" customFormat="1" ht="15.75" customHeight="1" thickTop="1" x14ac:dyDescent="0.25">
      <c r="A13" s="22"/>
      <c r="E13" s="28" t="s">
        <v>25</v>
      </c>
      <c r="F13" s="29"/>
      <c r="G13" s="24">
        <f>SUMIF(H4:H11,"Comptant",G4:G11)</f>
        <v>0</v>
      </c>
    </row>
    <row r="16" spans="1:17" x14ac:dyDescent="0.25">
      <c r="B16">
        <v>8</v>
      </c>
      <c r="C16">
        <v>6</v>
      </c>
      <c r="D16" s="27" t="str">
        <f>IF(C16&lt;B16,"F","")&amp;IF(C16&gt;B16,"V","")</f>
        <v>F</v>
      </c>
    </row>
    <row r="18" spans="9:9" x14ac:dyDescent="0.25">
      <c r="I18" t="s">
        <v>29</v>
      </c>
    </row>
  </sheetData>
  <dataConsolidate/>
  <mergeCells count="8">
    <mergeCell ref="E13:F13"/>
    <mergeCell ref="N5:Q5"/>
    <mergeCell ref="A1:B1"/>
    <mergeCell ref="L1:M1"/>
    <mergeCell ref="N1:O1"/>
    <mergeCell ref="P1:Q1"/>
    <mergeCell ref="A2:K2"/>
    <mergeCell ref="E12:F12"/>
  </mergeCells>
  <conditionalFormatting sqref="I4:J11">
    <cfRule type="expression" dxfId="3" priority="4">
      <formula>IF(date&gt;$G$4+30,1,"")</formula>
    </cfRule>
  </conditionalFormatting>
  <conditionalFormatting sqref="K6:K11">
    <cfRule type="containsText" dxfId="2" priority="2" operator="containsText" text="Non échu">
      <formula>NOT(ISERROR(SEARCH("Non échu",K6)))</formula>
    </cfRule>
    <cfRule type="containsText" dxfId="1" priority="3" operator="containsText" text="Facture Impayée">
      <formula>NOT(ISERROR(SEARCH("Facture Impayée",K6)))</formula>
    </cfRule>
  </conditionalFormatting>
  <conditionalFormatting sqref="I1:J1048576">
    <cfRule type="containsText" dxfId="0" priority="1" operator="containsText" text="#VALEUR!">
      <formula>NOT(ISERROR(SEARCH("#VALEUR!",I1)))</formula>
    </cfRule>
  </conditionalFormatting>
  <dataValidations count="5">
    <dataValidation type="list" allowBlank="1" showInputMessage="1" showErrorMessage="1" sqref="I6:J10">
      <formula1>INDIRECT(H6)</formula1>
    </dataValidation>
    <dataValidation type="list" allowBlank="1" showInputMessage="1" showErrorMessage="1" sqref="H4:H11">
      <formula1>Famille</formula1>
    </dataValidation>
    <dataValidation type="list" allowBlank="1" showInputMessage="1" showErrorMessage="1" promptTitle="Echéance" prompt="Entrée la durée de l'échéance" sqref="I11:J11">
      <formula1>$B$28:$B$31</formula1>
    </dataValidation>
    <dataValidation type="list" allowBlank="1" showInputMessage="1" sqref="I5:J5">
      <formula1>IF($H$4="Chèque",Chèque)</formula1>
    </dataValidation>
    <dataValidation allowBlank="1" showInputMessage="1" sqref="I4:J4"/>
  </dataValidations>
  <hyperlinks>
    <hyperlink ref="A1:B1" location="'Achats Journaliers'!A1" display="Achats Journaliers"/>
    <hyperlink ref="E1" location="'Achats Total'!A1" display="Achats Total"/>
    <hyperlink ref="F1" location="'Ventes Journalières'!A1" display="Ventes Journalières"/>
    <hyperlink ref="K1" location="Recap!A1" display="Recap"/>
    <hyperlink ref="L1:M1" location="'Graphe des Ventes Mensuel'!A1" display="Graphe Ventes Mensuel"/>
    <hyperlink ref="N1:O1" location="'Graphe des Ventes Annuelle'!A1" display="Graphe Ventes Annuelle"/>
    <hyperlink ref="P1:Q1" location="'Etat des Ventes Annuelle'!A1" display="Etat des Ventes Annuelle"/>
    <hyperlink ref="I1" location="'Stocke Centrale'!A1" display="Stocke Centrale"/>
    <hyperlink ref="H1" location="'Ventes Total'!A1" display="Ventes Total"/>
    <hyperlink ref="G1" location="'Fiche Clients'!A1" display="Fiche Client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Fiche Clients</vt:lpstr>
      <vt:lpstr>_Terme</vt:lpstr>
      <vt:lpstr>Chèque</vt:lpstr>
      <vt:lpstr>Comptant</vt:lpstr>
      <vt:lpstr>Famille</vt:lpstr>
      <vt:lpstr>Terme</vt:lpstr>
      <vt:lpstr>Tranche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Danjean Yohann</cp:lastModifiedBy>
  <dcterms:created xsi:type="dcterms:W3CDTF">2019-02-07T14:29:44Z</dcterms:created>
  <dcterms:modified xsi:type="dcterms:W3CDTF">2019-02-08T12:43:09Z</dcterms:modified>
</cp:coreProperties>
</file>