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460"/>
  </bookViews>
  <sheets>
    <sheet name="suivi stock" sheetId="1" r:id="rId1"/>
    <sheet name="feuille de suivi" sheetId="2" r:id="rId2"/>
    <sheet name="Feuil3" sheetId="3" r:id="rId3"/>
  </sheets>
  <calcPr calcId="162913" iterate="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" i="1"/>
  <c r="F9" i="1"/>
  <c r="F22" i="1"/>
  <c r="F5" i="1"/>
  <c r="A24" i="2" l="1"/>
  <c r="A25" i="2"/>
  <c r="A26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4" i="2"/>
  <c r="F24" i="1"/>
  <c r="H24" i="1" s="1"/>
  <c r="F23" i="1"/>
  <c r="H23" i="1" s="1"/>
  <c r="H22" i="1"/>
  <c r="B26" i="2" l="1"/>
  <c r="B25" i="2"/>
  <c r="B24" i="2"/>
  <c r="B1" i="2"/>
  <c r="G26" i="1" l="1"/>
  <c r="F2" i="1" l="1"/>
  <c r="F3" i="1"/>
  <c r="B5" i="2" s="1"/>
  <c r="F4" i="1"/>
  <c r="F6" i="1"/>
  <c r="F7" i="1"/>
  <c r="F8" i="1"/>
  <c r="F10" i="1"/>
  <c r="F11" i="1"/>
  <c r="F12" i="1"/>
  <c r="F13" i="1"/>
  <c r="F14" i="1"/>
  <c r="F15" i="1"/>
  <c r="F16" i="1"/>
  <c r="F17" i="1"/>
  <c r="F18" i="1"/>
  <c r="F19" i="1"/>
  <c r="F20" i="1"/>
  <c r="F21" i="1"/>
  <c r="B23" i="2" l="1"/>
  <c r="H21" i="1"/>
  <c r="B19" i="2"/>
  <c r="H17" i="1"/>
  <c r="B15" i="2"/>
  <c r="H13" i="1"/>
  <c r="B7" i="2"/>
  <c r="H5" i="1"/>
  <c r="B22" i="2"/>
  <c r="H20" i="1"/>
  <c r="B18" i="2"/>
  <c r="H16" i="1"/>
  <c r="B10" i="2"/>
  <c r="H8" i="1"/>
  <c r="B6" i="2"/>
  <c r="H4" i="1"/>
  <c r="B21" i="2"/>
  <c r="H19" i="1"/>
  <c r="B17" i="2"/>
  <c r="H15" i="1"/>
  <c r="B13" i="2"/>
  <c r="H11" i="1"/>
  <c r="B9" i="2"/>
  <c r="H7" i="1"/>
  <c r="H18" i="1"/>
  <c r="B20" i="2"/>
  <c r="B16" i="2"/>
  <c r="H14" i="1"/>
  <c r="B12" i="2"/>
  <c r="H10" i="1"/>
  <c r="B8" i="2"/>
  <c r="H6" i="1"/>
  <c r="B4" i="2"/>
  <c r="H2" i="1"/>
  <c r="B14" i="2"/>
  <c r="H12" i="1"/>
  <c r="B11" i="2"/>
  <c r="H9" i="1"/>
  <c r="H3" i="1"/>
  <c r="H26" i="1" l="1"/>
</calcChain>
</file>

<file path=xl/sharedStrings.xml><?xml version="1.0" encoding="utf-8"?>
<sst xmlns="http://schemas.openxmlformats.org/spreadsheetml/2006/main" count="38" uniqueCount="33">
  <si>
    <t>Désignation</t>
  </si>
  <si>
    <t>Stock initial</t>
  </si>
  <si>
    <t>Entrée</t>
  </si>
  <si>
    <t>Sortie</t>
  </si>
  <si>
    <t>Stock final</t>
  </si>
  <si>
    <t>Bleu 1,5</t>
  </si>
  <si>
    <t>Rouge 1,5</t>
  </si>
  <si>
    <t>V/J 1,5</t>
  </si>
  <si>
    <t>Marron 1,5</t>
  </si>
  <si>
    <t>Orange 1,5</t>
  </si>
  <si>
    <t>Noir 1,5</t>
  </si>
  <si>
    <t>Blanc 1,5</t>
  </si>
  <si>
    <t>Violet 1,5</t>
  </si>
  <si>
    <t>Bleu 2,5</t>
  </si>
  <si>
    <t>Rouge 2,5</t>
  </si>
  <si>
    <t>V/J 2,5</t>
  </si>
  <si>
    <t>Marron 2,5</t>
  </si>
  <si>
    <t>Noir 2,5</t>
  </si>
  <si>
    <t>Bleu alu 16</t>
  </si>
  <si>
    <t>Rouge alu 16</t>
  </si>
  <si>
    <t>Bleu alu 25</t>
  </si>
  <si>
    <t>Rouge alu 25</t>
  </si>
  <si>
    <t>V/J alu 25</t>
  </si>
  <si>
    <t>Bleu alu 35</t>
  </si>
  <si>
    <t>Rouge alu 35</t>
  </si>
  <si>
    <t>Prix unitaire</t>
  </si>
  <si>
    <t>Cout total</t>
  </si>
  <si>
    <t xml:space="preserve">COUT TOTAL STOCK AU </t>
  </si>
  <si>
    <t xml:space="preserve">STOCK AU </t>
  </si>
  <si>
    <t>Rouge alu 6</t>
  </si>
  <si>
    <t>V/J alu 6</t>
  </si>
  <si>
    <t>Bleu alu 6</t>
  </si>
  <si>
    <t>Stock initial2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</si>
</sst>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#,##0\m\l"/>
    <numFmt numFmtId="165" formatCode="#,##0.00\ &quot;€&quot;"/>
    <numFmt numFmtId="166" formatCode="_-* #,##0.00000\ _€_-;\-* #,##0.00000\ _€_-;_-* &quot;-&quot;??\ _€_-;_-@_-"/>
  </numFmts>
  <fonts count="4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name val="Century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164" fontId="0" fillId="0" borderId="0" xfId="0" applyNumberFormat="1"/>
    <xf numFmtId="166" fontId="0" fillId="0" borderId="0" xfId="0" applyNumberFormat="1"/>
    <xf numFmtId="165" fontId="0" fillId="0" borderId="0" xfId="1" applyNumberFormat="1" applyFont="1"/>
    <xf numFmtId="165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0" fillId="3" borderId="0" xfId="0" applyFill="1" applyBorder="1" applyAlignment="1"/>
    <xf numFmtId="0" fontId="0" fillId="0" borderId="0" xfId="0" applyAlignment="1">
      <alignment horizontal="left" vertic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3" fillId="0" borderId="5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164" fontId="3" fillId="0" borderId="7" xfId="0" applyNumberFormat="1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17">
    <dxf>
      <numFmt numFmtId="164" formatCode="#,##0\m\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</dxf>
    <dxf>
      <numFmt numFmtId="166" formatCode="_-* #,##0.00000\ _€_-;\-* #,##0.00000\ _€_-;_-* &quot;-&quot;??\ _€_-;_-@_-"/>
    </dxf>
    <dxf>
      <numFmt numFmtId="164" formatCode="#,##0\m\l"/>
    </dxf>
    <dxf>
      <numFmt numFmtId="164" formatCode="#,##0\m\l"/>
    </dxf>
    <dxf>
      <numFmt numFmtId="164" formatCode="#,##0\m\l"/>
    </dxf>
    <dxf>
      <numFmt numFmtId="164" formatCode="#,##0\m\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24" totalsRowShown="0">
  <autoFilter ref="A1:H24"/>
  <tableColumns count="8">
    <tableColumn id="1" name="Désignation"/>
    <tableColumn id="2" name="Stock initial" dataDxfId="16"/>
    <tableColumn id="8" name="Stock initial2" dataDxfId="0">
      <calculatedColumnFormula>SUM(Tableau1[[#This Row],[Stock initial]]+Tableau1[[#This Row],[Entrée]]-Tableau1[[#This Row],[Sortie]])</calculatedColumnFormula>
    </tableColumn>
    <tableColumn id="3" name="Entrée" dataDxfId="15"/>
    <tableColumn id="4" name="Sortie" dataDxfId="14"/>
    <tableColumn id="5" name="Stock final" dataDxfId="13">
      <calculatedColumnFormula>Tableau1[[#This Row],[Stock initial]]-Tableau1[[#This Row],[Sortie]]+Tableau1[[#This Row],[Entrée]]</calculatedColumnFormula>
    </tableColumn>
    <tableColumn id="6" name="Prix unitaire" dataDxfId="12"/>
    <tableColumn id="7" name="Cout total" dataDxfId="11" dataCellStyle="Milliers">
      <calculatedColumnFormula>Tableau1[[#This Row],[Prix unitaire]]*Tableau1[[#This Row],[Stock final]]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E26" totalsRowShown="0" headerRowDxfId="10" dataDxfId="8" headerRowBorderDxfId="9" tableBorderDxfId="7" totalsRowBorderDxfId="6">
  <autoFilter ref="A3:E26"/>
  <tableColumns count="5">
    <tableColumn id="1" name="Désignation" dataDxfId="5">
      <calculatedColumnFormula>'suivi stock'!A2</calculatedColumnFormula>
    </tableColumn>
    <tableColumn id="2" name="Stock initial" dataDxfId="4">
      <calculatedColumnFormula>'suivi stock'!F2</calculatedColumnFormula>
    </tableColumn>
    <tableColumn id="3" name="Entrée" dataDxfId="3"/>
    <tableColumn id="4" name="Sortie" dataDxfId="2"/>
    <tableColumn id="5" name="Stock fina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illag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illage">
      <a:fillStyleLst>
        <a:solidFill>
          <a:schemeClr val="phClr"/>
        </a:solidFill>
        <a:gradFill rotWithShape="1">
          <a:gsLst>
            <a:gs pos="28000">
              <a:schemeClr val="phClr">
                <a:tint val="18000"/>
                <a:satMod val="120000"/>
                <a:lumMod val="88000"/>
              </a:schemeClr>
            </a:gs>
            <a:gs pos="100000">
              <a:schemeClr val="phClr">
                <a:tint val="40000"/>
                <a:satMod val="100000"/>
                <a:lumMod val="7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95000"/>
              </a:schemeClr>
            </a:gs>
            <a:gs pos="100000">
              <a:schemeClr val="phClr">
                <a:shade val="82000"/>
                <a:satMod val="125000"/>
                <a:lumMod val="74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>
              <a:shade val="75000"/>
              <a:satMod val="125000"/>
              <a:lumMod val="7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50800" dir="5400000" sx="98000" sy="98000" rotWithShape="0">
              <a:srgbClr val="000000">
                <a:alpha val="20000"/>
              </a:srgbClr>
            </a:outerShdw>
          </a:effectLst>
        </a:effectStyle>
        <a:effectStyle>
          <a:effectLst>
            <a:outerShdw blurRad="40005" dist="22984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alanced" dir="tr"/>
          </a:scene3d>
          <a:sp3d prstMaterial="matte">
            <a:bevelT w="19050" h="38100"/>
          </a:sp3d>
        </a:effectStyle>
        <a:effectStyle>
          <a:effectLst>
            <a:reflection blurRad="38100" stA="26000" endPos="23000" dist="25400" dir="5400000" sy="-100000" rotWithShape="0"/>
          </a:effectLst>
          <a:scene3d>
            <a:camera prst="orthographicFront">
              <a:rot lat="0" lon="0" rev="0"/>
            </a:camera>
            <a:lightRig rig="balanced" dir="tr"/>
          </a:scene3d>
          <a:sp3d contourW="14605" prstMaterial="plastic">
            <a:bevelT w="50800"/>
            <a:contourClr>
              <a:schemeClr val="phClr">
                <a:shade val="30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shade val="90000"/>
                <a:satMod val="160000"/>
                <a:lumMod val="100000"/>
              </a:schemeClr>
            </a:gs>
            <a:gs pos="60000">
              <a:schemeClr val="phClr">
                <a:tint val="95000"/>
                <a:shade val="100000"/>
                <a:satMod val="130000"/>
                <a:lumMod val="130000"/>
              </a:schemeClr>
            </a:gs>
            <a:gs pos="100000">
              <a:schemeClr val="phClr">
                <a:tint val="97000"/>
                <a:shade val="100000"/>
                <a:hueMod val="100000"/>
                <a:satMod val="140000"/>
                <a:lumMod val="80000"/>
              </a:schemeClr>
            </a:gs>
          </a:gsLst>
          <a:path path="circle">
            <a:fillToRect l="20000" t="10000" r="20000" b="60000"/>
          </a:path>
        </a:gradFill>
        <a:gradFill rotWithShape="1">
          <a:gsLst>
            <a:gs pos="0">
              <a:schemeClr val="phClr">
                <a:tint val="94000"/>
                <a:satMod val="160000"/>
                <a:lumMod val="160000"/>
              </a:schemeClr>
            </a:gs>
            <a:gs pos="42000">
              <a:schemeClr val="phClr">
                <a:tint val="94000"/>
                <a:shade val="94000"/>
                <a:satMod val="160000"/>
                <a:lumMod val="130000"/>
              </a:schemeClr>
            </a:gs>
            <a:gs pos="100000">
              <a:schemeClr val="phClr">
                <a:tint val="97000"/>
                <a:shade val="94000"/>
                <a:satMod val="180000"/>
                <a:lumMod val="84000"/>
              </a:schemeClr>
            </a:gs>
          </a:gsLst>
          <a:path path="circle">
            <a:fillToRect l="24000" t="44000" r="24000" b="12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showGridLines="0" tabSelected="1" workbookViewId="0">
      <selection activeCell="C27" sqref="C27"/>
    </sheetView>
  </sheetViews>
  <sheetFormatPr baseColWidth="10" defaultRowHeight="16.5" x14ac:dyDescent="0.3"/>
  <cols>
    <col min="1" max="1" width="13.5" customWidth="1"/>
    <col min="2" max="2" width="12.75" hidden="1" customWidth="1"/>
    <col min="3" max="3" width="12.75" customWidth="1"/>
    <col min="4" max="4" width="14.25" bestFit="1" customWidth="1"/>
    <col min="6" max="6" width="12" customWidth="1"/>
    <col min="7" max="7" width="13.375" bestFit="1" customWidth="1"/>
    <col min="8" max="8" width="12.375" bestFit="1" customWidth="1"/>
  </cols>
  <sheetData>
    <row r="1" spans="1:8" x14ac:dyDescent="0.3">
      <c r="A1" t="s">
        <v>0</v>
      </c>
      <c r="B1" t="s">
        <v>1</v>
      </c>
      <c r="C1" t="s">
        <v>32</v>
      </c>
      <c r="D1" t="s">
        <v>2</v>
      </c>
      <c r="E1" t="s">
        <v>3</v>
      </c>
      <c r="F1" t="s">
        <v>4</v>
      </c>
      <c r="G1" t="s">
        <v>25</v>
      </c>
      <c r="H1" t="s">
        <v>26</v>
      </c>
    </row>
    <row r="2" spans="1:8" x14ac:dyDescent="0.3">
      <c r="A2" t="s">
        <v>5</v>
      </c>
      <c r="B2" s="1">
        <v>6000</v>
      </c>
      <c r="C2" s="1">
        <f>SUM(Tableau1[[#This Row],[Stock initial]]+Tableau1[[#This Row],[Entrée]]-Tableau1[[#This Row],[Sortie]])</f>
        <v>6000</v>
      </c>
      <c r="D2" s="1"/>
      <c r="E2" s="1"/>
      <c r="F2" s="1">
        <f>Tableau1[[#This Row],[Stock initial]]-Tableau1[[#This Row],[Sortie]]+Tableau1[[#This Row],[Entrée]]</f>
        <v>6000</v>
      </c>
      <c r="G2" s="2">
        <v>0.10882</v>
      </c>
      <c r="H2" s="3">
        <f>Tableau1[[#This Row],[Prix unitaire]]*Tableau1[[#This Row],[Stock final]]</f>
        <v>652.91999999999996</v>
      </c>
    </row>
    <row r="3" spans="1:8" x14ac:dyDescent="0.3">
      <c r="A3" t="s">
        <v>6</v>
      </c>
      <c r="B3" s="1">
        <v>15500</v>
      </c>
      <c r="C3" s="1">
        <f>SUM(Tableau1[[#This Row],[Stock initial]]+Tableau1[[#This Row],[Entrée]]-Tableau1[[#This Row],[Sortie]])</f>
        <v>15500</v>
      </c>
      <c r="D3" s="1"/>
      <c r="E3" s="1"/>
      <c r="F3" s="1">
        <f>Tableau1[[#This Row],[Stock initial]]-Tableau1[[#This Row],[Sortie]]+Tableau1[[#This Row],[Entrée]]</f>
        <v>15500</v>
      </c>
      <c r="G3" s="2">
        <v>0.10882</v>
      </c>
      <c r="H3" s="3">
        <f>Tableau1[[#This Row],[Prix unitaire]]*Tableau1[[#This Row],[Stock final]]</f>
        <v>1686.71</v>
      </c>
    </row>
    <row r="4" spans="1:8" x14ac:dyDescent="0.3">
      <c r="A4" t="s">
        <v>7</v>
      </c>
      <c r="B4" s="1">
        <v>9000</v>
      </c>
      <c r="C4" s="1">
        <f>SUM(Tableau1[[#This Row],[Stock initial]]+Tableau1[[#This Row],[Entrée]]-Tableau1[[#This Row],[Sortie]])</f>
        <v>9000</v>
      </c>
      <c r="D4" s="1"/>
      <c r="E4" s="1"/>
      <c r="F4" s="1">
        <f>Tableau1[[#This Row],[Stock initial]]-Tableau1[[#This Row],[Sortie]]+Tableau1[[#This Row],[Entrée]]</f>
        <v>9000</v>
      </c>
      <c r="G4" s="2">
        <v>0.10882</v>
      </c>
      <c r="H4" s="3">
        <f>Tableau1[[#This Row],[Prix unitaire]]*Tableau1[[#This Row],[Stock final]]</f>
        <v>979.38</v>
      </c>
    </row>
    <row r="5" spans="1:8" x14ac:dyDescent="0.3">
      <c r="A5" t="s">
        <v>8</v>
      </c>
      <c r="B5" s="1">
        <v>5000</v>
      </c>
      <c r="C5" s="1">
        <f>SUM(Tableau1[[#This Row],[Stock initial]]+Tableau1[[#This Row],[Entrée]]-Tableau1[[#This Row],[Sortie]])</f>
        <v>3500</v>
      </c>
      <c r="D5" s="1"/>
      <c r="E5" s="1">
        <v>1500</v>
      </c>
      <c r="F5" s="1">
        <f>Tableau1[[#This Row],[Stock initial]]-Tableau1[[#This Row],[Sortie]]+Tableau1[[#This Row],[Entrée]]</f>
        <v>3500</v>
      </c>
      <c r="G5" s="2">
        <v>0.10882</v>
      </c>
      <c r="H5" s="3">
        <f>Tableau1[[#This Row],[Prix unitaire]]*Tableau1[[#This Row],[Stock final]]</f>
        <v>380.87</v>
      </c>
    </row>
    <row r="6" spans="1:8" x14ac:dyDescent="0.3">
      <c r="A6" t="s">
        <v>9</v>
      </c>
      <c r="B6" s="1">
        <v>9750</v>
      </c>
      <c r="C6" s="1">
        <f>SUM(Tableau1[[#This Row],[Stock initial]]+Tableau1[[#This Row],[Entrée]]-Tableau1[[#This Row],[Sortie]])</f>
        <v>9750</v>
      </c>
      <c r="D6" s="1"/>
      <c r="E6" s="1"/>
      <c r="F6" s="1">
        <f>Tableau1[[#This Row],[Stock initial]]-Tableau1[[#This Row],[Sortie]]+Tableau1[[#This Row],[Entrée]]</f>
        <v>9750</v>
      </c>
      <c r="G6" s="2">
        <v>0.10882</v>
      </c>
      <c r="H6" s="3">
        <f>Tableau1[[#This Row],[Prix unitaire]]*Tableau1[[#This Row],[Stock final]]</f>
        <v>1060.9949999999999</v>
      </c>
    </row>
    <row r="7" spans="1:8" x14ac:dyDescent="0.3">
      <c r="A7" t="s">
        <v>10</v>
      </c>
      <c r="B7" s="1">
        <v>2250</v>
      </c>
      <c r="C7" s="1">
        <f>SUM(Tableau1[[#This Row],[Stock initial]]+Tableau1[[#This Row],[Entrée]]-Tableau1[[#This Row],[Sortie]])</f>
        <v>1750</v>
      </c>
      <c r="D7" s="1"/>
      <c r="E7" s="1">
        <v>500</v>
      </c>
      <c r="F7" s="1">
        <f>Tableau1[[#This Row],[Stock initial]]-Tableau1[[#This Row],[Sortie]]+Tableau1[[#This Row],[Entrée]]</f>
        <v>1750</v>
      </c>
      <c r="G7" s="2">
        <v>0.10882</v>
      </c>
      <c r="H7" s="3">
        <f>Tableau1[[#This Row],[Prix unitaire]]*Tableau1[[#This Row],[Stock final]]</f>
        <v>190.435</v>
      </c>
    </row>
    <row r="8" spans="1:8" x14ac:dyDescent="0.3">
      <c r="A8" t="s">
        <v>11</v>
      </c>
      <c r="B8" s="1">
        <v>7500</v>
      </c>
      <c r="C8" s="1">
        <f>SUM(Tableau1[[#This Row],[Stock initial]]+Tableau1[[#This Row],[Entrée]]-Tableau1[[#This Row],[Sortie]])</f>
        <v>8000</v>
      </c>
      <c r="D8" s="1">
        <v>1000</v>
      </c>
      <c r="E8" s="1">
        <v>500</v>
      </c>
      <c r="F8" s="1">
        <f>Tableau1[[#This Row],[Stock initial]]-Tableau1[[#This Row],[Sortie]]+Tableau1[[#This Row],[Entrée]]</f>
        <v>8000</v>
      </c>
      <c r="G8" s="2">
        <v>0.10882</v>
      </c>
      <c r="H8" s="3">
        <f>Tableau1[[#This Row],[Prix unitaire]]*Tableau1[[#This Row],[Stock final]]</f>
        <v>870.56</v>
      </c>
    </row>
    <row r="9" spans="1:8" x14ac:dyDescent="0.3">
      <c r="A9" t="s">
        <v>12</v>
      </c>
      <c r="B9" s="1">
        <v>11000</v>
      </c>
      <c r="C9" s="1">
        <f>SUM(Tableau1[[#This Row],[Stock initial]]+Tableau1[[#This Row],[Entrée]]-Tableau1[[#This Row],[Sortie]])</f>
        <v>10500</v>
      </c>
      <c r="D9" s="1"/>
      <c r="E9" s="1">
        <v>500</v>
      </c>
      <c r="F9" s="1">
        <f>Tableau1[[#This Row],[Stock initial]]-Tableau1[[#This Row],[Sortie]]+Tableau1[[#This Row],[Entrée]]</f>
        <v>10500</v>
      </c>
      <c r="G9" s="2">
        <v>0.10882</v>
      </c>
      <c r="H9" s="3">
        <f>Tableau1[[#This Row],[Prix unitaire]]*Tableau1[[#This Row],[Stock final]]</f>
        <v>1142.6099999999999</v>
      </c>
    </row>
    <row r="10" spans="1:8" x14ac:dyDescent="0.3">
      <c r="A10" t="s">
        <v>13</v>
      </c>
      <c r="B10" s="1">
        <v>30000</v>
      </c>
      <c r="C10" s="1">
        <f>SUM(Tableau1[[#This Row],[Stock initial]]+Tableau1[[#This Row],[Entrée]]-Tableau1[[#This Row],[Sortie]])</f>
        <v>28500</v>
      </c>
      <c r="D10" s="1"/>
      <c r="E10" s="1">
        <v>1500</v>
      </c>
      <c r="F10" s="1">
        <f>Tableau1[[#This Row],[Stock initial]]-Tableau1[[#This Row],[Sortie]]+Tableau1[[#This Row],[Entrée]]</f>
        <v>28500</v>
      </c>
      <c r="G10" s="2">
        <v>0.17313000000000001</v>
      </c>
      <c r="H10" s="3">
        <f>Tableau1[[#This Row],[Prix unitaire]]*Tableau1[[#This Row],[Stock final]]</f>
        <v>4934.2049999999999</v>
      </c>
    </row>
    <row r="11" spans="1:8" x14ac:dyDescent="0.3">
      <c r="A11" t="s">
        <v>14</v>
      </c>
      <c r="B11" s="1">
        <v>36000</v>
      </c>
      <c r="C11" s="1">
        <f>SUM(Tableau1[[#This Row],[Stock initial]]+Tableau1[[#This Row],[Entrée]]-Tableau1[[#This Row],[Sortie]])</f>
        <v>35500</v>
      </c>
      <c r="D11" s="1"/>
      <c r="E11" s="1">
        <v>500</v>
      </c>
      <c r="F11" s="1">
        <f>Tableau1[[#This Row],[Stock initial]]-Tableau1[[#This Row],[Sortie]]+Tableau1[[#This Row],[Entrée]]</f>
        <v>35500</v>
      </c>
      <c r="G11" s="2">
        <v>0.17313000000000001</v>
      </c>
      <c r="H11" s="3">
        <f>Tableau1[[#This Row],[Prix unitaire]]*Tableau1[[#This Row],[Stock final]]</f>
        <v>6146.1149999999998</v>
      </c>
    </row>
    <row r="12" spans="1:8" x14ac:dyDescent="0.3">
      <c r="A12" t="s">
        <v>15</v>
      </c>
      <c r="B12" s="1">
        <v>32500</v>
      </c>
      <c r="C12" s="1">
        <f>SUM(Tableau1[[#This Row],[Stock initial]]+Tableau1[[#This Row],[Entrée]]-Tableau1[[#This Row],[Sortie]])</f>
        <v>31000</v>
      </c>
      <c r="D12" s="1"/>
      <c r="E12" s="1">
        <v>1500</v>
      </c>
      <c r="F12" s="1">
        <f>Tableau1[[#This Row],[Stock initial]]-Tableau1[[#This Row],[Sortie]]+Tableau1[[#This Row],[Entrée]]</f>
        <v>31000</v>
      </c>
      <c r="G12" s="2">
        <v>0.17313000000000001</v>
      </c>
      <c r="H12" s="3">
        <f>Tableau1[[#This Row],[Prix unitaire]]*Tableau1[[#This Row],[Stock final]]</f>
        <v>5367.03</v>
      </c>
    </row>
    <row r="13" spans="1:8" x14ac:dyDescent="0.3">
      <c r="A13" t="s">
        <v>16</v>
      </c>
      <c r="B13" s="1">
        <v>15000</v>
      </c>
      <c r="C13" s="1">
        <f>SUM(Tableau1[[#This Row],[Stock initial]]+Tableau1[[#This Row],[Entrée]]-Tableau1[[#This Row],[Sortie]])</f>
        <v>14500</v>
      </c>
      <c r="D13" s="1"/>
      <c r="E13" s="1">
        <v>500</v>
      </c>
      <c r="F13" s="1">
        <f>Tableau1[[#This Row],[Stock initial]]-Tableau1[[#This Row],[Sortie]]+Tableau1[[#This Row],[Entrée]]</f>
        <v>14500</v>
      </c>
      <c r="G13" s="2">
        <v>0.17313000000000001</v>
      </c>
      <c r="H13" s="3">
        <f>Tableau1[[#This Row],[Prix unitaire]]*Tableau1[[#This Row],[Stock final]]</f>
        <v>2510.3850000000002</v>
      </c>
    </row>
    <row r="14" spans="1:8" x14ac:dyDescent="0.3">
      <c r="A14" t="s">
        <v>17</v>
      </c>
      <c r="B14" s="1">
        <v>18000</v>
      </c>
      <c r="C14" s="1">
        <f>SUM(Tableau1[[#This Row],[Stock initial]]+Tableau1[[#This Row],[Entrée]]-Tableau1[[#This Row],[Sortie]])</f>
        <v>17500</v>
      </c>
      <c r="D14" s="1"/>
      <c r="E14" s="1">
        <v>500</v>
      </c>
      <c r="F14" s="1">
        <f>Tableau1[[#This Row],[Stock initial]]-Tableau1[[#This Row],[Sortie]]+Tableau1[[#This Row],[Entrée]]</f>
        <v>17500</v>
      </c>
      <c r="G14" s="2">
        <v>0.17313000000000001</v>
      </c>
      <c r="H14" s="3">
        <f>Tableau1[[#This Row],[Prix unitaire]]*Tableau1[[#This Row],[Stock final]]</f>
        <v>3029.7750000000001</v>
      </c>
    </row>
    <row r="15" spans="1:8" x14ac:dyDescent="0.3">
      <c r="A15" t="s">
        <v>18</v>
      </c>
      <c r="B15" s="1">
        <v>0</v>
      </c>
      <c r="C15" s="1">
        <f>SUM(Tableau1[[#This Row],[Stock initial]]+Tableau1[[#This Row],[Entrée]]-Tableau1[[#This Row],[Sortie]])</f>
        <v>0</v>
      </c>
      <c r="D15" s="1"/>
      <c r="E15" s="1"/>
      <c r="F15" s="1">
        <f>Tableau1[[#This Row],[Stock initial]]-Tableau1[[#This Row],[Sortie]]+Tableau1[[#This Row],[Entrée]]</f>
        <v>0</v>
      </c>
      <c r="G15" s="2">
        <v>0.46500000000000002</v>
      </c>
      <c r="H15" s="3">
        <f>Tableau1[[#This Row],[Prix unitaire]]*Tableau1[[#This Row],[Stock final]]</f>
        <v>0</v>
      </c>
    </row>
    <row r="16" spans="1:8" x14ac:dyDescent="0.3">
      <c r="A16" t="s">
        <v>19</v>
      </c>
      <c r="B16" s="1">
        <v>0</v>
      </c>
      <c r="C16" s="1">
        <f>SUM(Tableau1[[#This Row],[Stock initial]]+Tableau1[[#This Row],[Entrée]]-Tableau1[[#This Row],[Sortie]])</f>
        <v>2000</v>
      </c>
      <c r="D16" s="1">
        <v>2000</v>
      </c>
      <c r="E16" s="1"/>
      <c r="F16" s="1">
        <f>Tableau1[[#This Row],[Stock initial]]-Tableau1[[#This Row],[Sortie]]+Tableau1[[#This Row],[Entrée]]</f>
        <v>2000</v>
      </c>
      <c r="G16" s="2">
        <v>0.46500000000000002</v>
      </c>
      <c r="H16" s="3">
        <f>Tableau1[[#This Row],[Prix unitaire]]*Tableau1[[#This Row],[Stock final]]</f>
        <v>930</v>
      </c>
    </row>
    <row r="17" spans="1:8" x14ac:dyDescent="0.3">
      <c r="A17" t="s">
        <v>20</v>
      </c>
      <c r="B17" s="1">
        <v>500</v>
      </c>
      <c r="C17" s="1">
        <f>SUM(Tableau1[[#This Row],[Stock initial]]+Tableau1[[#This Row],[Entrée]]-Tableau1[[#This Row],[Sortie]])</f>
        <v>500</v>
      </c>
      <c r="D17" s="1"/>
      <c r="E17" s="1"/>
      <c r="F17" s="1">
        <f>Tableau1[[#This Row],[Stock initial]]-Tableau1[[#This Row],[Sortie]]+Tableau1[[#This Row],[Entrée]]</f>
        <v>500</v>
      </c>
      <c r="G17" s="2">
        <v>0.62</v>
      </c>
      <c r="H17" s="3">
        <f>Tableau1[[#This Row],[Prix unitaire]]*Tableau1[[#This Row],[Stock final]]</f>
        <v>310</v>
      </c>
    </row>
    <row r="18" spans="1:8" x14ac:dyDescent="0.3">
      <c r="A18" t="s">
        <v>21</v>
      </c>
      <c r="B18" s="1">
        <v>500</v>
      </c>
      <c r="C18" s="1">
        <f>SUM(Tableau1[[#This Row],[Stock initial]]+Tableau1[[#This Row],[Entrée]]-Tableau1[[#This Row],[Sortie]])</f>
        <v>500</v>
      </c>
      <c r="D18" s="1"/>
      <c r="E18" s="1"/>
      <c r="F18" s="1">
        <f>Tableau1[[#This Row],[Stock initial]]-Tableau1[[#This Row],[Sortie]]+Tableau1[[#This Row],[Entrée]]</f>
        <v>500</v>
      </c>
      <c r="G18" s="2">
        <v>0.62</v>
      </c>
      <c r="H18" s="3">
        <f>Tableau1[[#This Row],[Prix unitaire]]*Tableau1[[#This Row],[Stock final]]</f>
        <v>310</v>
      </c>
    </row>
    <row r="19" spans="1:8" x14ac:dyDescent="0.3">
      <c r="A19" t="s">
        <v>22</v>
      </c>
      <c r="B19" s="1">
        <v>1500</v>
      </c>
      <c r="C19" s="1">
        <f>SUM(Tableau1[[#This Row],[Stock initial]]+Tableau1[[#This Row],[Entrée]]-Tableau1[[#This Row],[Sortie]])</f>
        <v>1500</v>
      </c>
      <c r="D19" s="1"/>
      <c r="E19" s="1"/>
      <c r="F19" s="1">
        <f>Tableau1[[#This Row],[Stock initial]]-Tableau1[[#This Row],[Sortie]]+Tableau1[[#This Row],[Entrée]]</f>
        <v>1500</v>
      </c>
      <c r="G19" s="2">
        <v>0.62</v>
      </c>
      <c r="H19" s="3">
        <f>Tableau1[[#This Row],[Prix unitaire]]*Tableau1[[#This Row],[Stock final]]</f>
        <v>930</v>
      </c>
    </row>
    <row r="20" spans="1:8" x14ac:dyDescent="0.3">
      <c r="A20" t="s">
        <v>23</v>
      </c>
      <c r="B20" s="1">
        <v>500</v>
      </c>
      <c r="C20" s="1">
        <f>SUM(Tableau1[[#This Row],[Stock initial]]+Tableau1[[#This Row],[Entrée]]-Tableau1[[#This Row],[Sortie]])</f>
        <v>500</v>
      </c>
      <c r="D20" s="1"/>
      <c r="E20" s="1"/>
      <c r="F20" s="1">
        <f>Tableau1[[#This Row],[Stock initial]]-Tableau1[[#This Row],[Sortie]]+Tableau1[[#This Row],[Entrée]]</f>
        <v>500</v>
      </c>
      <c r="G20" s="2">
        <v>0.87</v>
      </c>
      <c r="H20" s="3">
        <f>Tableau1[[#This Row],[Prix unitaire]]*Tableau1[[#This Row],[Stock final]]</f>
        <v>435</v>
      </c>
    </row>
    <row r="21" spans="1:8" x14ac:dyDescent="0.3">
      <c r="A21" t="s">
        <v>24</v>
      </c>
      <c r="B21" s="1">
        <v>500</v>
      </c>
      <c r="C21" s="1">
        <f>SUM(Tableau1[[#This Row],[Stock initial]]+Tableau1[[#This Row],[Entrée]]-Tableau1[[#This Row],[Sortie]])</f>
        <v>500</v>
      </c>
      <c r="D21" s="1"/>
      <c r="E21" s="1"/>
      <c r="F21" s="1">
        <f>Tableau1[[#This Row],[Stock initial]]-Tableau1[[#This Row],[Sortie]]+Tableau1[[#This Row],[Entrée]]</f>
        <v>500</v>
      </c>
      <c r="G21" s="2">
        <v>0.87</v>
      </c>
      <c r="H21" s="3">
        <f>Tableau1[[#This Row],[Prix unitaire]]*Tableau1[[#This Row],[Stock final]]</f>
        <v>435</v>
      </c>
    </row>
    <row r="22" spans="1:8" x14ac:dyDescent="0.3">
      <c r="A22" t="s">
        <v>29</v>
      </c>
      <c r="B22" s="1">
        <v>1000</v>
      </c>
      <c r="C22" s="1">
        <f>SUM(Tableau1[[#This Row],[Stock initial]]+Tableau1[[#This Row],[Entrée]]-Tableau1[[#This Row],[Sortie]])</f>
        <v>500</v>
      </c>
      <c r="D22" s="1"/>
      <c r="E22" s="1">
        <v>500</v>
      </c>
      <c r="F22" s="1">
        <f>Tableau1[[#This Row],[Stock initial]]-Tableau1[[#This Row],[Sortie]]+Tableau1[[#This Row],[Entrée]]</f>
        <v>500</v>
      </c>
      <c r="G22" s="2">
        <v>0.47499999999999998</v>
      </c>
      <c r="H22" s="3">
        <f>Tableau1[[#This Row],[Prix unitaire]]*Tableau1[[#This Row],[Stock final]]</f>
        <v>237.5</v>
      </c>
    </row>
    <row r="23" spans="1:8" x14ac:dyDescent="0.3">
      <c r="A23" t="s">
        <v>30</v>
      </c>
      <c r="B23" s="1">
        <v>1000</v>
      </c>
      <c r="C23" s="1">
        <f>SUM(Tableau1[[#This Row],[Stock initial]]+Tableau1[[#This Row],[Entrée]]-Tableau1[[#This Row],[Sortie]])</f>
        <v>1000</v>
      </c>
      <c r="D23" s="1"/>
      <c r="E23" s="1"/>
      <c r="F23" s="1">
        <f>Tableau1[[#This Row],[Stock initial]]-Tableau1[[#This Row],[Sortie]]+Tableau1[[#This Row],[Entrée]]</f>
        <v>1000</v>
      </c>
      <c r="G23" s="2">
        <v>0.47499999999999998</v>
      </c>
      <c r="H23" s="3">
        <f>Tableau1[[#This Row],[Prix unitaire]]*Tableau1[[#This Row],[Stock final]]</f>
        <v>475</v>
      </c>
    </row>
    <row r="24" spans="1:8" x14ac:dyDescent="0.3">
      <c r="A24" t="s">
        <v>31</v>
      </c>
      <c r="B24" s="1">
        <v>1000</v>
      </c>
      <c r="C24" s="1">
        <f>SUM(Tableau1[[#This Row],[Stock initial]]+Tableau1[[#This Row],[Entrée]]-Tableau1[[#This Row],[Sortie]])</f>
        <v>1000</v>
      </c>
      <c r="D24" s="1"/>
      <c r="E24" s="1"/>
      <c r="F24" s="1">
        <f>Tableau1[[#This Row],[Stock initial]]-Tableau1[[#This Row],[Sortie]]+Tableau1[[#This Row],[Entrée]]</f>
        <v>1000</v>
      </c>
      <c r="G24" s="2">
        <v>0.47499999999999998</v>
      </c>
      <c r="H24" s="3">
        <f>Tableau1[[#This Row],[Prix unitaire]]*Tableau1[[#This Row],[Stock final]]</f>
        <v>475</v>
      </c>
    </row>
    <row r="25" spans="1:8" x14ac:dyDescent="0.3">
      <c r="B25" s="1"/>
      <c r="C25" s="1"/>
      <c r="D25" s="1"/>
      <c r="E25" s="1"/>
      <c r="F25" s="1"/>
      <c r="G25" s="2"/>
      <c r="H25" s="3"/>
    </row>
    <row r="26" spans="1:8" x14ac:dyDescent="0.3">
      <c r="E26" s="5"/>
      <c r="F26" s="6" t="s">
        <v>27</v>
      </c>
      <c r="G26" s="7">
        <f ca="1">TODAY()</f>
        <v>43502</v>
      </c>
      <c r="H26" s="4">
        <f>SUM(H2:H24)</f>
        <v>33489.490000000005</v>
      </c>
    </row>
  </sheetData>
  <pageMargins left="0.7" right="0.7" top="0.75" bottom="0.75" header="0.3" footer="0.3"/>
  <pageSetup paperSize="9" scale="9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showGridLines="0" topLeftCell="A16" workbookViewId="0">
      <selection activeCell="G34" sqref="G34"/>
    </sheetView>
  </sheetViews>
  <sheetFormatPr baseColWidth="10" defaultRowHeight="16.5" x14ac:dyDescent="0.3"/>
  <cols>
    <col min="1" max="1" width="13.625" customWidth="1"/>
    <col min="2" max="2" width="13.25" customWidth="1"/>
    <col min="5" max="5" width="12.25" customWidth="1"/>
  </cols>
  <sheetData>
    <row r="1" spans="1:5" x14ac:dyDescent="0.3">
      <c r="A1" s="12" t="s">
        <v>28</v>
      </c>
      <c r="B1" s="8">
        <f ca="1">TODAY()</f>
        <v>43502</v>
      </c>
      <c r="C1" s="8"/>
      <c r="D1" s="8"/>
      <c r="E1" s="8"/>
    </row>
    <row r="2" spans="1:5" s="10" customFormat="1" x14ac:dyDescent="0.3">
      <c r="A2" s="9"/>
      <c r="B2" s="9"/>
      <c r="D2" s="11"/>
    </row>
    <row r="3" spans="1:5" x14ac:dyDescent="0.3">
      <c r="A3" s="14" t="s">
        <v>0</v>
      </c>
      <c r="B3" s="15" t="s">
        <v>1</v>
      </c>
      <c r="C3" s="15" t="s">
        <v>2</v>
      </c>
      <c r="D3" s="15" t="s">
        <v>3</v>
      </c>
      <c r="E3" s="16" t="s">
        <v>4</v>
      </c>
    </row>
    <row r="4" spans="1:5" s="13" customFormat="1" ht="43.5" customHeight="1" x14ac:dyDescent="0.3">
      <c r="A4" s="17" t="str">
        <f>'suivi stock'!A2</f>
        <v>Bleu 1,5</v>
      </c>
      <c r="B4" s="18">
        <f>'suivi stock'!F2</f>
        <v>6000</v>
      </c>
      <c r="C4" s="18"/>
      <c r="D4" s="18"/>
      <c r="E4" s="19"/>
    </row>
    <row r="5" spans="1:5" s="13" customFormat="1" ht="43.5" customHeight="1" x14ac:dyDescent="0.3">
      <c r="A5" s="17" t="str">
        <f>'suivi stock'!A3</f>
        <v>Rouge 1,5</v>
      </c>
      <c r="B5" s="18">
        <f>'suivi stock'!F3</f>
        <v>15500</v>
      </c>
      <c r="C5" s="18"/>
      <c r="D5" s="18"/>
      <c r="E5" s="19"/>
    </row>
    <row r="6" spans="1:5" s="13" customFormat="1" ht="43.5" customHeight="1" x14ac:dyDescent="0.3">
      <c r="A6" s="17" t="str">
        <f>'suivi stock'!A4</f>
        <v>V/J 1,5</v>
      </c>
      <c r="B6" s="18">
        <f>'suivi stock'!F4</f>
        <v>9000</v>
      </c>
      <c r="C6" s="18"/>
      <c r="D6" s="18"/>
      <c r="E6" s="19"/>
    </row>
    <row r="7" spans="1:5" s="13" customFormat="1" ht="43.5" customHeight="1" x14ac:dyDescent="0.3">
      <c r="A7" s="17" t="str">
        <f>'suivi stock'!A5</f>
        <v>Marron 1,5</v>
      </c>
      <c r="B7" s="18">
        <f>'suivi stock'!F5</f>
        <v>3500</v>
      </c>
      <c r="C7" s="18"/>
      <c r="D7" s="18"/>
      <c r="E7" s="19"/>
    </row>
    <row r="8" spans="1:5" s="13" customFormat="1" ht="43.5" customHeight="1" x14ac:dyDescent="0.3">
      <c r="A8" s="17" t="str">
        <f>'suivi stock'!A6</f>
        <v>Orange 1,5</v>
      </c>
      <c r="B8" s="18">
        <f>'suivi stock'!F6</f>
        <v>9750</v>
      </c>
      <c r="C8" s="18"/>
      <c r="D8" s="18"/>
      <c r="E8" s="19"/>
    </row>
    <row r="9" spans="1:5" s="13" customFormat="1" ht="43.5" customHeight="1" x14ac:dyDescent="0.3">
      <c r="A9" s="17" t="str">
        <f>'suivi stock'!A7</f>
        <v>Noir 1,5</v>
      </c>
      <c r="B9" s="18">
        <f>'suivi stock'!F7</f>
        <v>1750</v>
      </c>
      <c r="C9" s="18"/>
      <c r="D9" s="18"/>
      <c r="E9" s="19"/>
    </row>
    <row r="10" spans="1:5" s="13" customFormat="1" ht="43.5" customHeight="1" x14ac:dyDescent="0.3">
      <c r="A10" s="17" t="str">
        <f>'suivi stock'!A8</f>
        <v>Blanc 1,5</v>
      </c>
      <c r="B10" s="18">
        <f>'suivi stock'!F8</f>
        <v>8000</v>
      </c>
      <c r="C10" s="18"/>
      <c r="D10" s="18"/>
      <c r="E10" s="19"/>
    </row>
    <row r="11" spans="1:5" s="13" customFormat="1" ht="43.5" customHeight="1" x14ac:dyDescent="0.3">
      <c r="A11" s="17" t="str">
        <f>'suivi stock'!A9</f>
        <v>Violet 1,5</v>
      </c>
      <c r="B11" s="18">
        <f>'suivi stock'!F9</f>
        <v>10500</v>
      </c>
      <c r="C11" s="18"/>
      <c r="D11" s="18"/>
      <c r="E11" s="19"/>
    </row>
    <row r="12" spans="1:5" s="13" customFormat="1" ht="43.5" customHeight="1" x14ac:dyDescent="0.3">
      <c r="A12" s="17" t="str">
        <f>'suivi stock'!A10</f>
        <v>Bleu 2,5</v>
      </c>
      <c r="B12" s="18">
        <f>'suivi stock'!F10</f>
        <v>28500</v>
      </c>
      <c r="C12" s="18"/>
      <c r="D12" s="18"/>
      <c r="E12" s="19"/>
    </row>
    <row r="13" spans="1:5" s="13" customFormat="1" ht="43.5" customHeight="1" x14ac:dyDescent="0.3">
      <c r="A13" s="17" t="str">
        <f>'suivi stock'!A11</f>
        <v>Rouge 2,5</v>
      </c>
      <c r="B13" s="18">
        <f>'suivi stock'!F11</f>
        <v>35500</v>
      </c>
      <c r="C13" s="18"/>
      <c r="D13" s="18"/>
      <c r="E13" s="19"/>
    </row>
    <row r="14" spans="1:5" s="13" customFormat="1" ht="43.5" customHeight="1" x14ac:dyDescent="0.3">
      <c r="A14" s="17" t="str">
        <f>'suivi stock'!A12</f>
        <v>V/J 2,5</v>
      </c>
      <c r="B14" s="18">
        <f>'suivi stock'!F12</f>
        <v>31000</v>
      </c>
      <c r="C14" s="18"/>
      <c r="D14" s="18"/>
      <c r="E14" s="19"/>
    </row>
    <row r="15" spans="1:5" s="13" customFormat="1" ht="43.5" customHeight="1" x14ac:dyDescent="0.3">
      <c r="A15" s="17" t="str">
        <f>'suivi stock'!A13</f>
        <v>Marron 2,5</v>
      </c>
      <c r="B15" s="18">
        <f>'suivi stock'!F13</f>
        <v>14500</v>
      </c>
      <c r="C15" s="18"/>
      <c r="D15" s="18"/>
      <c r="E15" s="19"/>
    </row>
    <row r="16" spans="1:5" s="13" customFormat="1" ht="43.5" customHeight="1" x14ac:dyDescent="0.3">
      <c r="A16" s="17" t="str">
        <f>'suivi stock'!A14</f>
        <v>Noir 2,5</v>
      </c>
      <c r="B16" s="18">
        <f>'suivi stock'!F14</f>
        <v>17500</v>
      </c>
      <c r="C16" s="18"/>
      <c r="D16" s="18"/>
      <c r="E16" s="19"/>
    </row>
    <row r="17" spans="1:5" s="13" customFormat="1" ht="43.5" customHeight="1" x14ac:dyDescent="0.3">
      <c r="A17" s="17" t="str">
        <f>'suivi stock'!A15</f>
        <v>Bleu alu 16</v>
      </c>
      <c r="B17" s="18">
        <f>'suivi stock'!F15</f>
        <v>0</v>
      </c>
      <c r="C17" s="18"/>
      <c r="D17" s="18"/>
      <c r="E17" s="19"/>
    </row>
    <row r="18" spans="1:5" s="13" customFormat="1" ht="43.5" customHeight="1" x14ac:dyDescent="0.3">
      <c r="A18" s="17" t="str">
        <f>'suivi stock'!A16</f>
        <v>Rouge alu 16</v>
      </c>
      <c r="B18" s="18">
        <f>'suivi stock'!F16</f>
        <v>2000</v>
      </c>
      <c r="C18" s="18"/>
      <c r="D18" s="18"/>
      <c r="E18" s="19"/>
    </row>
    <row r="19" spans="1:5" s="13" customFormat="1" ht="43.5" customHeight="1" x14ac:dyDescent="0.3">
      <c r="A19" s="17" t="str">
        <f>'suivi stock'!A17</f>
        <v>Bleu alu 25</v>
      </c>
      <c r="B19" s="18">
        <f>'suivi stock'!F17</f>
        <v>500</v>
      </c>
      <c r="C19" s="18"/>
      <c r="D19" s="18"/>
      <c r="E19" s="19"/>
    </row>
    <row r="20" spans="1:5" s="13" customFormat="1" ht="43.5" customHeight="1" x14ac:dyDescent="0.3">
      <c r="A20" s="17" t="str">
        <f>'suivi stock'!A18</f>
        <v>Rouge alu 25</v>
      </c>
      <c r="B20" s="18">
        <f>'suivi stock'!F18</f>
        <v>500</v>
      </c>
      <c r="C20" s="18"/>
      <c r="D20" s="18"/>
      <c r="E20" s="19"/>
    </row>
    <row r="21" spans="1:5" s="13" customFormat="1" ht="43.5" customHeight="1" x14ac:dyDescent="0.3">
      <c r="A21" s="17" t="str">
        <f>'suivi stock'!A19</f>
        <v>V/J alu 25</v>
      </c>
      <c r="B21" s="18">
        <f>'suivi stock'!F19</f>
        <v>1500</v>
      </c>
      <c r="C21" s="18"/>
      <c r="D21" s="18"/>
      <c r="E21" s="19"/>
    </row>
    <row r="22" spans="1:5" s="13" customFormat="1" ht="43.5" customHeight="1" x14ac:dyDescent="0.3">
      <c r="A22" s="17" t="str">
        <f>'suivi stock'!A20</f>
        <v>Bleu alu 35</v>
      </c>
      <c r="B22" s="18">
        <f>'suivi stock'!F20</f>
        <v>500</v>
      </c>
      <c r="C22" s="18"/>
      <c r="D22" s="18"/>
      <c r="E22" s="19"/>
    </row>
    <row r="23" spans="1:5" s="13" customFormat="1" ht="43.5" customHeight="1" x14ac:dyDescent="0.3">
      <c r="A23" s="17" t="str">
        <f>'suivi stock'!A21</f>
        <v>Rouge alu 35</v>
      </c>
      <c r="B23" s="20">
        <f>'suivi stock'!F21</f>
        <v>500</v>
      </c>
      <c r="C23" s="20"/>
      <c r="D23" s="20"/>
      <c r="E23" s="21"/>
    </row>
    <row r="24" spans="1:5" ht="43.5" customHeight="1" x14ac:dyDescent="0.3">
      <c r="A24" s="17" t="str">
        <f>'suivi stock'!A22</f>
        <v>Rouge alu 6</v>
      </c>
      <c r="B24" s="18">
        <f>'suivi stock'!F22</f>
        <v>500</v>
      </c>
      <c r="C24" s="18"/>
      <c r="D24" s="18"/>
      <c r="E24" s="19"/>
    </row>
    <row r="25" spans="1:5" ht="43.5" customHeight="1" x14ac:dyDescent="0.3">
      <c r="A25" s="17" t="str">
        <f>'suivi stock'!A23</f>
        <v>V/J alu 6</v>
      </c>
      <c r="B25" s="18">
        <f>'suivi stock'!F23</f>
        <v>1000</v>
      </c>
      <c r="C25" s="18"/>
      <c r="D25" s="18"/>
      <c r="E25" s="19"/>
    </row>
    <row r="26" spans="1:5" ht="43.5" customHeight="1" x14ac:dyDescent="0.3">
      <c r="A26" s="17" t="str">
        <f>'suivi stock'!A24</f>
        <v>Bleu alu 6</v>
      </c>
      <c r="B26" s="18">
        <f>'suivi stock'!F24</f>
        <v>1000</v>
      </c>
      <c r="C26" s="18"/>
      <c r="D26" s="18"/>
      <c r="E26" s="19"/>
    </row>
  </sheetData>
  <pageMargins left="0.7" right="0.7" top="0.75" bottom="0.75" header="0.3" footer="0.3"/>
  <pageSetup paperSize="9" scale="8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stock</vt:lpstr>
      <vt:lpstr>feuille de suivi</vt:lpstr>
      <vt:lpstr>Feuil3</vt:lpstr>
    </vt:vector>
  </TitlesOfParts>
  <Company>Ramery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Danjean Yohann</cp:lastModifiedBy>
  <cp:lastPrinted>2019-01-29T08:10:41Z</cp:lastPrinted>
  <dcterms:created xsi:type="dcterms:W3CDTF">2019-01-23T10:25:53Z</dcterms:created>
  <dcterms:modified xsi:type="dcterms:W3CDTF">2019-02-06T15:39:08Z</dcterms:modified>
</cp:coreProperties>
</file>