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DieseArbeitsmappe"/>
  <bookViews>
    <workbookView xWindow="0" yWindow="0" windowWidth="15360" windowHeight="7620" tabRatio="848"/>
  </bookViews>
  <sheets>
    <sheet name="Synthèse" sheetId="38" r:id="rId1"/>
    <sheet name="Actual Ajusté" sheetId="37" r:id="rId2"/>
    <sheet name="Ajustement" sheetId="35" r:id="rId3"/>
    <sheet name="Actual" sheetId="33" r:id="rId4"/>
    <sheet name="Budget" sheetId="36" r:id="rId5"/>
    <sheet name="Contrôle" sheetId="5" state="hidden" r:id="rId6"/>
    <sheet name="1BI" sheetId="14" r:id="rId7"/>
    <sheet name="1BUS" sheetId="6" r:id="rId8"/>
    <sheet name="1CORP" sheetId="7" r:id="rId9"/>
    <sheet name="1DIROP" sheetId="15" r:id="rId10"/>
    <sheet name="1ITFIN" sheetId="11" r:id="rId11"/>
    <sheet name="1ITGF" sheetId="9" r:id="rId12"/>
    <sheet name="1ITRUN" sheetId="12" r:id="rId13"/>
    <sheet name="PPM 2019" sheetId="13" r:id="rId14"/>
    <sheet name="Ressources PPM_01" sheetId="29" r:id="rId15"/>
    <sheet name="Ressources PPM_02" sheetId="31" r:id="rId16"/>
    <sheet name="REV" sheetId="28" r:id="rId17"/>
    <sheet name="Mapping" sheetId="30" r:id="rId18"/>
    <sheet name="Feuil1" sheetId="4" state="hidden" r:id="rId19"/>
  </sheets>
  <externalReferences>
    <externalReference r:id="rId20"/>
  </externalReferences>
  <definedNames>
    <definedName name="_xlnm._FilterDatabase" localSheetId="5" hidden="1">Contrôle!$A$1:$O$74</definedName>
    <definedName name="_xlnm._FilterDatabase" localSheetId="13" hidden="1">'PPM 2019'!$A$1:$R$52</definedName>
    <definedName name="_xlnm._FilterDatabase" localSheetId="14" hidden="1">'Ressources PPM_01'!$A$1:$P$45</definedName>
    <definedName name="_xlnm._FilterDatabase" localSheetId="15" hidden="1">'Ressources PPM_02'!$A$1:$K$47</definedName>
    <definedName name="CODE_PPM1" localSheetId="1">#REF!</definedName>
    <definedName name="CODE_PPM1" localSheetId="2">#REF!</definedName>
    <definedName name="CODE_PPM1" localSheetId="4">#REF!</definedName>
    <definedName name="CODE_PPM1" localSheetId="14">#REF!</definedName>
    <definedName name="CODE_PPM1" localSheetId="15">#REF!</definedName>
    <definedName name="CODE_PPM1">#REF!</definedName>
    <definedName name="CODE_PPM2" localSheetId="1">#REF!</definedName>
    <definedName name="CODE_PPM2" localSheetId="2">#REF!</definedName>
    <definedName name="CODE_PPM2" localSheetId="4">#REF!</definedName>
    <definedName name="CODE_PPM2" localSheetId="14">#REF!</definedName>
    <definedName name="CODE_PPM2" localSheetId="15">#REF!</definedName>
    <definedName name="CODE_PPM2">#REF!</definedName>
    <definedName name="COST_CENTER" localSheetId="1">#REF!</definedName>
    <definedName name="COST_CENTER" localSheetId="2">#REF!</definedName>
    <definedName name="COST_CENTER" localSheetId="4">#REF!</definedName>
    <definedName name="COST_CENTER" localSheetId="14">#REF!</definedName>
    <definedName name="COST_CENTER" localSheetId="15">#REF!</definedName>
    <definedName name="COST_CENTER">#REF!</definedName>
    <definedName name="mois" localSheetId="1">'Actual Ajusté'!#REF!</definedName>
    <definedName name="mois" localSheetId="2">Ajustement!#REF!</definedName>
    <definedName name="mois" localSheetId="4">Budget!#REF!</definedName>
    <definedName name="Mois" localSheetId="0">Synthèse!$AW$1:$BH$1</definedName>
    <definedName name="mois">Actual!#REF!</definedName>
    <definedName name="TJM_P3" localSheetId="1">'[1]TCD TJM'!#REF!</definedName>
    <definedName name="TJM_P3" localSheetId="2">'[1]TCD TJM'!#REF!</definedName>
    <definedName name="TJM_P3" localSheetId="4">'[1]TCD TJM'!#REF!</definedName>
    <definedName name="TJM_P3" localSheetId="14">'[1]TCD TJM'!#REF!</definedName>
    <definedName name="TJM_P3" localSheetId="15">'[1]TCD TJM'!#REF!</definedName>
    <definedName name="TJM_P3">'[1]TCD TJM'!#REF!</definedName>
    <definedName name="TJM_REEL" localSheetId="1">'[1]TCD TJM'!#REF!</definedName>
    <definedName name="TJM_REEL" localSheetId="2">'[1]TCD TJM'!#REF!</definedName>
    <definedName name="TJM_REEL" localSheetId="4">'[1]TCD TJM'!#REF!</definedName>
    <definedName name="TJM_REEL" localSheetId="14">'[1]TCD TJM'!#REF!</definedName>
    <definedName name="TJM_REEL" localSheetId="15">'[1]TCD TJM'!#REF!</definedName>
    <definedName name="TJM_REEL">'[1]TCD TJM'!#REF!</definedName>
  </definedNames>
  <calcPr calcId="14562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T9" i="38" l="1"/>
  <c r="AT8" i="38"/>
  <c r="AT7" i="38"/>
  <c r="AS9" i="38"/>
  <c r="AS8" i="38"/>
  <c r="AS7" i="38"/>
  <c r="AR9" i="38"/>
  <c r="AR8" i="38"/>
  <c r="AR7" i="38"/>
  <c r="AT6" i="38"/>
  <c r="AS6" i="38"/>
  <c r="AR6" i="38"/>
  <c r="AT5" i="38"/>
  <c r="AS5" i="38"/>
  <c r="AR5" i="38"/>
  <c r="AT4" i="38"/>
  <c r="AS4" i="38"/>
  <c r="AR4" i="38"/>
  <c r="AT3" i="38"/>
  <c r="AS3" i="38"/>
  <c r="AR3" i="38"/>
  <c r="AT11" i="38"/>
  <c r="AS11" i="38"/>
  <c r="AR11" i="38"/>
  <c r="Q1" i="12"/>
  <c r="Q1" i="9"/>
  <c r="Q1" i="11"/>
  <c r="Q1" i="15"/>
  <c r="Q1" i="7"/>
  <c r="Q1" i="6"/>
  <c r="Q1" i="14"/>
  <c r="U1" i="36"/>
  <c r="U1" i="33"/>
  <c r="U1" i="35"/>
  <c r="U1" i="37"/>
  <c r="D58" i="37"/>
  <c r="D57" i="37"/>
  <c r="D56" i="37"/>
  <c r="D54" i="37"/>
  <c r="D53" i="37"/>
  <c r="D52" i="37"/>
  <c r="D51" i="37"/>
  <c r="D50" i="37"/>
  <c r="D49" i="37"/>
  <c r="D48" i="37"/>
  <c r="D47" i="37"/>
  <c r="D46" i="37"/>
  <c r="D45" i="37"/>
  <c r="D44" i="37"/>
  <c r="D43" i="37"/>
  <c r="D41" i="37"/>
  <c r="D40" i="37"/>
  <c r="D39" i="37"/>
  <c r="D38" i="37"/>
  <c r="D37" i="37"/>
  <c r="D35" i="37"/>
  <c r="D34" i="37"/>
  <c r="D33" i="37"/>
  <c r="D32" i="37"/>
  <c r="D31" i="37"/>
  <c r="D30" i="37"/>
  <c r="D29" i="37"/>
  <c r="D28" i="37"/>
  <c r="D26" i="37"/>
  <c r="D25" i="37"/>
  <c r="D23" i="37"/>
  <c r="D22" i="37"/>
  <c r="D21" i="37"/>
  <c r="D20" i="37"/>
  <c r="D19" i="37"/>
  <c r="D18" i="37"/>
  <c r="D17" i="37"/>
  <c r="D16" i="37"/>
  <c r="D15" i="37"/>
  <c r="D14" i="37"/>
  <c r="D13" i="37"/>
  <c r="D12" i="37"/>
  <c r="D11" i="37"/>
  <c r="D9" i="37"/>
  <c r="D8" i="37"/>
  <c r="D7" i="37"/>
  <c r="D6" i="37"/>
  <c r="D5" i="37"/>
  <c r="D4" i="37"/>
  <c r="D3" i="37"/>
  <c r="D2" i="37"/>
  <c r="S2" i="36"/>
  <c r="F81" i="36"/>
  <c r="H9" i="38"/>
  <c r="G77" i="36"/>
  <c r="K8" i="38"/>
  <c r="H77" i="36"/>
  <c r="N8" i="38"/>
  <c r="I77" i="36"/>
  <c r="Q8" i="38"/>
  <c r="J77" i="36"/>
  <c r="T8" i="38"/>
  <c r="K77" i="36"/>
  <c r="W8" i="38"/>
  <c r="L77" i="36"/>
  <c r="Z8" i="38"/>
  <c r="M77" i="36"/>
  <c r="AC8" i="38"/>
  <c r="N77" i="36"/>
  <c r="AF8" i="38"/>
  <c r="O77" i="36"/>
  <c r="AI8" i="38"/>
  <c r="P77" i="36"/>
  <c r="AL8" i="38"/>
  <c r="Q77" i="36"/>
  <c r="AO8" i="38"/>
  <c r="G65" i="36"/>
  <c r="K7" i="38"/>
  <c r="H65" i="36"/>
  <c r="N7" i="38"/>
  <c r="I65" i="36"/>
  <c r="Q7" i="38"/>
  <c r="J65" i="36"/>
  <c r="T7" i="38"/>
  <c r="K65" i="36"/>
  <c r="W7" i="38"/>
  <c r="L65" i="36"/>
  <c r="Z7" i="38"/>
  <c r="M65" i="36"/>
  <c r="AC7" i="38"/>
  <c r="N65" i="36"/>
  <c r="AF7" i="38"/>
  <c r="O65" i="36"/>
  <c r="AI7" i="38"/>
  <c r="P65" i="36"/>
  <c r="AL7" i="38"/>
  <c r="Q65" i="36"/>
  <c r="AO7" i="38"/>
  <c r="S52" i="36"/>
  <c r="S53" i="36"/>
  <c r="S54" i="36"/>
  <c r="S55" i="36"/>
  <c r="S56" i="36"/>
  <c r="S57" i="36"/>
  <c r="S58" i="36"/>
  <c r="G59" i="36"/>
  <c r="K6" i="38"/>
  <c r="H59" i="36"/>
  <c r="N6" i="38"/>
  <c r="I59" i="36"/>
  <c r="Q6" i="38"/>
  <c r="J59" i="36"/>
  <c r="T6" i="38"/>
  <c r="K59" i="36"/>
  <c r="W6" i="38"/>
  <c r="L59" i="36"/>
  <c r="Z6" i="38"/>
  <c r="M59" i="36"/>
  <c r="AC6" i="38"/>
  <c r="N59" i="36"/>
  <c r="AF6" i="38"/>
  <c r="O59" i="36"/>
  <c r="AI6" i="38"/>
  <c r="P59" i="36"/>
  <c r="AL6" i="38"/>
  <c r="Q59" i="36"/>
  <c r="AO6" i="38"/>
  <c r="S40" i="36"/>
  <c r="S41" i="36"/>
  <c r="S42" i="36"/>
  <c r="G43" i="36"/>
  <c r="K5" i="38"/>
  <c r="H43" i="36"/>
  <c r="N5" i="38"/>
  <c r="I43" i="36"/>
  <c r="Q5" i="38"/>
  <c r="J43" i="36"/>
  <c r="T5" i="38"/>
  <c r="K43" i="36"/>
  <c r="W5" i="38"/>
  <c r="L43" i="36"/>
  <c r="Z5" i="38"/>
  <c r="M43" i="36"/>
  <c r="AC5" i="38"/>
  <c r="N43" i="36"/>
  <c r="AF5" i="38"/>
  <c r="O43" i="36"/>
  <c r="AI5" i="38"/>
  <c r="P43" i="36"/>
  <c r="AL5" i="38"/>
  <c r="Q43" i="36"/>
  <c r="AO5" i="38"/>
  <c r="S27" i="36"/>
  <c r="S28" i="36"/>
  <c r="S29" i="36"/>
  <c r="S30" i="36"/>
  <c r="S31" i="36"/>
  <c r="S32" i="36"/>
  <c r="S33" i="36"/>
  <c r="S34" i="36"/>
  <c r="S35" i="36"/>
  <c r="S36" i="36"/>
  <c r="G37" i="36"/>
  <c r="K4" i="38"/>
  <c r="H37" i="36"/>
  <c r="N4" i="38"/>
  <c r="I37" i="36"/>
  <c r="Q4" i="38"/>
  <c r="J37" i="36"/>
  <c r="T4" i="38"/>
  <c r="K37" i="36"/>
  <c r="W4" i="38"/>
  <c r="L37" i="36"/>
  <c r="Z4" i="38"/>
  <c r="M37" i="36"/>
  <c r="AC4" i="38"/>
  <c r="N37" i="36"/>
  <c r="AF4" i="38"/>
  <c r="O37" i="36"/>
  <c r="AI4" i="38"/>
  <c r="P37" i="36"/>
  <c r="AL4" i="38"/>
  <c r="Q37" i="36"/>
  <c r="AO4" i="38"/>
  <c r="G13" i="36"/>
  <c r="K3" i="38"/>
  <c r="H13" i="36"/>
  <c r="N3" i="38"/>
  <c r="I13" i="36"/>
  <c r="Q3" i="38"/>
  <c r="J13" i="36"/>
  <c r="T3" i="38"/>
  <c r="K13" i="36"/>
  <c r="W3" i="38"/>
  <c r="L13" i="36"/>
  <c r="Z3" i="38"/>
  <c r="M13" i="36"/>
  <c r="AC3" i="38"/>
  <c r="N13" i="36"/>
  <c r="AF3" i="38"/>
  <c r="O13" i="36"/>
  <c r="AI3" i="38"/>
  <c r="P13" i="36"/>
  <c r="AL3" i="38"/>
  <c r="Q13" i="36"/>
  <c r="AO3" i="38"/>
  <c r="S10" i="36"/>
  <c r="S11" i="36"/>
  <c r="S12" i="36"/>
  <c r="D52" i="36"/>
  <c r="D53" i="36"/>
  <c r="D54" i="36"/>
  <c r="D55" i="36"/>
  <c r="D56" i="36"/>
  <c r="D57" i="36"/>
  <c r="D58" i="36"/>
  <c r="D40" i="36"/>
  <c r="D41" i="36"/>
  <c r="D42" i="36"/>
  <c r="D27" i="36"/>
  <c r="D28" i="36"/>
  <c r="D29" i="36"/>
  <c r="D30" i="36"/>
  <c r="D31" i="36"/>
  <c r="D32" i="36"/>
  <c r="D33" i="36"/>
  <c r="D34" i="36"/>
  <c r="D35" i="36"/>
  <c r="D36" i="36"/>
  <c r="D10" i="36"/>
  <c r="D11" i="36"/>
  <c r="D12" i="36"/>
  <c r="D80" i="36"/>
  <c r="D79" i="36"/>
  <c r="D78" i="36"/>
  <c r="D76" i="36"/>
  <c r="D75" i="36"/>
  <c r="D74" i="36"/>
  <c r="S74" i="36"/>
  <c r="D73" i="36"/>
  <c r="D72" i="36"/>
  <c r="D71" i="36"/>
  <c r="D70" i="36"/>
  <c r="D69" i="36"/>
  <c r="D68" i="36"/>
  <c r="D67" i="36"/>
  <c r="D66" i="36"/>
  <c r="D64" i="36"/>
  <c r="D63" i="36"/>
  <c r="D62" i="36"/>
  <c r="D61" i="36"/>
  <c r="D60" i="36"/>
  <c r="D51" i="36"/>
  <c r="D50" i="36"/>
  <c r="D49" i="36"/>
  <c r="D48" i="36"/>
  <c r="D47" i="36"/>
  <c r="D46" i="36"/>
  <c r="D45" i="36"/>
  <c r="D44" i="36"/>
  <c r="D39" i="36"/>
  <c r="D38" i="36"/>
  <c r="D26" i="36"/>
  <c r="D25" i="36"/>
  <c r="D24" i="36"/>
  <c r="D23" i="36"/>
  <c r="D22" i="36"/>
  <c r="D21" i="36"/>
  <c r="D20" i="36"/>
  <c r="D19" i="36"/>
  <c r="D18" i="36"/>
  <c r="D17" i="36"/>
  <c r="D16" i="36"/>
  <c r="D15" i="36"/>
  <c r="D14" i="36"/>
  <c r="D9" i="36"/>
  <c r="D8" i="36"/>
  <c r="D7" i="36"/>
  <c r="D6" i="36"/>
  <c r="D5" i="36"/>
  <c r="D4" i="36"/>
  <c r="S4" i="36"/>
  <c r="D3" i="36"/>
  <c r="D2" i="36"/>
  <c r="F59" i="36"/>
  <c r="H6" i="38"/>
  <c r="F43" i="36"/>
  <c r="H5" i="38"/>
  <c r="F37" i="36"/>
  <c r="H4" i="38"/>
  <c r="F13" i="36"/>
  <c r="H3" i="38"/>
  <c r="S68" i="36"/>
  <c r="F77" i="36"/>
  <c r="H8" i="38"/>
  <c r="S76" i="36"/>
  <c r="S72" i="36"/>
  <c r="S8" i="36"/>
  <c r="S64" i="36"/>
  <c r="S70" i="36"/>
  <c r="S66" i="36"/>
  <c r="I81" i="36"/>
  <c r="Q9" i="38"/>
  <c r="Q11" i="38"/>
  <c r="S22" i="36"/>
  <c r="S38" i="36"/>
  <c r="S69" i="36"/>
  <c r="O81" i="36"/>
  <c r="AI9" i="38"/>
  <c r="AI11" i="38"/>
  <c r="S7" i="36"/>
  <c r="S18" i="36"/>
  <c r="S23" i="36"/>
  <c r="S26" i="36"/>
  <c r="S49" i="36"/>
  <c r="S67" i="36"/>
  <c r="S71" i="36"/>
  <c r="S80" i="36"/>
  <c r="Q81" i="36"/>
  <c r="AO9" i="38"/>
  <c r="AO11" i="38"/>
  <c r="S39" i="36"/>
  <c r="S43" i="36"/>
  <c r="K81" i="36"/>
  <c r="W9" i="38"/>
  <c r="W11" i="38"/>
  <c r="L81" i="36"/>
  <c r="Z9" i="38"/>
  <c r="Z11" i="38"/>
  <c r="S48" i="36"/>
  <c r="S45" i="36"/>
  <c r="S46" i="36"/>
  <c r="S6" i="36"/>
  <c r="N81" i="36"/>
  <c r="AF9" i="38"/>
  <c r="AF11" i="38"/>
  <c r="S51" i="36"/>
  <c r="S75" i="36"/>
  <c r="S15" i="36"/>
  <c r="S73" i="36"/>
  <c r="S9" i="36"/>
  <c r="S20" i="36"/>
  <c r="S60" i="36"/>
  <c r="F65" i="36"/>
  <c r="H7" i="38"/>
  <c r="H11" i="38"/>
  <c r="S44" i="36"/>
  <c r="S21" i="36"/>
  <c r="S14" i="36"/>
  <c r="S17" i="36"/>
  <c r="J81" i="36"/>
  <c r="T9" i="38"/>
  <c r="T11" i="38"/>
  <c r="M81" i="36"/>
  <c r="AC9" i="38"/>
  <c r="AC11" i="38"/>
  <c r="S63" i="36"/>
  <c r="S62" i="36"/>
  <c r="S47" i="36"/>
  <c r="S5" i="36"/>
  <c r="S25" i="36"/>
  <c r="S79" i="36"/>
  <c r="G81" i="36"/>
  <c r="K9" i="38"/>
  <c r="K11" i="38"/>
  <c r="P81" i="36"/>
  <c r="AL9" i="38"/>
  <c r="AL11" i="38"/>
  <c r="S50" i="36"/>
  <c r="S78" i="36"/>
  <c r="S81" i="36"/>
  <c r="S3" i="36"/>
  <c r="H81" i="36"/>
  <c r="N9" i="38"/>
  <c r="N11" i="38"/>
  <c r="S61" i="36"/>
  <c r="S24" i="36"/>
  <c r="S16" i="36"/>
  <c r="S19" i="36"/>
  <c r="W13" i="38"/>
  <c r="Z13" i="38"/>
  <c r="K13" i="38"/>
  <c r="T13" i="38"/>
  <c r="S77" i="36"/>
  <c r="S65" i="36"/>
  <c r="S59" i="36"/>
  <c r="S37" i="36"/>
  <c r="S13" i="36"/>
  <c r="G83" i="36"/>
  <c r="M83" i="36"/>
  <c r="AC13" i="38"/>
  <c r="P83" i="36"/>
  <c r="AL13" i="38"/>
  <c r="L83" i="36"/>
  <c r="H83" i="36"/>
  <c r="N13" i="38"/>
  <c r="J83" i="36"/>
  <c r="F83" i="36"/>
  <c r="H13" i="38"/>
  <c r="K83" i="36"/>
  <c r="N83" i="36"/>
  <c r="AF13" i="38"/>
  <c r="Q83" i="36"/>
  <c r="AO13" i="38"/>
  <c r="I83" i="36"/>
  <c r="Q13" i="38"/>
  <c r="O83" i="36"/>
  <c r="AI13" i="38"/>
  <c r="S83" i="36"/>
  <c r="F27" i="35"/>
  <c r="G27" i="35"/>
  <c r="H27" i="35"/>
  <c r="I27" i="35"/>
  <c r="J27" i="35"/>
  <c r="K27" i="35"/>
  <c r="L27" i="35"/>
  <c r="M27" i="35"/>
  <c r="N27" i="35"/>
  <c r="O27" i="35"/>
  <c r="P27" i="35"/>
  <c r="Q27" i="35"/>
  <c r="D58" i="35"/>
  <c r="D57" i="35"/>
  <c r="D56" i="35"/>
  <c r="D54" i="35"/>
  <c r="D53" i="35"/>
  <c r="D52" i="35"/>
  <c r="D51" i="35"/>
  <c r="D50" i="35"/>
  <c r="D49" i="35"/>
  <c r="D48" i="35"/>
  <c r="D47" i="35"/>
  <c r="D46" i="35"/>
  <c r="D45" i="35"/>
  <c r="D44" i="35"/>
  <c r="D43" i="35"/>
  <c r="D41" i="35"/>
  <c r="D40" i="35"/>
  <c r="D39" i="35"/>
  <c r="D38" i="35"/>
  <c r="D37" i="35"/>
  <c r="D35" i="35"/>
  <c r="D34" i="35"/>
  <c r="D33" i="35"/>
  <c r="D32" i="35"/>
  <c r="D31" i="35"/>
  <c r="D30" i="35"/>
  <c r="D29" i="35"/>
  <c r="D28" i="35"/>
  <c r="D25" i="35"/>
  <c r="D26" i="35"/>
  <c r="D23" i="35"/>
  <c r="D22" i="35"/>
  <c r="D21" i="35"/>
  <c r="D20" i="35"/>
  <c r="D19" i="35"/>
  <c r="D18" i="35"/>
  <c r="S17" i="35"/>
  <c r="D17" i="35"/>
  <c r="D16" i="35"/>
  <c r="D15" i="35"/>
  <c r="D14" i="35"/>
  <c r="D13" i="35"/>
  <c r="D12" i="35"/>
  <c r="D11" i="35"/>
  <c r="D9" i="35"/>
  <c r="S8" i="35"/>
  <c r="D8" i="35"/>
  <c r="D7" i="35"/>
  <c r="S6" i="35"/>
  <c r="D6" i="35"/>
  <c r="D5" i="35"/>
  <c r="D4" i="35"/>
  <c r="D3" i="35"/>
  <c r="D2" i="35"/>
  <c r="S41" i="35"/>
  <c r="S45" i="35"/>
  <c r="S43" i="35"/>
  <c r="S30" i="35"/>
  <c r="S49" i="35"/>
  <c r="S2" i="35"/>
  <c r="S4" i="35"/>
  <c r="I36" i="35"/>
  <c r="S47" i="35"/>
  <c r="S53" i="35"/>
  <c r="S5" i="35"/>
  <c r="S29" i="35"/>
  <c r="P24" i="35"/>
  <c r="S54" i="35"/>
  <c r="S9" i="35"/>
  <c r="S26" i="35"/>
  <c r="N10" i="35"/>
  <c r="G10" i="35"/>
  <c r="J36" i="35"/>
  <c r="G36" i="35"/>
  <c r="S34" i="35"/>
  <c r="I42" i="35"/>
  <c r="S46" i="35"/>
  <c r="N55" i="35"/>
  <c r="K59" i="35"/>
  <c r="O59" i="35"/>
  <c r="J10" i="35"/>
  <c r="S7" i="35"/>
  <c r="S12" i="35"/>
  <c r="S15" i="35"/>
  <c r="S20" i="35"/>
  <c r="S23" i="35"/>
  <c r="S25" i="35"/>
  <c r="S27" i="35"/>
  <c r="S33" i="35"/>
  <c r="Q55" i="35"/>
  <c r="N59" i="35"/>
  <c r="K55" i="35"/>
  <c r="S52" i="35"/>
  <c r="S58" i="35"/>
  <c r="Q59" i="35"/>
  <c r="D26" i="33"/>
  <c r="F26" i="33"/>
  <c r="F26" i="37"/>
  <c r="S26" i="37"/>
  <c r="O26" i="33"/>
  <c r="O26" i="37"/>
  <c r="G26" i="33"/>
  <c r="G26" i="37"/>
  <c r="L26" i="33"/>
  <c r="L26" i="37"/>
  <c r="Q26" i="33"/>
  <c r="Q26" i="37"/>
  <c r="K26" i="33"/>
  <c r="K26" i="37"/>
  <c r="P26" i="33"/>
  <c r="P26" i="37"/>
  <c r="I26" i="33"/>
  <c r="I26" i="37"/>
  <c r="M26" i="33"/>
  <c r="M26" i="37"/>
  <c r="H26" i="33"/>
  <c r="H26" i="37"/>
  <c r="L59" i="35"/>
  <c r="P55" i="35"/>
  <c r="Q36" i="35"/>
  <c r="Q10" i="35"/>
  <c r="P59" i="35"/>
  <c r="O42" i="35"/>
  <c r="L55" i="35"/>
  <c r="S51" i="35"/>
  <c r="S48" i="35"/>
  <c r="J55" i="35"/>
  <c r="J24" i="35"/>
  <c r="L10" i="35"/>
  <c r="H10" i="35"/>
  <c r="S44" i="35"/>
  <c r="S35" i="35"/>
  <c r="M36" i="35"/>
  <c r="S3" i="35"/>
  <c r="S10" i="35"/>
  <c r="I59" i="35"/>
  <c r="Q42" i="35"/>
  <c r="J42" i="35"/>
  <c r="N36" i="35"/>
  <c r="O36" i="35"/>
  <c r="S21" i="35"/>
  <c r="S13" i="35"/>
  <c r="K10" i="35"/>
  <c r="P10" i="35"/>
  <c r="O10" i="35"/>
  <c r="M10" i="35"/>
  <c r="O55" i="35"/>
  <c r="I24" i="35"/>
  <c r="S57" i="35"/>
  <c r="G59" i="35"/>
  <c r="H42" i="35"/>
  <c r="M24" i="35"/>
  <c r="K24" i="35"/>
  <c r="O24" i="35"/>
  <c r="M55" i="35"/>
  <c r="S56" i="35"/>
  <c r="F59" i="35"/>
  <c r="N42" i="35"/>
  <c r="K36" i="35"/>
  <c r="J59" i="35"/>
  <c r="M59" i="35"/>
  <c r="S40" i="35"/>
  <c r="S39" i="35"/>
  <c r="K42" i="35"/>
  <c r="L42" i="35"/>
  <c r="S31" i="35"/>
  <c r="H36" i="35"/>
  <c r="G24" i="35"/>
  <c r="S11" i="35"/>
  <c r="F24" i="35"/>
  <c r="S14" i="35"/>
  <c r="H24" i="35"/>
  <c r="S50" i="35"/>
  <c r="S22" i="35"/>
  <c r="G55" i="35"/>
  <c r="N24" i="35"/>
  <c r="M42" i="35"/>
  <c r="P36" i="35"/>
  <c r="Q24" i="35"/>
  <c r="H55" i="35"/>
  <c r="F10" i="35"/>
  <c r="I10" i="35"/>
  <c r="S18" i="35"/>
  <c r="I55" i="35"/>
  <c r="F55" i="35"/>
  <c r="S37" i="35"/>
  <c r="F42" i="35"/>
  <c r="F36" i="35"/>
  <c r="S28" i="35"/>
  <c r="H59" i="35"/>
  <c r="S38" i="35"/>
  <c r="G42" i="35"/>
  <c r="P42" i="35"/>
  <c r="L36" i="35"/>
  <c r="S19" i="35"/>
  <c r="L24" i="35"/>
  <c r="S32" i="35"/>
  <c r="S16" i="35"/>
  <c r="S26" i="33"/>
  <c r="N26" i="33"/>
  <c r="N26" i="37"/>
  <c r="J26" i="33"/>
  <c r="J26" i="37"/>
  <c r="F3" i="13"/>
  <c r="F4" i="13"/>
  <c r="F5" i="13"/>
  <c r="F6" i="13"/>
  <c r="F7" i="13"/>
  <c r="F8" i="13"/>
  <c r="F9" i="13"/>
  <c r="F10" i="13"/>
  <c r="F11" i="13"/>
  <c r="F12" i="13"/>
  <c r="F13" i="13"/>
  <c r="F14" i="13"/>
  <c r="F15" i="13"/>
  <c r="F16" i="13"/>
  <c r="F17" i="13"/>
  <c r="F18" i="13"/>
  <c r="F19" i="13"/>
  <c r="F20" i="13"/>
  <c r="F21" i="13"/>
  <c r="F22" i="13"/>
  <c r="F23" i="13"/>
  <c r="F24" i="13"/>
  <c r="F25" i="13"/>
  <c r="F26" i="13"/>
  <c r="F27" i="13"/>
  <c r="F28" i="13"/>
  <c r="F29" i="13"/>
  <c r="F30" i="13"/>
  <c r="F31" i="13"/>
  <c r="F32" i="13"/>
  <c r="F33" i="13"/>
  <c r="F34" i="13"/>
  <c r="F35" i="13"/>
  <c r="F36" i="13"/>
  <c r="F37" i="13"/>
  <c r="F38" i="13"/>
  <c r="F39" i="13"/>
  <c r="F40" i="13"/>
  <c r="F41" i="13"/>
  <c r="F42" i="13"/>
  <c r="F43" i="13"/>
  <c r="F44" i="13"/>
  <c r="F45" i="13"/>
  <c r="F46" i="13"/>
  <c r="F47" i="13"/>
  <c r="F48" i="13"/>
  <c r="F49" i="13"/>
  <c r="F50" i="13"/>
  <c r="F51" i="13"/>
  <c r="F2" i="13"/>
  <c r="D58" i="33"/>
  <c r="D57" i="33"/>
  <c r="D56" i="33"/>
  <c r="D54" i="33"/>
  <c r="D53" i="33"/>
  <c r="D52" i="33"/>
  <c r="D51" i="33"/>
  <c r="D50" i="33"/>
  <c r="D49" i="33"/>
  <c r="D48" i="33"/>
  <c r="D47" i="33"/>
  <c r="D46" i="33"/>
  <c r="D45" i="33"/>
  <c r="D44" i="33"/>
  <c r="D43" i="33"/>
  <c r="D41" i="33"/>
  <c r="D40" i="33"/>
  <c r="D39" i="33"/>
  <c r="D38" i="33"/>
  <c r="D37" i="33"/>
  <c r="D35" i="33"/>
  <c r="D34" i="33"/>
  <c r="D33" i="33"/>
  <c r="D32" i="33"/>
  <c r="D31" i="33"/>
  <c r="D30" i="33"/>
  <c r="D29" i="33"/>
  <c r="D28" i="33"/>
  <c r="D25" i="33"/>
  <c r="D23" i="33"/>
  <c r="D22" i="33"/>
  <c r="D21" i="33"/>
  <c r="D20" i="33"/>
  <c r="D19" i="33"/>
  <c r="D18" i="33"/>
  <c r="D17" i="33"/>
  <c r="D16" i="33"/>
  <c r="D15" i="33"/>
  <c r="D14" i="33"/>
  <c r="D13" i="33"/>
  <c r="D12" i="33"/>
  <c r="D11" i="33"/>
  <c r="D9" i="33"/>
  <c r="D8" i="33"/>
  <c r="D7" i="33"/>
  <c r="D6" i="33"/>
  <c r="D5" i="33"/>
  <c r="D4" i="33"/>
  <c r="D3" i="33"/>
  <c r="D2" i="33"/>
  <c r="G2" i="13"/>
  <c r="O61" i="35"/>
  <c r="I61" i="35"/>
  <c r="P61" i="35"/>
  <c r="N61" i="35"/>
  <c r="S42" i="35"/>
  <c r="F61" i="35"/>
  <c r="S55" i="35"/>
  <c r="L61" i="35"/>
  <c r="H61" i="35"/>
  <c r="Q61" i="35"/>
  <c r="G61" i="35"/>
  <c r="J61" i="35"/>
  <c r="K61" i="35"/>
  <c r="S59" i="35"/>
  <c r="S36" i="35"/>
  <c r="S24" i="35"/>
  <c r="M61" i="35"/>
  <c r="I57" i="33"/>
  <c r="I57" i="37"/>
  <c r="N8" i="33"/>
  <c r="N8" i="37"/>
  <c r="J3" i="33"/>
  <c r="J3" i="37"/>
  <c r="M11" i="33"/>
  <c r="M11" i="37"/>
  <c r="H22" i="33"/>
  <c r="H22" i="37"/>
  <c r="P13" i="33"/>
  <c r="P13" i="37"/>
  <c r="H29" i="33"/>
  <c r="H29" i="37"/>
  <c r="O50" i="33"/>
  <c r="O50" i="37"/>
  <c r="O7" i="33"/>
  <c r="O7" i="37"/>
  <c r="H11" i="33"/>
  <c r="H11" i="37"/>
  <c r="P11" i="33"/>
  <c r="P11" i="37"/>
  <c r="H19" i="33"/>
  <c r="H19" i="37"/>
  <c r="M28" i="33"/>
  <c r="M28" i="37"/>
  <c r="K41" i="33"/>
  <c r="K41" i="37"/>
  <c r="J48" i="33"/>
  <c r="J48" i="37"/>
  <c r="L2" i="33"/>
  <c r="L2" i="37"/>
  <c r="P6" i="33"/>
  <c r="P6" i="37"/>
  <c r="K11" i="33"/>
  <c r="K11" i="37"/>
  <c r="Q11" i="33"/>
  <c r="Q11" i="37"/>
  <c r="K17" i="33"/>
  <c r="K17" i="37"/>
  <c r="L34" i="33"/>
  <c r="L34" i="37"/>
  <c r="N39" i="33"/>
  <c r="N39" i="37"/>
  <c r="I56" i="33"/>
  <c r="I56" i="37"/>
  <c r="I59" i="37"/>
  <c r="P9" i="38"/>
  <c r="R9" i="38"/>
  <c r="L9" i="33"/>
  <c r="L9" i="37"/>
  <c r="H4" i="33"/>
  <c r="H4" i="37"/>
  <c r="L11" i="33"/>
  <c r="L11" i="37"/>
  <c r="G23" i="33"/>
  <c r="G23" i="37"/>
  <c r="N15" i="33"/>
  <c r="N15" i="37"/>
  <c r="O32" i="33"/>
  <c r="O32" i="37"/>
  <c r="L43" i="33"/>
  <c r="L43" i="37"/>
  <c r="M57" i="33"/>
  <c r="M57" i="37"/>
  <c r="O58" i="33"/>
  <c r="O58" i="37"/>
  <c r="M56" i="33"/>
  <c r="M56" i="37"/>
  <c r="M44" i="33"/>
  <c r="M44" i="37"/>
  <c r="N45" i="33"/>
  <c r="N45" i="37"/>
  <c r="J46" i="33"/>
  <c r="J46" i="37"/>
  <c r="Q46" i="33"/>
  <c r="Q46" i="37"/>
  <c r="K47" i="33"/>
  <c r="K47" i="37"/>
  <c r="N48" i="33"/>
  <c r="N48" i="37"/>
  <c r="I49" i="33"/>
  <c r="I49" i="37"/>
  <c r="Q49" i="33"/>
  <c r="Q49" i="37"/>
  <c r="K50" i="33"/>
  <c r="K50" i="37"/>
  <c r="N51" i="33"/>
  <c r="N51" i="37"/>
  <c r="I52" i="33"/>
  <c r="I52" i="37"/>
  <c r="O52" i="33"/>
  <c r="O52" i="37"/>
  <c r="K53" i="33"/>
  <c r="K53" i="37"/>
  <c r="M54" i="33"/>
  <c r="M54" i="37"/>
  <c r="N43" i="33"/>
  <c r="N43" i="37"/>
  <c r="H43" i="33"/>
  <c r="H43" i="37"/>
  <c r="J38" i="33"/>
  <c r="J38" i="37"/>
  <c r="K39" i="33"/>
  <c r="K39" i="37"/>
  <c r="P39" i="33"/>
  <c r="P39" i="37"/>
  <c r="J40" i="33"/>
  <c r="J40" i="37"/>
  <c r="O40" i="33"/>
  <c r="O40" i="37"/>
  <c r="H41" i="33"/>
  <c r="H41" i="37"/>
  <c r="N41" i="33"/>
  <c r="N41" i="37"/>
  <c r="P37" i="33"/>
  <c r="P37" i="37"/>
  <c r="K37" i="33"/>
  <c r="K37" i="37"/>
  <c r="K29" i="33"/>
  <c r="K29" i="37"/>
  <c r="P29" i="33"/>
  <c r="P29" i="37"/>
  <c r="J30" i="33"/>
  <c r="J30" i="37"/>
  <c r="O30" i="33"/>
  <c r="O30" i="37"/>
  <c r="H31" i="33"/>
  <c r="H31" i="37"/>
  <c r="N31" i="33"/>
  <c r="N31" i="37"/>
  <c r="L32" i="33"/>
  <c r="L32" i="37"/>
  <c r="K33" i="33"/>
  <c r="K33" i="37"/>
  <c r="P33" i="33"/>
  <c r="P33" i="37"/>
  <c r="J34" i="33"/>
  <c r="J34" i="37"/>
  <c r="O34" i="33"/>
  <c r="O34" i="37"/>
  <c r="H35" i="33"/>
  <c r="H35" i="37"/>
  <c r="N35" i="33"/>
  <c r="N35" i="37"/>
  <c r="P28" i="33"/>
  <c r="P28" i="37"/>
  <c r="K28" i="33"/>
  <c r="K28" i="37"/>
  <c r="Q25" i="33"/>
  <c r="L25" i="33"/>
  <c r="G25" i="33"/>
  <c r="J12" i="33"/>
  <c r="J12" i="37"/>
  <c r="O12" i="33"/>
  <c r="O12" i="37"/>
  <c r="H13" i="33"/>
  <c r="H13" i="37"/>
  <c r="N13" i="33"/>
  <c r="N13" i="37"/>
  <c r="L14" i="33"/>
  <c r="L14" i="37"/>
  <c r="K15" i="33"/>
  <c r="K15" i="37"/>
  <c r="P15" i="33"/>
  <c r="P15" i="37"/>
  <c r="J16" i="33"/>
  <c r="J16" i="37"/>
  <c r="O16" i="33"/>
  <c r="O16" i="37"/>
  <c r="H17" i="33"/>
  <c r="H17" i="37"/>
  <c r="N17" i="33"/>
  <c r="N17" i="37"/>
  <c r="L18" i="33"/>
  <c r="L18" i="37"/>
  <c r="K19" i="33"/>
  <c r="K19" i="37"/>
  <c r="P19" i="33"/>
  <c r="P19" i="37"/>
  <c r="J20" i="33"/>
  <c r="J20" i="37"/>
  <c r="O20" i="33"/>
  <c r="O20" i="37"/>
  <c r="H21" i="33"/>
  <c r="H21" i="37"/>
  <c r="N21" i="33"/>
  <c r="N21" i="37"/>
  <c r="L22" i="33"/>
  <c r="L22" i="37"/>
  <c r="F23" i="33"/>
  <c r="F23" i="37"/>
  <c r="K23" i="33"/>
  <c r="K23" i="37"/>
  <c r="P23" i="33"/>
  <c r="P23" i="37"/>
  <c r="H3" i="33"/>
  <c r="H3" i="37"/>
  <c r="N3" i="33"/>
  <c r="N3" i="37"/>
  <c r="L4" i="33"/>
  <c r="L4" i="37"/>
  <c r="K5" i="33"/>
  <c r="K5" i="37"/>
  <c r="P5" i="33"/>
  <c r="P5" i="37"/>
  <c r="J6" i="33"/>
  <c r="J6" i="37"/>
  <c r="O6" i="33"/>
  <c r="O6" i="37"/>
  <c r="H7" i="33"/>
  <c r="H7" i="37"/>
  <c r="N7" i="33"/>
  <c r="N7" i="37"/>
  <c r="L8" i="33"/>
  <c r="L8" i="37"/>
  <c r="K9" i="33"/>
  <c r="K9" i="37"/>
  <c r="P9" i="33"/>
  <c r="P9" i="37"/>
  <c r="K2" i="33"/>
  <c r="K2" i="37"/>
  <c r="P2" i="33"/>
  <c r="P2" i="37"/>
  <c r="N57" i="33"/>
  <c r="N57" i="37"/>
  <c r="J58" i="33"/>
  <c r="J58" i="37"/>
  <c r="Q58" i="33"/>
  <c r="Q58" i="37"/>
  <c r="L56" i="33"/>
  <c r="L56" i="37"/>
  <c r="L59" i="37"/>
  <c r="Y9" i="38"/>
  <c r="AA9" i="38"/>
  <c r="N44" i="33"/>
  <c r="N44" i="37"/>
  <c r="I45" i="33"/>
  <c r="I45" i="37"/>
  <c r="Q45" i="33"/>
  <c r="Q45" i="37"/>
  <c r="K46" i="33"/>
  <c r="K46" i="37"/>
  <c r="N47" i="33"/>
  <c r="N47" i="37"/>
  <c r="I48" i="33"/>
  <c r="I48" i="37"/>
  <c r="O48" i="33"/>
  <c r="O48" i="37"/>
  <c r="K49" i="33"/>
  <c r="K49" i="37"/>
  <c r="M50" i="33"/>
  <c r="M50" i="37"/>
  <c r="I51" i="33"/>
  <c r="I51" i="37"/>
  <c r="O51" i="33"/>
  <c r="O51" i="37"/>
  <c r="J52" i="33"/>
  <c r="J52" i="37"/>
  <c r="M53" i="33"/>
  <c r="M53" i="37"/>
  <c r="O54" i="33"/>
  <c r="O54" i="37"/>
  <c r="M43" i="33"/>
  <c r="M43" i="37"/>
  <c r="M38" i="33"/>
  <c r="M38" i="37"/>
  <c r="L39" i="33"/>
  <c r="L39" i="37"/>
  <c r="K40" i="33"/>
  <c r="K40" i="37"/>
  <c r="P40" i="33"/>
  <c r="P40" i="37"/>
  <c r="J41" i="33"/>
  <c r="J41" i="37"/>
  <c r="O41" i="33"/>
  <c r="O41" i="37"/>
  <c r="O37" i="33"/>
  <c r="O37" i="37"/>
  <c r="I37" i="33"/>
  <c r="I37" i="37"/>
  <c r="L29" i="33"/>
  <c r="L29" i="37"/>
  <c r="K30" i="33"/>
  <c r="K30" i="37"/>
  <c r="P30" i="33"/>
  <c r="P30" i="37"/>
  <c r="J31" i="33"/>
  <c r="J31" i="37"/>
  <c r="O31" i="33"/>
  <c r="O31" i="37"/>
  <c r="H32" i="33"/>
  <c r="H32" i="37"/>
  <c r="N32" i="33"/>
  <c r="N32" i="37"/>
  <c r="L33" i="33"/>
  <c r="L33" i="37"/>
  <c r="K34" i="33"/>
  <c r="K34" i="37"/>
  <c r="P34" i="33"/>
  <c r="P34" i="37"/>
  <c r="J35" i="33"/>
  <c r="J35" i="37"/>
  <c r="O35" i="33"/>
  <c r="O35" i="37"/>
  <c r="O28" i="33"/>
  <c r="O28" i="37"/>
  <c r="I28" i="33"/>
  <c r="I28" i="37"/>
  <c r="P25" i="33"/>
  <c r="K25" i="33"/>
  <c r="K12" i="33"/>
  <c r="K12" i="37"/>
  <c r="P12" i="33"/>
  <c r="P12" i="37"/>
  <c r="J13" i="33"/>
  <c r="J13" i="37"/>
  <c r="O13" i="33"/>
  <c r="O13" i="37"/>
  <c r="H14" i="33"/>
  <c r="H14" i="37"/>
  <c r="N14" i="33"/>
  <c r="N14" i="37"/>
  <c r="L15" i="33"/>
  <c r="L15" i="37"/>
  <c r="K16" i="33"/>
  <c r="K16" i="37"/>
  <c r="P16" i="33"/>
  <c r="P16" i="37"/>
  <c r="J17" i="33"/>
  <c r="J17" i="37"/>
  <c r="O17" i="33"/>
  <c r="O17" i="37"/>
  <c r="H18" i="33"/>
  <c r="H18" i="37"/>
  <c r="N18" i="33"/>
  <c r="N18" i="37"/>
  <c r="L19" i="33"/>
  <c r="L19" i="37"/>
  <c r="K20" i="33"/>
  <c r="K20" i="37"/>
  <c r="P20" i="33"/>
  <c r="P20" i="37"/>
  <c r="J21" i="33"/>
  <c r="J21" i="37"/>
  <c r="H2" i="33"/>
  <c r="H2" i="37"/>
  <c r="H9" i="33"/>
  <c r="H9" i="37"/>
  <c r="J8" i="33"/>
  <c r="J8" i="37"/>
  <c r="K7" i="33"/>
  <c r="K7" i="37"/>
  <c r="L6" i="33"/>
  <c r="L6" i="37"/>
  <c r="N5" i="33"/>
  <c r="N5" i="37"/>
  <c r="O4" i="33"/>
  <c r="O4" i="37"/>
  <c r="P3" i="33"/>
  <c r="P3" i="37"/>
  <c r="N23" i="33"/>
  <c r="N23" i="37"/>
  <c r="O22" i="33"/>
  <c r="O22" i="37"/>
  <c r="P21" i="33"/>
  <c r="P21" i="37"/>
  <c r="L20" i="33"/>
  <c r="L20" i="37"/>
  <c r="O18" i="33"/>
  <c r="O18" i="37"/>
  <c r="H15" i="33"/>
  <c r="H15" i="37"/>
  <c r="K13" i="33"/>
  <c r="K13" i="37"/>
  <c r="I25" i="33"/>
  <c r="P35" i="33"/>
  <c r="P35" i="37"/>
  <c r="J32" i="33"/>
  <c r="J32" i="37"/>
  <c r="L30" i="33"/>
  <c r="L30" i="37"/>
  <c r="H37" i="33"/>
  <c r="H37" i="37"/>
  <c r="H39" i="33"/>
  <c r="H39" i="37"/>
  <c r="Q54" i="33"/>
  <c r="Q54" i="37"/>
  <c r="M52" i="33"/>
  <c r="M52" i="37"/>
  <c r="O47" i="33"/>
  <c r="O47" i="37"/>
  <c r="K45" i="33"/>
  <c r="K45" i="37"/>
  <c r="Q56" i="33"/>
  <c r="Q56" i="37"/>
  <c r="Q2" i="33"/>
  <c r="Q2" i="37"/>
  <c r="H8" i="33"/>
  <c r="H8" i="37"/>
  <c r="J7" i="33"/>
  <c r="J7" i="37"/>
  <c r="K6" i="33"/>
  <c r="K6" i="37"/>
  <c r="L5" i="33"/>
  <c r="L5" i="37"/>
  <c r="N4" i="33"/>
  <c r="N4" i="37"/>
  <c r="O3" i="33"/>
  <c r="O3" i="37"/>
  <c r="L23" i="33"/>
  <c r="L23" i="37"/>
  <c r="N22" i="33"/>
  <c r="N22" i="37"/>
  <c r="O21" i="33"/>
  <c r="O21" i="37"/>
  <c r="J18" i="33"/>
  <c r="J18" i="37"/>
  <c r="L16" i="33"/>
  <c r="L16" i="37"/>
  <c r="O14" i="33"/>
  <c r="O14" i="37"/>
  <c r="O25" i="33"/>
  <c r="K35" i="33"/>
  <c r="K35" i="37"/>
  <c r="N33" i="33"/>
  <c r="N33" i="37"/>
  <c r="P31" i="33"/>
  <c r="P31" i="37"/>
  <c r="M37" i="33"/>
  <c r="M37" i="37"/>
  <c r="L40" i="33"/>
  <c r="L40" i="37"/>
  <c r="N38" i="33"/>
  <c r="N38" i="37"/>
  <c r="J54" i="33"/>
  <c r="J54" i="37"/>
  <c r="Q51" i="33"/>
  <c r="Q51" i="37"/>
  <c r="M49" i="33"/>
  <c r="M49" i="37"/>
  <c r="I47" i="33"/>
  <c r="I47" i="37"/>
  <c r="O44" i="33"/>
  <c r="O44" i="37"/>
  <c r="K58" i="33"/>
  <c r="K58" i="37"/>
  <c r="M2" i="33"/>
  <c r="M2" i="37"/>
  <c r="N9" i="33"/>
  <c r="N9" i="37"/>
  <c r="O8" i="33"/>
  <c r="O8" i="37"/>
  <c r="P7" i="33"/>
  <c r="P7" i="37"/>
  <c r="H5" i="33"/>
  <c r="H5" i="37"/>
  <c r="J4" i="33"/>
  <c r="J4" i="37"/>
  <c r="K3" i="33"/>
  <c r="K3" i="37"/>
  <c r="H23" i="33"/>
  <c r="H23" i="37"/>
  <c r="J22" i="33"/>
  <c r="J22" i="37"/>
  <c r="K21" i="33"/>
  <c r="K21" i="37"/>
  <c r="N19" i="33"/>
  <c r="N19" i="37"/>
  <c r="P17" i="33"/>
  <c r="P17" i="37"/>
  <c r="J14" i="33"/>
  <c r="J14" i="37"/>
  <c r="L12" i="33"/>
  <c r="L12" i="37"/>
  <c r="H28" i="33"/>
  <c r="H28" i="37"/>
  <c r="H33" i="33"/>
  <c r="H33" i="37"/>
  <c r="K31" i="33"/>
  <c r="K31" i="37"/>
  <c r="N29" i="33"/>
  <c r="N29" i="37"/>
  <c r="P41" i="33"/>
  <c r="P41" i="37"/>
  <c r="N53" i="33"/>
  <c r="N53" i="37"/>
  <c r="J51" i="33"/>
  <c r="J51" i="37"/>
  <c r="M46" i="33"/>
  <c r="M46" i="37"/>
  <c r="I44" i="33"/>
  <c r="I44" i="37"/>
  <c r="Q57" i="33"/>
  <c r="Q57" i="37"/>
  <c r="H57" i="33"/>
  <c r="H57" i="37"/>
  <c r="L57" i="33"/>
  <c r="L57" i="37"/>
  <c r="P57" i="33"/>
  <c r="P57" i="37"/>
  <c r="H58" i="33"/>
  <c r="H58" i="37"/>
  <c r="L58" i="33"/>
  <c r="L58" i="37"/>
  <c r="P58" i="33"/>
  <c r="P58" i="37"/>
  <c r="O56" i="33"/>
  <c r="O56" i="37"/>
  <c r="K56" i="33"/>
  <c r="K56" i="37"/>
  <c r="H44" i="33"/>
  <c r="H44" i="37"/>
  <c r="L44" i="33"/>
  <c r="L44" i="37"/>
  <c r="P44" i="33"/>
  <c r="P44" i="37"/>
  <c r="H45" i="33"/>
  <c r="H45" i="37"/>
  <c r="L45" i="33"/>
  <c r="L45" i="37"/>
  <c r="P45" i="33"/>
  <c r="P45" i="37"/>
  <c r="H46" i="33"/>
  <c r="H46" i="37"/>
  <c r="L46" i="33"/>
  <c r="L46" i="37"/>
  <c r="P46" i="33"/>
  <c r="P46" i="37"/>
  <c r="H47" i="33"/>
  <c r="H47" i="37"/>
  <c r="L47" i="33"/>
  <c r="L47" i="37"/>
  <c r="P47" i="33"/>
  <c r="P47" i="37"/>
  <c r="H48" i="33"/>
  <c r="H48" i="37"/>
  <c r="L48" i="33"/>
  <c r="L48" i="37"/>
  <c r="P48" i="33"/>
  <c r="P48" i="37"/>
  <c r="H49" i="33"/>
  <c r="H49" i="37"/>
  <c r="L49" i="33"/>
  <c r="L49" i="37"/>
  <c r="P49" i="33"/>
  <c r="P49" i="37"/>
  <c r="H50" i="33"/>
  <c r="H50" i="37"/>
  <c r="L50" i="33"/>
  <c r="L50" i="37"/>
  <c r="P50" i="33"/>
  <c r="P50" i="37"/>
  <c r="H51" i="33"/>
  <c r="H51" i="37"/>
  <c r="L51" i="33"/>
  <c r="L51" i="37"/>
  <c r="P51" i="33"/>
  <c r="P51" i="37"/>
  <c r="H52" i="33"/>
  <c r="H52" i="37"/>
  <c r="L52" i="33"/>
  <c r="L52" i="37"/>
  <c r="P52" i="33"/>
  <c r="P52" i="37"/>
  <c r="H53" i="33"/>
  <c r="H53" i="37"/>
  <c r="L53" i="33"/>
  <c r="L53" i="37"/>
  <c r="P53" i="33"/>
  <c r="P53" i="37"/>
  <c r="H54" i="33"/>
  <c r="H54" i="37"/>
  <c r="L54" i="33"/>
  <c r="L54" i="37"/>
  <c r="P54" i="33"/>
  <c r="P54" i="37"/>
  <c r="O43" i="33"/>
  <c r="O43" i="37"/>
  <c r="K43" i="33"/>
  <c r="K43" i="37"/>
  <c r="H38" i="33"/>
  <c r="H38" i="37"/>
  <c r="L38" i="33"/>
  <c r="L38" i="37"/>
  <c r="P38" i="33"/>
  <c r="P38" i="37"/>
  <c r="J57" i="33"/>
  <c r="J57" i="37"/>
  <c r="O57" i="33"/>
  <c r="O57" i="37"/>
  <c r="I58" i="33"/>
  <c r="I58" i="37"/>
  <c r="N58" i="33"/>
  <c r="N58" i="37"/>
  <c r="P56" i="33"/>
  <c r="P56" i="37"/>
  <c r="P59" i="37"/>
  <c r="AK9" i="38"/>
  <c r="AM9" i="38"/>
  <c r="J56" i="33"/>
  <c r="J56" i="37"/>
  <c r="J59" i="37"/>
  <c r="S9" i="38"/>
  <c r="U9" i="38"/>
  <c r="K44" i="33"/>
  <c r="K44" i="37"/>
  <c r="Q44" i="33"/>
  <c r="Q44" i="37"/>
  <c r="J45" i="33"/>
  <c r="J45" i="37"/>
  <c r="O45" i="33"/>
  <c r="O45" i="37"/>
  <c r="I46" i="33"/>
  <c r="I46" i="37"/>
  <c r="N46" i="33"/>
  <c r="N46" i="37"/>
  <c r="M47" i="33"/>
  <c r="M47" i="37"/>
  <c r="K48" i="33"/>
  <c r="K48" i="37"/>
  <c r="Q48" i="33"/>
  <c r="Q48" i="37"/>
  <c r="J49" i="33"/>
  <c r="J49" i="37"/>
  <c r="O49" i="33"/>
  <c r="O49" i="37"/>
  <c r="I50" i="33"/>
  <c r="I50" i="37"/>
  <c r="N50" i="33"/>
  <c r="N50" i="37"/>
  <c r="M51" i="33"/>
  <c r="M51" i="37"/>
  <c r="K52" i="33"/>
  <c r="K52" i="37"/>
  <c r="Q52" i="33"/>
  <c r="Q52" i="37"/>
  <c r="J53" i="33"/>
  <c r="J53" i="37"/>
  <c r="O53" i="33"/>
  <c r="O53" i="37"/>
  <c r="I54" i="33"/>
  <c r="I54" i="37"/>
  <c r="N54" i="33"/>
  <c r="N54" i="37"/>
  <c r="P43" i="33"/>
  <c r="P43" i="37"/>
  <c r="J43" i="33"/>
  <c r="J43" i="37"/>
  <c r="K38" i="33"/>
  <c r="K38" i="37"/>
  <c r="Q38" i="33"/>
  <c r="Q38" i="37"/>
  <c r="I39" i="33"/>
  <c r="I39" i="37"/>
  <c r="M39" i="33"/>
  <c r="M39" i="37"/>
  <c r="Q39" i="33"/>
  <c r="Q39" i="37"/>
  <c r="I40" i="33"/>
  <c r="I40" i="37"/>
  <c r="M40" i="33"/>
  <c r="M40" i="37"/>
  <c r="Q40" i="33"/>
  <c r="Q40" i="37"/>
  <c r="I41" i="33"/>
  <c r="I41" i="37"/>
  <c r="M41" i="33"/>
  <c r="M41" i="37"/>
  <c r="Q41" i="33"/>
  <c r="Q41" i="37"/>
  <c r="N37" i="33"/>
  <c r="N37" i="37"/>
  <c r="J37" i="33"/>
  <c r="J37" i="37"/>
  <c r="I29" i="33"/>
  <c r="I29" i="37"/>
  <c r="M29" i="33"/>
  <c r="M29" i="37"/>
  <c r="Q29" i="33"/>
  <c r="Q29" i="37"/>
  <c r="I30" i="33"/>
  <c r="I30" i="37"/>
  <c r="M30" i="33"/>
  <c r="M30" i="37"/>
  <c r="Q30" i="33"/>
  <c r="Q30" i="37"/>
  <c r="I31" i="33"/>
  <c r="I31" i="37"/>
  <c r="M31" i="33"/>
  <c r="M31" i="37"/>
  <c r="Q31" i="33"/>
  <c r="Q31" i="37"/>
  <c r="I32" i="33"/>
  <c r="I32" i="37"/>
  <c r="M32" i="33"/>
  <c r="M32" i="37"/>
  <c r="Q32" i="33"/>
  <c r="Q32" i="37"/>
  <c r="I33" i="33"/>
  <c r="I33" i="37"/>
  <c r="M33" i="33"/>
  <c r="M33" i="37"/>
  <c r="Q33" i="33"/>
  <c r="Q33" i="37"/>
  <c r="I34" i="33"/>
  <c r="I34" i="37"/>
  <c r="M34" i="33"/>
  <c r="M34" i="37"/>
  <c r="Q34" i="33"/>
  <c r="Q34" i="37"/>
  <c r="I35" i="33"/>
  <c r="I35" i="37"/>
  <c r="M35" i="33"/>
  <c r="M35" i="37"/>
  <c r="Q35" i="33"/>
  <c r="Q35" i="37"/>
  <c r="N28" i="33"/>
  <c r="N28" i="37"/>
  <c r="J28" i="33"/>
  <c r="J28" i="37"/>
  <c r="N25" i="33"/>
  <c r="J25" i="33"/>
  <c r="F25" i="33"/>
  <c r="I12" i="33"/>
  <c r="I12" i="37"/>
  <c r="M12" i="33"/>
  <c r="M12" i="37"/>
  <c r="Q12" i="33"/>
  <c r="Q12" i="37"/>
  <c r="I13" i="33"/>
  <c r="I13" i="37"/>
  <c r="M13" i="33"/>
  <c r="M13" i="37"/>
  <c r="Q13" i="33"/>
  <c r="Q13" i="37"/>
  <c r="I14" i="33"/>
  <c r="I14" i="37"/>
  <c r="M14" i="33"/>
  <c r="M14" i="37"/>
  <c r="Q14" i="33"/>
  <c r="Q14" i="37"/>
  <c r="I15" i="33"/>
  <c r="I15" i="37"/>
  <c r="M15" i="33"/>
  <c r="M15" i="37"/>
  <c r="Q15" i="33"/>
  <c r="Q15" i="37"/>
  <c r="I16" i="33"/>
  <c r="I16" i="37"/>
  <c r="M16" i="33"/>
  <c r="M16" i="37"/>
  <c r="Q16" i="33"/>
  <c r="Q16" i="37"/>
  <c r="I17" i="33"/>
  <c r="I17" i="37"/>
  <c r="M17" i="33"/>
  <c r="M17" i="37"/>
  <c r="Q17" i="33"/>
  <c r="Q17" i="37"/>
  <c r="I18" i="33"/>
  <c r="I18" i="37"/>
  <c r="M18" i="33"/>
  <c r="M18" i="37"/>
  <c r="Q18" i="33"/>
  <c r="Q18" i="37"/>
  <c r="I19" i="33"/>
  <c r="I19" i="37"/>
  <c r="M19" i="33"/>
  <c r="M19" i="37"/>
  <c r="Q19" i="33"/>
  <c r="Q19" i="37"/>
  <c r="I20" i="33"/>
  <c r="I20" i="37"/>
  <c r="M20" i="33"/>
  <c r="M20" i="37"/>
  <c r="Q20" i="33"/>
  <c r="Q20" i="37"/>
  <c r="I21" i="33"/>
  <c r="I21" i="37"/>
  <c r="M21" i="33"/>
  <c r="M21" i="37"/>
  <c r="Q21" i="33"/>
  <c r="Q21" i="37"/>
  <c r="I22" i="33"/>
  <c r="I22" i="37"/>
  <c r="M22" i="33"/>
  <c r="M22" i="37"/>
  <c r="Q22" i="33"/>
  <c r="Q22" i="37"/>
  <c r="I23" i="33"/>
  <c r="I23" i="37"/>
  <c r="M23" i="33"/>
  <c r="M23" i="37"/>
  <c r="Q23" i="33"/>
  <c r="Q23" i="37"/>
  <c r="N11" i="33"/>
  <c r="N11" i="37"/>
  <c r="J11" i="33"/>
  <c r="J11" i="37"/>
  <c r="F11" i="33"/>
  <c r="F11" i="37"/>
  <c r="I3" i="33"/>
  <c r="I3" i="37"/>
  <c r="M3" i="33"/>
  <c r="M3" i="37"/>
  <c r="Q3" i="33"/>
  <c r="Q3" i="37"/>
  <c r="I4" i="33"/>
  <c r="I4" i="37"/>
  <c r="M4" i="33"/>
  <c r="M4" i="37"/>
  <c r="Q4" i="33"/>
  <c r="Q4" i="37"/>
  <c r="I5" i="33"/>
  <c r="I5" i="37"/>
  <c r="M5" i="33"/>
  <c r="M5" i="37"/>
  <c r="Q5" i="33"/>
  <c r="Q5" i="37"/>
  <c r="I6" i="33"/>
  <c r="I6" i="37"/>
  <c r="M6" i="33"/>
  <c r="M6" i="37"/>
  <c r="Q6" i="33"/>
  <c r="Q6" i="37"/>
  <c r="I7" i="33"/>
  <c r="I7" i="37"/>
  <c r="M7" i="33"/>
  <c r="M7" i="37"/>
  <c r="Q7" i="33"/>
  <c r="Q7" i="37"/>
  <c r="I8" i="33"/>
  <c r="I8" i="37"/>
  <c r="M8" i="33"/>
  <c r="M8" i="37"/>
  <c r="Q8" i="33"/>
  <c r="Q8" i="37"/>
  <c r="I9" i="33"/>
  <c r="I9" i="37"/>
  <c r="M9" i="33"/>
  <c r="M9" i="37"/>
  <c r="Q9" i="33"/>
  <c r="Q9" i="37"/>
  <c r="J2" i="33"/>
  <c r="J2" i="37"/>
  <c r="N2" i="33"/>
  <c r="N2" i="37"/>
  <c r="O2" i="33"/>
  <c r="O2" i="37"/>
  <c r="O10" i="37"/>
  <c r="I2" i="33"/>
  <c r="I2" i="37"/>
  <c r="O9" i="33"/>
  <c r="O9" i="37"/>
  <c r="J9" i="33"/>
  <c r="J9" i="37"/>
  <c r="P8" i="33"/>
  <c r="P8" i="37"/>
  <c r="K8" i="33"/>
  <c r="K8" i="37"/>
  <c r="L7" i="33"/>
  <c r="L7" i="37"/>
  <c r="N6" i="33"/>
  <c r="N6" i="37"/>
  <c r="H6" i="33"/>
  <c r="H6" i="37"/>
  <c r="O5" i="33"/>
  <c r="O5" i="37"/>
  <c r="J5" i="33"/>
  <c r="J5" i="37"/>
  <c r="P4" i="33"/>
  <c r="P4" i="37"/>
  <c r="K4" i="33"/>
  <c r="K4" i="37"/>
  <c r="L3" i="33"/>
  <c r="L3" i="37"/>
  <c r="I11" i="33"/>
  <c r="I11" i="37"/>
  <c r="O11" i="33"/>
  <c r="O11" i="37"/>
  <c r="O23" i="33"/>
  <c r="O23" i="37"/>
  <c r="J23" i="33"/>
  <c r="J23" i="37"/>
  <c r="P22" i="33"/>
  <c r="P22" i="37"/>
  <c r="K22" i="33"/>
  <c r="K22" i="37"/>
  <c r="L21" i="33"/>
  <c r="L21" i="37"/>
  <c r="N20" i="33"/>
  <c r="N20" i="37"/>
  <c r="H20" i="33"/>
  <c r="H20" i="37"/>
  <c r="O19" i="33"/>
  <c r="O19" i="37"/>
  <c r="J19" i="33"/>
  <c r="J19" i="37"/>
  <c r="P18" i="33"/>
  <c r="P18" i="37"/>
  <c r="K18" i="33"/>
  <c r="K18" i="37"/>
  <c r="L17" i="33"/>
  <c r="L17" i="37"/>
  <c r="N16" i="33"/>
  <c r="N16" i="37"/>
  <c r="H16" i="33"/>
  <c r="H16" i="37"/>
  <c r="O15" i="33"/>
  <c r="O15" i="37"/>
  <c r="J15" i="33"/>
  <c r="J15" i="37"/>
  <c r="P14" i="33"/>
  <c r="P14" i="37"/>
  <c r="K14" i="33"/>
  <c r="K14" i="37"/>
  <c r="L13" i="33"/>
  <c r="L13" i="37"/>
  <c r="N12" i="33"/>
  <c r="N12" i="37"/>
  <c r="H12" i="33"/>
  <c r="H12" i="37"/>
  <c r="H25" i="33"/>
  <c r="M25" i="33"/>
  <c r="L28" i="33"/>
  <c r="L28" i="37"/>
  <c r="Q28" i="33"/>
  <c r="Q28" i="37"/>
  <c r="Q36" i="37"/>
  <c r="AN6" i="38"/>
  <c r="AP6" i="38"/>
  <c r="L35" i="33"/>
  <c r="L35" i="37"/>
  <c r="N34" i="33"/>
  <c r="N34" i="37"/>
  <c r="H34" i="33"/>
  <c r="H34" i="37"/>
  <c r="O33" i="33"/>
  <c r="O33" i="37"/>
  <c r="J33" i="33"/>
  <c r="J33" i="37"/>
  <c r="P32" i="33"/>
  <c r="P32" i="37"/>
  <c r="K32" i="33"/>
  <c r="K32" i="37"/>
  <c r="L31" i="33"/>
  <c r="L31" i="37"/>
  <c r="N30" i="33"/>
  <c r="N30" i="37"/>
  <c r="H30" i="33"/>
  <c r="H30" i="37"/>
  <c r="O29" i="33"/>
  <c r="O29" i="37"/>
  <c r="J29" i="33"/>
  <c r="J29" i="37"/>
  <c r="L37" i="33"/>
  <c r="L37" i="37"/>
  <c r="L42" i="37"/>
  <c r="Y7" i="38"/>
  <c r="AA7" i="38"/>
  <c r="Q37" i="33"/>
  <c r="Q37" i="37"/>
  <c r="L41" i="33"/>
  <c r="L41" i="37"/>
  <c r="N40" i="33"/>
  <c r="N40" i="37"/>
  <c r="H40" i="33"/>
  <c r="H40" i="37"/>
  <c r="O39" i="33"/>
  <c r="O39" i="37"/>
  <c r="J39" i="33"/>
  <c r="J39" i="37"/>
  <c r="O38" i="33"/>
  <c r="O38" i="37"/>
  <c r="I38" i="33"/>
  <c r="I38" i="37"/>
  <c r="I43" i="33"/>
  <c r="I43" i="37"/>
  <c r="Q43" i="33"/>
  <c r="Q43" i="37"/>
  <c r="K54" i="33"/>
  <c r="K54" i="37"/>
  <c r="Q53" i="33"/>
  <c r="Q53" i="37"/>
  <c r="I53" i="33"/>
  <c r="I53" i="37"/>
  <c r="N52" i="33"/>
  <c r="N52" i="37"/>
  <c r="K51" i="33"/>
  <c r="K51" i="37"/>
  <c r="Q50" i="33"/>
  <c r="Q50" i="37"/>
  <c r="J50" i="33"/>
  <c r="J50" i="37"/>
  <c r="N49" i="33"/>
  <c r="N49" i="37"/>
  <c r="M48" i="33"/>
  <c r="M48" i="37"/>
  <c r="Q47" i="33"/>
  <c r="Q47" i="37"/>
  <c r="J47" i="33"/>
  <c r="J47" i="37"/>
  <c r="O46" i="33"/>
  <c r="O46" i="37"/>
  <c r="M45" i="33"/>
  <c r="M45" i="37"/>
  <c r="J44" i="33"/>
  <c r="J44" i="37"/>
  <c r="H56" i="33"/>
  <c r="H56" i="37"/>
  <c r="N56" i="33"/>
  <c r="N56" i="37"/>
  <c r="N59" i="37"/>
  <c r="AE9" i="38"/>
  <c r="AG9" i="38"/>
  <c r="M58" i="33"/>
  <c r="M58" i="37"/>
  <c r="K57" i="33"/>
  <c r="K57" i="37"/>
  <c r="C6" i="7"/>
  <c r="D6" i="7"/>
  <c r="E6" i="7"/>
  <c r="F6" i="7"/>
  <c r="G6" i="7"/>
  <c r="H6" i="7"/>
  <c r="I6" i="7"/>
  <c r="J6" i="7"/>
  <c r="K6" i="7"/>
  <c r="L6" i="7"/>
  <c r="M6" i="7"/>
  <c r="N6" i="7"/>
  <c r="C12" i="11"/>
  <c r="D12" i="11"/>
  <c r="E12" i="11"/>
  <c r="F12" i="11"/>
  <c r="G12" i="11"/>
  <c r="H12" i="11"/>
  <c r="I12" i="11"/>
  <c r="J12" i="11"/>
  <c r="K12" i="11"/>
  <c r="L12" i="11"/>
  <c r="M12" i="11"/>
  <c r="N12" i="11"/>
  <c r="G47" i="13"/>
  <c r="F34" i="33"/>
  <c r="F34" i="37"/>
  <c r="H47" i="13"/>
  <c r="G34" i="33"/>
  <c r="G34" i="37"/>
  <c r="G48" i="13"/>
  <c r="H48" i="13"/>
  <c r="N44" i="31"/>
  <c r="P44" i="31"/>
  <c r="K44" i="31"/>
  <c r="N45" i="31"/>
  <c r="P45" i="31"/>
  <c r="K45" i="31"/>
  <c r="H27" i="33"/>
  <c r="H25" i="37"/>
  <c r="H27" i="37"/>
  <c r="M5" i="38"/>
  <c r="O5" i="38"/>
  <c r="J27" i="33"/>
  <c r="J25" i="37"/>
  <c r="J27" i="37"/>
  <c r="S5" i="38"/>
  <c r="U5" i="38"/>
  <c r="K59" i="37"/>
  <c r="V9" i="38"/>
  <c r="X9" i="38"/>
  <c r="Q55" i="37"/>
  <c r="AN8" i="38"/>
  <c r="AP8" i="38"/>
  <c r="L36" i="37"/>
  <c r="Y6" i="38"/>
  <c r="AA6" i="38"/>
  <c r="O24" i="37"/>
  <c r="AH4" i="38"/>
  <c r="AJ4" i="38"/>
  <c r="N10" i="37"/>
  <c r="J24" i="37"/>
  <c r="S4" i="38"/>
  <c r="U4" i="38"/>
  <c r="N27" i="33"/>
  <c r="N25" i="37"/>
  <c r="N27" i="37"/>
  <c r="AE5" i="38"/>
  <c r="AG5" i="38"/>
  <c r="J42" i="37"/>
  <c r="S7" i="38"/>
  <c r="U7" i="38"/>
  <c r="K55" i="37"/>
  <c r="V8" i="38"/>
  <c r="X8" i="38"/>
  <c r="O59" i="37"/>
  <c r="AH9" i="38"/>
  <c r="AJ9" i="38"/>
  <c r="H36" i="37"/>
  <c r="M6" i="38"/>
  <c r="O6" i="38"/>
  <c r="Q10" i="37"/>
  <c r="K27" i="33"/>
  <c r="K25" i="37"/>
  <c r="K27" i="37"/>
  <c r="V5" i="38"/>
  <c r="X5" i="38"/>
  <c r="I42" i="37"/>
  <c r="P7" i="38"/>
  <c r="R7" i="38"/>
  <c r="M55" i="37"/>
  <c r="AB8" i="38"/>
  <c r="AD8" i="38"/>
  <c r="K10" i="37"/>
  <c r="H10" i="37"/>
  <c r="L27" i="33"/>
  <c r="L25" i="37"/>
  <c r="L27" i="37"/>
  <c r="Y5" i="38"/>
  <c r="AA5" i="38"/>
  <c r="S23" i="37"/>
  <c r="Q24" i="37"/>
  <c r="AN4" i="38"/>
  <c r="AP4" i="38"/>
  <c r="P24" i="37"/>
  <c r="AK4" i="38"/>
  <c r="AM4" i="38"/>
  <c r="S34" i="37"/>
  <c r="H59" i="37"/>
  <c r="M9" i="38"/>
  <c r="O9" i="38"/>
  <c r="I55" i="37"/>
  <c r="P8" i="38"/>
  <c r="R8" i="38"/>
  <c r="Q42" i="37"/>
  <c r="AN7" i="38"/>
  <c r="AP7" i="38"/>
  <c r="M27" i="33"/>
  <c r="M25" i="37"/>
  <c r="M27" i="37"/>
  <c r="AB5" i="38"/>
  <c r="AD5" i="38"/>
  <c r="I24" i="37"/>
  <c r="P4" i="38"/>
  <c r="R4" i="38"/>
  <c r="J10" i="37"/>
  <c r="N24" i="37"/>
  <c r="AE4" i="38"/>
  <c r="AG4" i="38"/>
  <c r="J36" i="37"/>
  <c r="S6" i="38"/>
  <c r="U6" i="38"/>
  <c r="N42" i="37"/>
  <c r="AE7" i="38"/>
  <c r="AG7" i="38"/>
  <c r="J55" i="37"/>
  <c r="S8" i="38"/>
  <c r="U8" i="38"/>
  <c r="O55" i="37"/>
  <c r="AH8" i="38"/>
  <c r="AJ8" i="38"/>
  <c r="Q59" i="37"/>
  <c r="AN9" i="38"/>
  <c r="AP9" i="38"/>
  <c r="P27" i="33"/>
  <c r="P25" i="37"/>
  <c r="P27" i="37"/>
  <c r="AK5" i="38"/>
  <c r="AM5" i="38"/>
  <c r="O42" i="37"/>
  <c r="AH7" i="38"/>
  <c r="AJ7" i="38"/>
  <c r="Q27" i="33"/>
  <c r="Q25" i="37"/>
  <c r="Q27" i="37"/>
  <c r="AN5" i="38"/>
  <c r="AP5" i="38"/>
  <c r="K42" i="37"/>
  <c r="V7" i="38"/>
  <c r="X7" i="38"/>
  <c r="L55" i="37"/>
  <c r="Y8" i="38"/>
  <c r="AA8" i="38"/>
  <c r="L24" i="37"/>
  <c r="Y4" i="38"/>
  <c r="AA4" i="38"/>
  <c r="K24" i="37"/>
  <c r="V4" i="38"/>
  <c r="X4" i="38"/>
  <c r="H24" i="37"/>
  <c r="M4" i="38"/>
  <c r="O4" i="38"/>
  <c r="I10" i="37"/>
  <c r="F27" i="33"/>
  <c r="F25" i="37"/>
  <c r="N36" i="37"/>
  <c r="AE6" i="38"/>
  <c r="AG6" i="38"/>
  <c r="P55" i="37"/>
  <c r="AK8" i="38"/>
  <c r="AM8" i="38"/>
  <c r="M10" i="37"/>
  <c r="I36" i="37"/>
  <c r="P6" i="38"/>
  <c r="R6" i="38"/>
  <c r="K36" i="37"/>
  <c r="V6" i="38"/>
  <c r="X6" i="38"/>
  <c r="P42" i="37"/>
  <c r="AK7" i="38"/>
  <c r="AM7" i="38"/>
  <c r="H55" i="37"/>
  <c r="M8" i="38"/>
  <c r="O8" i="38"/>
  <c r="M59" i="37"/>
  <c r="AB9" i="38"/>
  <c r="AD9" i="38"/>
  <c r="M36" i="37"/>
  <c r="AB6" i="38"/>
  <c r="AD6" i="38"/>
  <c r="AH3" i="38"/>
  <c r="M42" i="37"/>
  <c r="AB7" i="38"/>
  <c r="AD7" i="38"/>
  <c r="O27" i="33"/>
  <c r="O25" i="37"/>
  <c r="O27" i="37"/>
  <c r="AH5" i="38"/>
  <c r="AJ5" i="38"/>
  <c r="H42" i="37"/>
  <c r="M7" i="38"/>
  <c r="O7" i="38"/>
  <c r="I27" i="33"/>
  <c r="I25" i="37"/>
  <c r="I27" i="37"/>
  <c r="P5" i="38"/>
  <c r="R5" i="38"/>
  <c r="O36" i="37"/>
  <c r="AH6" i="38"/>
  <c r="AJ6" i="38"/>
  <c r="P10" i="37"/>
  <c r="G27" i="33"/>
  <c r="G25" i="37"/>
  <c r="G27" i="37"/>
  <c r="J5" i="38"/>
  <c r="L5" i="38"/>
  <c r="P36" i="37"/>
  <c r="AK6" i="38"/>
  <c r="AM6" i="38"/>
  <c r="N55" i="37"/>
  <c r="AE8" i="38"/>
  <c r="AG8" i="38"/>
  <c r="L10" i="37"/>
  <c r="M24" i="37"/>
  <c r="AB4" i="38"/>
  <c r="AD4" i="38"/>
  <c r="S61" i="35"/>
  <c r="Q36" i="33"/>
  <c r="H24" i="33"/>
  <c r="J59" i="33"/>
  <c r="K59" i="33"/>
  <c r="L10" i="33"/>
  <c r="N59" i="33"/>
  <c r="O24" i="33"/>
  <c r="M24" i="33"/>
  <c r="K24" i="33"/>
  <c r="S23" i="33"/>
  <c r="S34" i="33"/>
  <c r="Q24" i="33"/>
  <c r="N42" i="33"/>
  <c r="P24" i="33"/>
  <c r="M36" i="33"/>
  <c r="I59" i="33"/>
  <c r="L55" i="33"/>
  <c r="K42" i="33"/>
  <c r="Q55" i="33"/>
  <c r="I42" i="33"/>
  <c r="P10" i="33"/>
  <c r="K36" i="33"/>
  <c r="H55" i="33"/>
  <c r="H59" i="33"/>
  <c r="I55" i="33"/>
  <c r="L36" i="33"/>
  <c r="I24" i="33"/>
  <c r="N10" i="33"/>
  <c r="J24" i="33"/>
  <c r="J55" i="33"/>
  <c r="P59" i="33"/>
  <c r="H10" i="33"/>
  <c r="O42" i="33"/>
  <c r="K10" i="33"/>
  <c r="P36" i="33"/>
  <c r="N55" i="33"/>
  <c r="M59" i="33"/>
  <c r="N36" i="33"/>
  <c r="L24" i="33"/>
  <c r="Q42" i="33"/>
  <c r="I10" i="33"/>
  <c r="J10" i="33"/>
  <c r="N24" i="33"/>
  <c r="P55" i="33"/>
  <c r="K55" i="33"/>
  <c r="M10" i="33"/>
  <c r="Q10" i="33"/>
  <c r="I36" i="33"/>
  <c r="L42" i="33"/>
  <c r="O10" i="33"/>
  <c r="S25" i="33"/>
  <c r="S27" i="33"/>
  <c r="J36" i="33"/>
  <c r="J42" i="33"/>
  <c r="O55" i="33"/>
  <c r="O59" i="33"/>
  <c r="H36" i="33"/>
  <c r="M42" i="33"/>
  <c r="Q59" i="33"/>
  <c r="H42" i="33"/>
  <c r="O36" i="33"/>
  <c r="M55" i="33"/>
  <c r="L59" i="33"/>
  <c r="P42" i="33"/>
  <c r="E6" i="12"/>
  <c r="F6" i="12"/>
  <c r="G6" i="12"/>
  <c r="H6" i="12"/>
  <c r="I6" i="12"/>
  <c r="J6" i="12"/>
  <c r="K6" i="12"/>
  <c r="L6" i="12"/>
  <c r="M6" i="12"/>
  <c r="N6" i="12"/>
  <c r="E7" i="12"/>
  <c r="F7" i="12"/>
  <c r="G7" i="12"/>
  <c r="H7" i="12"/>
  <c r="I7" i="12"/>
  <c r="J7" i="12"/>
  <c r="K7" i="12"/>
  <c r="L7" i="12"/>
  <c r="M7" i="12"/>
  <c r="N7" i="12"/>
  <c r="E8" i="12"/>
  <c r="F8" i="12"/>
  <c r="G8" i="12"/>
  <c r="H8" i="12"/>
  <c r="I8" i="12"/>
  <c r="J8" i="12"/>
  <c r="K8" i="12"/>
  <c r="L8" i="12"/>
  <c r="M8" i="12"/>
  <c r="N8" i="12"/>
  <c r="E9" i="12"/>
  <c r="F9" i="12"/>
  <c r="G9" i="12"/>
  <c r="H9" i="12"/>
  <c r="I9" i="12"/>
  <c r="J9" i="12"/>
  <c r="K9" i="12"/>
  <c r="L9" i="12"/>
  <c r="M9" i="12"/>
  <c r="N9" i="12"/>
  <c r="E10" i="12"/>
  <c r="F10" i="12"/>
  <c r="G10" i="12"/>
  <c r="H10" i="12"/>
  <c r="I10" i="12"/>
  <c r="J10" i="12"/>
  <c r="K10" i="12"/>
  <c r="L10" i="12"/>
  <c r="M10" i="12"/>
  <c r="N10" i="12"/>
  <c r="E11" i="12"/>
  <c r="F11" i="12"/>
  <c r="G11" i="12"/>
  <c r="H11" i="12"/>
  <c r="I11" i="12"/>
  <c r="J11" i="12"/>
  <c r="K11" i="12"/>
  <c r="L11" i="12"/>
  <c r="M11" i="12"/>
  <c r="N11" i="12"/>
  <c r="E12" i="12"/>
  <c r="F12" i="12"/>
  <c r="G12" i="12"/>
  <c r="H12" i="12"/>
  <c r="I12" i="12"/>
  <c r="J12" i="12"/>
  <c r="K12" i="12"/>
  <c r="L12" i="12"/>
  <c r="M12" i="12"/>
  <c r="N12" i="12"/>
  <c r="E13" i="12"/>
  <c r="F13" i="12"/>
  <c r="G13" i="12"/>
  <c r="H13" i="12"/>
  <c r="I13" i="12"/>
  <c r="J13" i="12"/>
  <c r="K13" i="12"/>
  <c r="L13" i="12"/>
  <c r="M13" i="12"/>
  <c r="N13" i="12"/>
  <c r="E14" i="12"/>
  <c r="F14" i="12"/>
  <c r="G14" i="12"/>
  <c r="H14" i="12"/>
  <c r="I14" i="12"/>
  <c r="J14" i="12"/>
  <c r="K14" i="12"/>
  <c r="L14" i="12"/>
  <c r="M14" i="12"/>
  <c r="N14" i="12"/>
  <c r="E15" i="12"/>
  <c r="F15" i="12"/>
  <c r="G15" i="12"/>
  <c r="H15" i="12"/>
  <c r="I15" i="12"/>
  <c r="J15" i="12"/>
  <c r="K15" i="12"/>
  <c r="L15" i="12"/>
  <c r="M15" i="12"/>
  <c r="N15" i="12"/>
  <c r="E16" i="12"/>
  <c r="F16" i="12"/>
  <c r="G16" i="12"/>
  <c r="H16" i="12"/>
  <c r="I16" i="12"/>
  <c r="J16" i="12"/>
  <c r="K16" i="12"/>
  <c r="L16" i="12"/>
  <c r="M16" i="12"/>
  <c r="N16" i="12"/>
  <c r="E17" i="12"/>
  <c r="F17" i="12"/>
  <c r="G17" i="12"/>
  <c r="H17" i="12"/>
  <c r="I17" i="12"/>
  <c r="J17" i="12"/>
  <c r="K17" i="12"/>
  <c r="L17" i="12"/>
  <c r="M17" i="12"/>
  <c r="N17" i="12"/>
  <c r="E6" i="11"/>
  <c r="F6" i="11"/>
  <c r="G6" i="11"/>
  <c r="H6" i="11"/>
  <c r="I6" i="11"/>
  <c r="J6" i="11"/>
  <c r="K6" i="11"/>
  <c r="L6" i="11"/>
  <c r="M6" i="11"/>
  <c r="N6" i="11"/>
  <c r="E7" i="11"/>
  <c r="F7" i="11"/>
  <c r="G7" i="11"/>
  <c r="H7" i="11"/>
  <c r="I7" i="11"/>
  <c r="J7" i="11"/>
  <c r="K7" i="11"/>
  <c r="L7" i="11"/>
  <c r="M7" i="11"/>
  <c r="N7" i="11"/>
  <c r="E8" i="11"/>
  <c r="F8" i="11"/>
  <c r="G8" i="11"/>
  <c r="H8" i="11"/>
  <c r="I8" i="11"/>
  <c r="J8" i="11"/>
  <c r="K8" i="11"/>
  <c r="L8" i="11"/>
  <c r="M8" i="11"/>
  <c r="N8" i="11"/>
  <c r="E9" i="11"/>
  <c r="F9" i="11"/>
  <c r="G9" i="11"/>
  <c r="H9" i="11"/>
  <c r="I9" i="11"/>
  <c r="J9" i="11"/>
  <c r="K9" i="11"/>
  <c r="L9" i="11"/>
  <c r="M9" i="11"/>
  <c r="N9" i="11"/>
  <c r="E10" i="11"/>
  <c r="F10" i="11"/>
  <c r="G10" i="11"/>
  <c r="H10" i="11"/>
  <c r="I10" i="11"/>
  <c r="J10" i="11"/>
  <c r="K10" i="11"/>
  <c r="L10" i="11"/>
  <c r="M10" i="11"/>
  <c r="N10" i="11"/>
  <c r="E11" i="11"/>
  <c r="F11" i="11"/>
  <c r="G11" i="11"/>
  <c r="H11" i="11"/>
  <c r="I11" i="11"/>
  <c r="J11" i="11"/>
  <c r="K11" i="11"/>
  <c r="L11" i="11"/>
  <c r="M11" i="11"/>
  <c r="N11" i="11"/>
  <c r="E13" i="11"/>
  <c r="F13" i="11"/>
  <c r="G13" i="11"/>
  <c r="H13" i="11"/>
  <c r="I13" i="11"/>
  <c r="J13" i="11"/>
  <c r="K13" i="11"/>
  <c r="L13" i="11"/>
  <c r="M13" i="11"/>
  <c r="N13" i="11"/>
  <c r="G42" i="13"/>
  <c r="H42" i="13"/>
  <c r="G43" i="13"/>
  <c r="H43" i="13"/>
  <c r="G44" i="13"/>
  <c r="H44" i="13"/>
  <c r="G45" i="13"/>
  <c r="H45" i="13"/>
  <c r="H3" i="13"/>
  <c r="H4" i="13"/>
  <c r="G12" i="33"/>
  <c r="G12" i="37"/>
  <c r="H5" i="13"/>
  <c r="G2" i="33"/>
  <c r="G2" i="37"/>
  <c r="H6" i="13"/>
  <c r="G13" i="33"/>
  <c r="G13" i="37"/>
  <c r="H7" i="13"/>
  <c r="G14" i="33"/>
  <c r="G14" i="37"/>
  <c r="H8" i="13"/>
  <c r="G15" i="33"/>
  <c r="G15" i="37"/>
  <c r="H9" i="13"/>
  <c r="H10" i="13"/>
  <c r="G16" i="33"/>
  <c r="G16" i="37"/>
  <c r="H11" i="13"/>
  <c r="G37" i="33"/>
  <c r="G37" i="37"/>
  <c r="H12" i="13"/>
  <c r="G38" i="33"/>
  <c r="G38" i="37"/>
  <c r="H13" i="13"/>
  <c r="G3" i="33"/>
  <c r="G3" i="37"/>
  <c r="H14" i="13"/>
  <c r="H15" i="13"/>
  <c r="G39" i="33"/>
  <c r="G39" i="37"/>
  <c r="H16" i="13"/>
  <c r="G40" i="33"/>
  <c r="G40" i="37"/>
  <c r="H17" i="13"/>
  <c r="H18" i="13"/>
  <c r="H19" i="13"/>
  <c r="H20" i="13"/>
  <c r="H21" i="13"/>
  <c r="H22" i="13"/>
  <c r="H23" i="13"/>
  <c r="H24" i="13"/>
  <c r="G41" i="33"/>
  <c r="G41" i="37"/>
  <c r="H25" i="13"/>
  <c r="H26" i="13"/>
  <c r="H27" i="13"/>
  <c r="H28" i="13"/>
  <c r="G17" i="33"/>
  <c r="G17" i="37"/>
  <c r="H29" i="13"/>
  <c r="G58" i="33"/>
  <c r="G58" i="37"/>
  <c r="H30" i="13"/>
  <c r="G56" i="33"/>
  <c r="G56" i="37"/>
  <c r="H31" i="13"/>
  <c r="G4" i="33"/>
  <c r="G4" i="37"/>
  <c r="H32" i="13"/>
  <c r="G18" i="33"/>
  <c r="G18" i="37"/>
  <c r="H33" i="13"/>
  <c r="G19" i="33"/>
  <c r="G19" i="37"/>
  <c r="H34" i="13"/>
  <c r="G5" i="33"/>
  <c r="G5" i="37"/>
  <c r="H35" i="13"/>
  <c r="G6" i="33"/>
  <c r="G6" i="37"/>
  <c r="H36" i="13"/>
  <c r="G7" i="33"/>
  <c r="G7" i="37"/>
  <c r="H37" i="13"/>
  <c r="G8" i="33"/>
  <c r="G8" i="37"/>
  <c r="H38" i="13"/>
  <c r="H39" i="13"/>
  <c r="H40" i="13"/>
  <c r="H41" i="13"/>
  <c r="G20" i="33"/>
  <c r="G20" i="37"/>
  <c r="H46" i="13"/>
  <c r="G21" i="33"/>
  <c r="G21" i="37"/>
  <c r="H49" i="13"/>
  <c r="G57" i="33"/>
  <c r="G57" i="37"/>
  <c r="H50" i="13"/>
  <c r="G22" i="33"/>
  <c r="G22" i="37"/>
  <c r="H51" i="13"/>
  <c r="G9" i="33"/>
  <c r="G9" i="37"/>
  <c r="H2" i="13"/>
  <c r="G11" i="33"/>
  <c r="G11" i="37"/>
  <c r="G3" i="13"/>
  <c r="G4" i="13"/>
  <c r="F12" i="33"/>
  <c r="G5" i="13"/>
  <c r="F2" i="33"/>
  <c r="F2" i="37"/>
  <c r="G6" i="13"/>
  <c r="F13" i="33"/>
  <c r="G7" i="13"/>
  <c r="F14" i="33"/>
  <c r="G8" i="13"/>
  <c r="F15" i="33"/>
  <c r="G9" i="13"/>
  <c r="F43" i="33"/>
  <c r="F43" i="37"/>
  <c r="G10" i="13"/>
  <c r="F16" i="33"/>
  <c r="G11" i="13"/>
  <c r="F37" i="33"/>
  <c r="F37" i="37"/>
  <c r="G12" i="13"/>
  <c r="F38" i="33"/>
  <c r="G13" i="13"/>
  <c r="F3" i="33"/>
  <c r="G14" i="13"/>
  <c r="F32" i="33"/>
  <c r="F32" i="37"/>
  <c r="G15" i="13"/>
  <c r="F39" i="33"/>
  <c r="G16" i="13"/>
  <c r="F40" i="33"/>
  <c r="G17" i="13"/>
  <c r="F33" i="33"/>
  <c r="F33" i="37"/>
  <c r="G18" i="13"/>
  <c r="G19" i="13"/>
  <c r="G20" i="13"/>
  <c r="G21" i="13"/>
  <c r="G22" i="13"/>
  <c r="G23" i="13"/>
  <c r="G24" i="13"/>
  <c r="F41" i="33"/>
  <c r="G25" i="13"/>
  <c r="G26" i="13"/>
  <c r="G27" i="13"/>
  <c r="F35" i="33"/>
  <c r="F35" i="37"/>
  <c r="G28" i="13"/>
  <c r="F17" i="33"/>
  <c r="G29" i="13"/>
  <c r="F58" i="33"/>
  <c r="G30" i="13"/>
  <c r="F56" i="33"/>
  <c r="F56" i="37"/>
  <c r="G31" i="13"/>
  <c r="F4" i="33"/>
  <c r="G32" i="13"/>
  <c r="F18" i="33"/>
  <c r="G33" i="13"/>
  <c r="F19" i="33"/>
  <c r="G34" i="13"/>
  <c r="F5" i="33"/>
  <c r="G35" i="13"/>
  <c r="F6" i="33"/>
  <c r="G36" i="13"/>
  <c r="F7" i="33"/>
  <c r="G37" i="13"/>
  <c r="F8" i="33"/>
  <c r="G38" i="13"/>
  <c r="G39" i="13"/>
  <c r="G40" i="13"/>
  <c r="G41" i="13"/>
  <c r="F20" i="33"/>
  <c r="F20" i="37"/>
  <c r="G46" i="13"/>
  <c r="F21" i="33"/>
  <c r="G49" i="13"/>
  <c r="F57" i="33"/>
  <c r="G50" i="13"/>
  <c r="F22" i="33"/>
  <c r="G51" i="13"/>
  <c r="F9" i="33"/>
  <c r="P46" i="31"/>
  <c r="N46" i="31"/>
  <c r="P43" i="31"/>
  <c r="N43" i="31"/>
  <c r="P42" i="31"/>
  <c r="N42" i="31"/>
  <c r="P41" i="31"/>
  <c r="N41" i="31"/>
  <c r="P40" i="31"/>
  <c r="N40" i="31"/>
  <c r="P39" i="31"/>
  <c r="N39" i="31"/>
  <c r="P38" i="31"/>
  <c r="N38" i="31"/>
  <c r="P37" i="31"/>
  <c r="N37" i="31"/>
  <c r="P36" i="31"/>
  <c r="N36" i="31"/>
  <c r="P35" i="31"/>
  <c r="N35" i="31"/>
  <c r="P34" i="31"/>
  <c r="N34" i="31"/>
  <c r="P33" i="31"/>
  <c r="N33" i="31"/>
  <c r="P32" i="31"/>
  <c r="N32" i="31"/>
  <c r="P31" i="31"/>
  <c r="N31" i="31"/>
  <c r="P30" i="31"/>
  <c r="N30" i="31"/>
  <c r="P29" i="31"/>
  <c r="N29" i="31"/>
  <c r="P28" i="31"/>
  <c r="N28" i="31"/>
  <c r="P27" i="31"/>
  <c r="N27" i="31"/>
  <c r="P26" i="31"/>
  <c r="N26" i="31"/>
  <c r="P25" i="31"/>
  <c r="N25" i="31"/>
  <c r="P24" i="31"/>
  <c r="N24" i="31"/>
  <c r="P23" i="31"/>
  <c r="N23" i="31"/>
  <c r="P22" i="31"/>
  <c r="N22" i="31"/>
  <c r="P21" i="31"/>
  <c r="N21" i="31"/>
  <c r="P20" i="31"/>
  <c r="N20" i="31"/>
  <c r="P19" i="31"/>
  <c r="N19" i="31"/>
  <c r="P18" i="31"/>
  <c r="N18" i="31"/>
  <c r="P17" i="31"/>
  <c r="N17" i="31"/>
  <c r="P16" i="31"/>
  <c r="N16" i="31"/>
  <c r="P15" i="31"/>
  <c r="N15" i="31"/>
  <c r="P14" i="31"/>
  <c r="N14" i="31"/>
  <c r="P13" i="31"/>
  <c r="N13" i="31"/>
  <c r="P12" i="31"/>
  <c r="N12" i="31"/>
  <c r="P11" i="31"/>
  <c r="N11" i="31"/>
  <c r="P10" i="31"/>
  <c r="N10" i="31"/>
  <c r="P9" i="31"/>
  <c r="N9" i="31"/>
  <c r="P8" i="31"/>
  <c r="N8" i="31"/>
  <c r="P7" i="31"/>
  <c r="N7" i="31"/>
  <c r="P6" i="31"/>
  <c r="N6" i="31"/>
  <c r="P5" i="31"/>
  <c r="N5" i="31"/>
  <c r="P4" i="31"/>
  <c r="N4" i="31"/>
  <c r="P3" i="31"/>
  <c r="N3" i="31"/>
  <c r="P2" i="31"/>
  <c r="N2" i="31"/>
  <c r="K46" i="31"/>
  <c r="K43" i="31"/>
  <c r="K42" i="31"/>
  <c r="K41" i="31"/>
  <c r="K40" i="31"/>
  <c r="K39" i="31"/>
  <c r="K38" i="31"/>
  <c r="K37" i="31"/>
  <c r="K36" i="31"/>
  <c r="K35" i="31"/>
  <c r="K34" i="31"/>
  <c r="K33" i="31"/>
  <c r="K32" i="31"/>
  <c r="K31" i="31"/>
  <c r="K30" i="31"/>
  <c r="K29" i="31"/>
  <c r="K28" i="31"/>
  <c r="K27" i="31"/>
  <c r="K26" i="31"/>
  <c r="K25" i="31"/>
  <c r="K24" i="31"/>
  <c r="K23" i="31"/>
  <c r="K22" i="31"/>
  <c r="K21" i="31"/>
  <c r="K20" i="31"/>
  <c r="K19" i="31"/>
  <c r="K18" i="31"/>
  <c r="K17" i="31"/>
  <c r="K16" i="31"/>
  <c r="K15" i="31"/>
  <c r="K14" i="31"/>
  <c r="K13" i="31"/>
  <c r="K12" i="31"/>
  <c r="K11" i="31"/>
  <c r="K10" i="31"/>
  <c r="K9" i="31"/>
  <c r="K8" i="31"/>
  <c r="K7" i="31"/>
  <c r="K6" i="31"/>
  <c r="K5" i="31"/>
  <c r="K4" i="31"/>
  <c r="K3" i="31"/>
  <c r="K2" i="31"/>
  <c r="S57" i="33"/>
  <c r="F57" i="37"/>
  <c r="S57" i="37"/>
  <c r="S6" i="33"/>
  <c r="F6" i="37"/>
  <c r="S6" i="37"/>
  <c r="S4" i="33"/>
  <c r="F4" i="37"/>
  <c r="S4" i="37"/>
  <c r="S39" i="33"/>
  <c r="F39" i="37"/>
  <c r="S39" i="37"/>
  <c r="F42" i="37"/>
  <c r="G7" i="38"/>
  <c r="I7" i="38"/>
  <c r="S37" i="37"/>
  <c r="S14" i="33"/>
  <c r="F14" i="37"/>
  <c r="S14" i="37"/>
  <c r="G42" i="37"/>
  <c r="J7" i="38"/>
  <c r="L7" i="38"/>
  <c r="Y3" i="38"/>
  <c r="L61" i="37"/>
  <c r="AJ3" i="38"/>
  <c r="AJ11" i="38"/>
  <c r="AH11" i="38"/>
  <c r="P3" i="38"/>
  <c r="I61" i="37"/>
  <c r="AN3" i="38"/>
  <c r="Q61" i="37"/>
  <c r="AE3" i="38"/>
  <c r="N61" i="37"/>
  <c r="S21" i="33"/>
  <c r="F21" i="37"/>
  <c r="S5" i="33"/>
  <c r="F5" i="37"/>
  <c r="S5" i="37"/>
  <c r="S56" i="37"/>
  <c r="S16" i="33"/>
  <c r="F16" i="37"/>
  <c r="S16" i="37"/>
  <c r="S13" i="33"/>
  <c r="F13" i="37"/>
  <c r="G24" i="37"/>
  <c r="J4" i="38"/>
  <c r="L4" i="38"/>
  <c r="S21" i="37"/>
  <c r="G59" i="37"/>
  <c r="J9" i="38"/>
  <c r="L9" i="38"/>
  <c r="S13" i="37"/>
  <c r="AK3" i="38"/>
  <c r="P61" i="37"/>
  <c r="S3" i="38"/>
  <c r="J61" i="37"/>
  <c r="S9" i="33"/>
  <c r="F9" i="37"/>
  <c r="S8" i="33"/>
  <c r="F8" i="37"/>
  <c r="S8" i="37"/>
  <c r="S19" i="33"/>
  <c r="F19" i="37"/>
  <c r="S19" i="37"/>
  <c r="S58" i="33"/>
  <c r="F58" i="37"/>
  <c r="F59" i="37"/>
  <c r="G9" i="38"/>
  <c r="I9" i="38"/>
  <c r="S3" i="33"/>
  <c r="F3" i="37"/>
  <c r="S3" i="37"/>
  <c r="S2" i="37"/>
  <c r="S9" i="37"/>
  <c r="S20" i="37"/>
  <c r="S58" i="37"/>
  <c r="G10" i="37"/>
  <c r="S11" i="37"/>
  <c r="F27" i="37"/>
  <c r="G5" i="38"/>
  <c r="I5" i="38"/>
  <c r="S25" i="37"/>
  <c r="S27" i="37"/>
  <c r="M3" i="38"/>
  <c r="H61" i="37"/>
  <c r="S22" i="33"/>
  <c r="F22" i="37"/>
  <c r="S22" i="37"/>
  <c r="S7" i="33"/>
  <c r="F7" i="37"/>
  <c r="S7" i="37"/>
  <c r="S18" i="33"/>
  <c r="F18" i="37"/>
  <c r="S18" i="37"/>
  <c r="S17" i="33"/>
  <c r="F17" i="37"/>
  <c r="S41" i="33"/>
  <c r="F41" i="37"/>
  <c r="S41" i="37"/>
  <c r="S40" i="33"/>
  <c r="F40" i="37"/>
  <c r="S40" i="37"/>
  <c r="S38" i="33"/>
  <c r="F38" i="37"/>
  <c r="S38" i="37"/>
  <c r="S15" i="33"/>
  <c r="F15" i="37"/>
  <c r="S12" i="33"/>
  <c r="F12" i="37"/>
  <c r="S17" i="37"/>
  <c r="S15" i="37"/>
  <c r="O61" i="37"/>
  <c r="AB3" i="38"/>
  <c r="M61" i="37"/>
  <c r="V3" i="38"/>
  <c r="K61" i="37"/>
  <c r="L61" i="33"/>
  <c r="K61" i="33"/>
  <c r="H61" i="33"/>
  <c r="S20" i="33"/>
  <c r="P61" i="33"/>
  <c r="C9" i="12"/>
  <c r="F46" i="33"/>
  <c r="F46" i="37"/>
  <c r="D9" i="12"/>
  <c r="G46" i="33"/>
  <c r="G46" i="37"/>
  <c r="S46" i="37"/>
  <c r="D9" i="11"/>
  <c r="G31" i="33"/>
  <c r="G31" i="37"/>
  <c r="C12" i="12"/>
  <c r="F49" i="33"/>
  <c r="F49" i="37"/>
  <c r="C8" i="12"/>
  <c r="F45" i="33"/>
  <c r="F45" i="37"/>
  <c r="S37" i="33"/>
  <c r="F42" i="33"/>
  <c r="C6" i="11"/>
  <c r="F28" i="33"/>
  <c r="F28" i="37"/>
  <c r="D17" i="12"/>
  <c r="G54" i="33"/>
  <c r="G54" i="37"/>
  <c r="S54" i="37"/>
  <c r="D13" i="11"/>
  <c r="G35" i="33"/>
  <c r="D12" i="12"/>
  <c r="G49" i="33"/>
  <c r="G49" i="37"/>
  <c r="D8" i="12"/>
  <c r="G45" i="33"/>
  <c r="G45" i="37"/>
  <c r="G42" i="33"/>
  <c r="D6" i="11"/>
  <c r="G28" i="33"/>
  <c r="G28" i="37"/>
  <c r="F31" i="33"/>
  <c r="F31" i="37"/>
  <c r="F29" i="33"/>
  <c r="F29" i="37"/>
  <c r="O61" i="33"/>
  <c r="M61" i="33"/>
  <c r="J61" i="33"/>
  <c r="N61" i="33"/>
  <c r="C15" i="12"/>
  <c r="F52" i="33"/>
  <c r="F52" i="37"/>
  <c r="F59" i="33"/>
  <c r="S56" i="33"/>
  <c r="C14" i="12"/>
  <c r="F51" i="33"/>
  <c r="F51" i="37"/>
  <c r="C11" i="12"/>
  <c r="F48" i="33"/>
  <c r="F48" i="37"/>
  <c r="C7" i="12"/>
  <c r="F44" i="33"/>
  <c r="F44" i="37"/>
  <c r="F55" i="37"/>
  <c r="G8" i="38"/>
  <c r="I8" i="38"/>
  <c r="G24" i="33"/>
  <c r="D15" i="12"/>
  <c r="G52" i="33"/>
  <c r="G52" i="37"/>
  <c r="G59" i="33"/>
  <c r="D14" i="12"/>
  <c r="G51" i="33"/>
  <c r="G51" i="37"/>
  <c r="D11" i="12"/>
  <c r="G48" i="33"/>
  <c r="G48" i="37"/>
  <c r="S48" i="37"/>
  <c r="D7" i="12"/>
  <c r="G44" i="33"/>
  <c r="G44" i="37"/>
  <c r="D10" i="11"/>
  <c r="G32" i="33"/>
  <c r="G53" i="33"/>
  <c r="G53" i="37"/>
  <c r="D8" i="11"/>
  <c r="G30" i="33"/>
  <c r="G30" i="37"/>
  <c r="I61" i="33"/>
  <c r="S11" i="33"/>
  <c r="G29" i="33"/>
  <c r="G29" i="37"/>
  <c r="S29" i="37"/>
  <c r="Q61" i="33"/>
  <c r="C17" i="12"/>
  <c r="F54" i="33"/>
  <c r="F54" i="37"/>
  <c r="C13" i="12"/>
  <c r="F50" i="33"/>
  <c r="F50" i="37"/>
  <c r="C10" i="12"/>
  <c r="F47" i="33"/>
  <c r="F47" i="37"/>
  <c r="S2" i="33"/>
  <c r="F10" i="33"/>
  <c r="D13" i="12"/>
  <c r="G50" i="33"/>
  <c r="G50" i="37"/>
  <c r="D10" i="12"/>
  <c r="G47" i="33"/>
  <c r="G47" i="37"/>
  <c r="D11" i="11"/>
  <c r="G33" i="33"/>
  <c r="D6" i="12"/>
  <c r="G43" i="33"/>
  <c r="G10" i="33"/>
  <c r="C16" i="12"/>
  <c r="F53" i="33"/>
  <c r="F53" i="37"/>
  <c r="S53" i="37"/>
  <c r="F30" i="33"/>
  <c r="F30" i="37"/>
  <c r="S30" i="37"/>
  <c r="F24" i="33"/>
  <c r="D7" i="11"/>
  <c r="C9" i="11"/>
  <c r="C7" i="11"/>
  <c r="C8" i="11"/>
  <c r="D16" i="12"/>
  <c r="P48" i="31"/>
  <c r="S32" i="33"/>
  <c r="G32" i="37"/>
  <c r="S32" i="37"/>
  <c r="O3" i="38"/>
  <c r="O11" i="38"/>
  <c r="M11" i="38"/>
  <c r="M13" i="38"/>
  <c r="J3" i="38"/>
  <c r="U3" i="38"/>
  <c r="U11" i="38"/>
  <c r="S11" i="38"/>
  <c r="S13" i="38"/>
  <c r="AN11" i="38"/>
  <c r="AN13" i="38"/>
  <c r="AP3" i="38"/>
  <c r="AP11" i="38"/>
  <c r="S43" i="33"/>
  <c r="G43" i="37"/>
  <c r="S52" i="37"/>
  <c r="S49" i="37"/>
  <c r="AB11" i="38"/>
  <c r="AB13" i="38"/>
  <c r="AD3" i="38"/>
  <c r="AD11" i="38"/>
  <c r="S12" i="37"/>
  <c r="S24" i="37"/>
  <c r="F24" i="37"/>
  <c r="G4" i="38"/>
  <c r="I4" i="38"/>
  <c r="S10" i="37"/>
  <c r="S10" i="33"/>
  <c r="S44" i="37"/>
  <c r="S51" i="37"/>
  <c r="S59" i="33"/>
  <c r="S42" i="33"/>
  <c r="F10" i="37"/>
  <c r="AM3" i="38"/>
  <c r="AM11" i="38"/>
  <c r="AK11" i="38"/>
  <c r="AK13" i="38"/>
  <c r="AG3" i="38"/>
  <c r="AG11" i="38"/>
  <c r="AE11" i="38"/>
  <c r="AE13" i="38"/>
  <c r="R3" i="38"/>
  <c r="R11" i="38"/>
  <c r="P11" i="38"/>
  <c r="P13" i="38"/>
  <c r="AA3" i="38"/>
  <c r="AA11" i="38"/>
  <c r="Y11" i="38"/>
  <c r="Y13" i="38"/>
  <c r="S33" i="33"/>
  <c r="G33" i="37"/>
  <c r="S33" i="37"/>
  <c r="S50" i="37"/>
  <c r="S47" i="37"/>
  <c r="S35" i="33"/>
  <c r="G35" i="37"/>
  <c r="S35" i="37"/>
  <c r="F36" i="37"/>
  <c r="G6" i="38"/>
  <c r="I6" i="38"/>
  <c r="S28" i="37"/>
  <c r="S45" i="37"/>
  <c r="S31" i="37"/>
  <c r="V11" i="38"/>
  <c r="V13" i="38"/>
  <c r="X3" i="38"/>
  <c r="X11" i="38"/>
  <c r="AH13" i="38"/>
  <c r="S42" i="37"/>
  <c r="S59" i="37"/>
  <c r="S44" i="33"/>
  <c r="S51" i="33"/>
  <c r="S47" i="33"/>
  <c r="S54" i="33"/>
  <c r="S46" i="33"/>
  <c r="S30" i="33"/>
  <c r="S24" i="33"/>
  <c r="S48" i="33"/>
  <c r="S29" i="33"/>
  <c r="G36" i="33"/>
  <c r="S53" i="33"/>
  <c r="S50" i="33"/>
  <c r="S52" i="33"/>
  <c r="S31" i="33"/>
  <c r="S28" i="33"/>
  <c r="F36" i="33"/>
  <c r="S45" i="33"/>
  <c r="F55" i="33"/>
  <c r="G55" i="33"/>
  <c r="S49" i="33"/>
  <c r="D6" i="15"/>
  <c r="E6" i="15"/>
  <c r="F6" i="15"/>
  <c r="G6" i="15"/>
  <c r="H6" i="15"/>
  <c r="I6" i="15"/>
  <c r="J6" i="15"/>
  <c r="K6" i="15"/>
  <c r="L6" i="15"/>
  <c r="M6" i="15"/>
  <c r="N6" i="15"/>
  <c r="D7" i="15"/>
  <c r="E7" i="15"/>
  <c r="F7" i="15"/>
  <c r="G7" i="15"/>
  <c r="H7" i="15"/>
  <c r="I7" i="15"/>
  <c r="J7" i="15"/>
  <c r="K7" i="15"/>
  <c r="L7" i="15"/>
  <c r="M7" i="15"/>
  <c r="N7" i="15"/>
  <c r="G55" i="37"/>
  <c r="J8" i="38"/>
  <c r="L8" i="38"/>
  <c r="S43" i="37"/>
  <c r="S55" i="37"/>
  <c r="G36" i="37"/>
  <c r="S36" i="37"/>
  <c r="G3" i="38"/>
  <c r="F61" i="37"/>
  <c r="L3" i="38"/>
  <c r="F61" i="33"/>
  <c r="G61" i="33"/>
  <c r="S55" i="33"/>
  <c r="S36" i="33"/>
  <c r="S61" i="37"/>
  <c r="J6" i="38"/>
  <c r="G61" i="37"/>
  <c r="I3" i="38"/>
  <c r="I11" i="38"/>
  <c r="G11" i="38"/>
  <c r="G13" i="38"/>
  <c r="S61" i="33"/>
  <c r="D9" i="9"/>
  <c r="E9" i="9"/>
  <c r="F9" i="9"/>
  <c r="G9" i="9"/>
  <c r="H9" i="9"/>
  <c r="I9" i="9"/>
  <c r="J9" i="9"/>
  <c r="K9" i="9"/>
  <c r="L9" i="9"/>
  <c r="M9" i="9"/>
  <c r="N9" i="9"/>
  <c r="L6" i="38"/>
  <c r="L11" i="38"/>
  <c r="J11" i="38"/>
  <c r="J13" i="38"/>
  <c r="P42" i="29"/>
  <c r="C8" i="15"/>
  <c r="P43" i="29"/>
  <c r="C7" i="15"/>
  <c r="P44" i="29"/>
  <c r="P45" i="29"/>
  <c r="P41" i="29"/>
  <c r="P40" i="29"/>
  <c r="P39" i="29"/>
  <c r="P38" i="29"/>
  <c r="P37" i="29"/>
  <c r="P36" i="29"/>
  <c r="P35" i="29"/>
  <c r="P34" i="29"/>
  <c r="P33" i="29"/>
  <c r="P32" i="29"/>
  <c r="P31" i="29"/>
  <c r="P30" i="29"/>
  <c r="P29" i="29"/>
  <c r="C6" i="15"/>
  <c r="P28" i="29"/>
  <c r="P27" i="29"/>
  <c r="C13" i="11"/>
  <c r="P26" i="29"/>
  <c r="P25" i="29"/>
  <c r="P24" i="29"/>
  <c r="P23" i="29"/>
  <c r="P22" i="29"/>
  <c r="P21" i="29"/>
  <c r="P20" i="29"/>
  <c r="P19" i="29"/>
  <c r="P18" i="29"/>
  <c r="P17" i="29"/>
  <c r="C11" i="11"/>
  <c r="P16" i="29"/>
  <c r="C9" i="9"/>
  <c r="P15" i="29"/>
  <c r="P14" i="29"/>
  <c r="C10" i="11"/>
  <c r="P13" i="29"/>
  <c r="P12" i="29"/>
  <c r="P11" i="29"/>
  <c r="P10" i="29"/>
  <c r="P9" i="29"/>
  <c r="P8" i="29"/>
  <c r="P7" i="29"/>
  <c r="P6" i="29"/>
  <c r="P5" i="29"/>
  <c r="P4" i="29"/>
  <c r="P3" i="29"/>
  <c r="P2" i="29"/>
  <c r="N45" i="29"/>
  <c r="N42" i="29"/>
  <c r="N43" i="29"/>
  <c r="N44" i="29"/>
  <c r="N41" i="29"/>
  <c r="N40" i="29"/>
  <c r="N39" i="29"/>
  <c r="N38" i="29"/>
  <c r="N37" i="29"/>
  <c r="N36" i="29"/>
  <c r="N35" i="29"/>
  <c r="N34" i="29"/>
  <c r="N33" i="29"/>
  <c r="N32" i="29"/>
  <c r="N31" i="29"/>
  <c r="N30" i="29"/>
  <c r="N29" i="29"/>
  <c r="N28" i="29"/>
  <c r="N27" i="29"/>
  <c r="N26" i="29"/>
  <c r="N25" i="29"/>
  <c r="N24" i="29"/>
  <c r="N23" i="29"/>
  <c r="N22" i="29"/>
  <c r="N21" i="29"/>
  <c r="N20" i="29"/>
  <c r="N19" i="29"/>
  <c r="N18" i="29"/>
  <c r="N17" i="29"/>
  <c r="N16" i="29"/>
  <c r="N15" i="29"/>
  <c r="N14" i="29"/>
  <c r="N13" i="29"/>
  <c r="N12" i="29"/>
  <c r="N11" i="29"/>
  <c r="N10" i="29"/>
  <c r="N9" i="29"/>
  <c r="N8" i="29"/>
  <c r="N7" i="29"/>
  <c r="N6" i="29"/>
  <c r="N5" i="29"/>
  <c r="N4" i="29"/>
  <c r="N3" i="29"/>
  <c r="N2" i="29"/>
  <c r="K45" i="29"/>
  <c r="K44" i="29"/>
  <c r="K43" i="29"/>
  <c r="K42" i="29"/>
  <c r="K41" i="29"/>
  <c r="K40" i="29"/>
  <c r="K39" i="29"/>
  <c r="K38" i="29"/>
  <c r="K37" i="29"/>
  <c r="K36" i="29"/>
  <c r="K35" i="29"/>
  <c r="K34" i="29"/>
  <c r="K33" i="29"/>
  <c r="K32" i="29"/>
  <c r="K31" i="29"/>
  <c r="K30" i="29"/>
  <c r="K29" i="29"/>
  <c r="K28" i="29"/>
  <c r="K27" i="29"/>
  <c r="K26" i="29"/>
  <c r="K25" i="29"/>
  <c r="K24" i="29"/>
  <c r="K23" i="29"/>
  <c r="K22" i="29"/>
  <c r="K21" i="29"/>
  <c r="K20" i="29"/>
  <c r="K19" i="29"/>
  <c r="K18" i="29"/>
  <c r="K17" i="29"/>
  <c r="K16" i="29"/>
  <c r="K15" i="29"/>
  <c r="K14" i="29"/>
  <c r="K13" i="29"/>
  <c r="K12" i="29"/>
  <c r="K11" i="29"/>
  <c r="K10" i="29"/>
  <c r="K9" i="29"/>
  <c r="K8" i="29"/>
  <c r="K7" i="29"/>
  <c r="K6" i="29"/>
  <c r="K5" i="29"/>
  <c r="K4" i="29"/>
  <c r="K3" i="29"/>
  <c r="K2" i="29"/>
  <c r="P47" i="29"/>
  <c r="C17" i="6"/>
  <c r="D17" i="6"/>
  <c r="E17" i="6"/>
  <c r="F17" i="6"/>
  <c r="G17" i="6"/>
  <c r="H17" i="6"/>
  <c r="I17" i="6"/>
  <c r="J17" i="6"/>
  <c r="P6" i="7"/>
  <c r="P9" i="9"/>
  <c r="P12" i="11"/>
  <c r="P16" i="12"/>
  <c r="P6" i="14"/>
  <c r="P8" i="11"/>
  <c r="P7" i="11"/>
  <c r="P9" i="11"/>
  <c r="P7" i="15"/>
  <c r="P6" i="15"/>
  <c r="C7" i="9"/>
  <c r="D7" i="9"/>
  <c r="E7" i="9"/>
  <c r="F7" i="9"/>
  <c r="G7" i="9"/>
  <c r="H7" i="9"/>
  <c r="I7" i="9"/>
  <c r="J7" i="9"/>
  <c r="N12" i="14"/>
  <c r="N17" i="6"/>
  <c r="N7" i="9"/>
  <c r="M17" i="6"/>
  <c r="M7" i="9"/>
  <c r="C7" i="6"/>
  <c r="D7" i="6"/>
  <c r="E7" i="6"/>
  <c r="F7" i="6"/>
  <c r="G7" i="6"/>
  <c r="H7" i="6"/>
  <c r="I7" i="6"/>
  <c r="J7" i="6"/>
  <c r="M7" i="6"/>
  <c r="N7" i="6"/>
  <c r="L7" i="6"/>
  <c r="L7" i="9"/>
  <c r="L17" i="6"/>
  <c r="K7" i="6"/>
  <c r="P7" i="6"/>
  <c r="R52" i="13"/>
  <c r="Q52" i="13"/>
  <c r="P52" i="13"/>
  <c r="N52" i="13"/>
  <c r="M52" i="13"/>
  <c r="L52" i="13"/>
  <c r="K52" i="13"/>
  <c r="J52" i="13"/>
  <c r="I52" i="13"/>
  <c r="H52" i="13"/>
  <c r="H54" i="13"/>
  <c r="G52" i="13"/>
  <c r="G54" i="13"/>
  <c r="K6" i="9"/>
  <c r="K8" i="15"/>
  <c r="K9" i="15"/>
  <c r="K3" i="15"/>
  <c r="K10" i="9"/>
  <c r="K7" i="7"/>
  <c r="K17" i="6"/>
  <c r="P17" i="6"/>
  <c r="K8" i="6"/>
  <c r="K9" i="6"/>
  <c r="K6" i="6"/>
  <c r="K13" i="14"/>
  <c r="K11" i="14"/>
  <c r="N8" i="15"/>
  <c r="N9" i="15"/>
  <c r="N3" i="15"/>
  <c r="M8" i="15"/>
  <c r="M9" i="15"/>
  <c r="M3" i="15"/>
  <c r="L8" i="15"/>
  <c r="L9" i="15"/>
  <c r="L3" i="15"/>
  <c r="J8" i="15"/>
  <c r="J9" i="15"/>
  <c r="J3" i="15"/>
  <c r="I8" i="15"/>
  <c r="I9" i="15"/>
  <c r="I3" i="15"/>
  <c r="H8" i="15"/>
  <c r="H9" i="15"/>
  <c r="H3" i="15"/>
  <c r="G8" i="15"/>
  <c r="G9" i="15"/>
  <c r="G3" i="15"/>
  <c r="F8" i="15"/>
  <c r="F9" i="15"/>
  <c r="F3" i="15"/>
  <c r="E8" i="15"/>
  <c r="E9" i="15"/>
  <c r="E3" i="15"/>
  <c r="D8" i="15"/>
  <c r="D9" i="15"/>
  <c r="D3" i="15"/>
  <c r="C9" i="15"/>
  <c r="C3" i="15"/>
  <c r="C6" i="12"/>
  <c r="N10" i="9"/>
  <c r="M10" i="9"/>
  <c r="L10" i="9"/>
  <c r="J10" i="9"/>
  <c r="I10" i="9"/>
  <c r="H10" i="9"/>
  <c r="G10" i="9"/>
  <c r="F10" i="9"/>
  <c r="E10" i="9"/>
  <c r="D10" i="9"/>
  <c r="C10" i="9"/>
  <c r="N8" i="9"/>
  <c r="M8" i="9"/>
  <c r="L8" i="9"/>
  <c r="J8" i="9"/>
  <c r="I8" i="9"/>
  <c r="H8" i="9"/>
  <c r="G8" i="9"/>
  <c r="F8" i="9"/>
  <c r="E8" i="9"/>
  <c r="D8" i="9"/>
  <c r="C8" i="9"/>
  <c r="N6" i="9"/>
  <c r="M6" i="9"/>
  <c r="L6" i="9"/>
  <c r="J6" i="9"/>
  <c r="I6" i="9"/>
  <c r="H6" i="9"/>
  <c r="G6" i="9"/>
  <c r="F6" i="9"/>
  <c r="E6" i="9"/>
  <c r="D6" i="9"/>
  <c r="C6" i="9"/>
  <c r="N7" i="7"/>
  <c r="M7" i="7"/>
  <c r="L7" i="7"/>
  <c r="J7" i="7"/>
  <c r="I7" i="7"/>
  <c r="H7" i="7"/>
  <c r="G7" i="7"/>
  <c r="F7" i="7"/>
  <c r="E7" i="7"/>
  <c r="D7" i="7"/>
  <c r="C7" i="7"/>
  <c r="N16" i="6"/>
  <c r="M16" i="6"/>
  <c r="L16" i="6"/>
  <c r="J16" i="6"/>
  <c r="I16" i="6"/>
  <c r="H16" i="6"/>
  <c r="G16" i="6"/>
  <c r="F16" i="6"/>
  <c r="E16" i="6"/>
  <c r="D16" i="6"/>
  <c r="C16" i="6"/>
  <c r="N15" i="6"/>
  <c r="M15" i="6"/>
  <c r="L15" i="6"/>
  <c r="K15" i="6"/>
  <c r="J15" i="6"/>
  <c r="I15" i="6"/>
  <c r="H15" i="6"/>
  <c r="G15" i="6"/>
  <c r="F15" i="6"/>
  <c r="E15" i="6"/>
  <c r="D15" i="6"/>
  <c r="C15" i="6"/>
  <c r="N14" i="6"/>
  <c r="M14" i="6"/>
  <c r="L14" i="6"/>
  <c r="J14" i="6"/>
  <c r="I14" i="6"/>
  <c r="H14" i="6"/>
  <c r="G14" i="6"/>
  <c r="F14" i="6"/>
  <c r="E14" i="6"/>
  <c r="D14" i="6"/>
  <c r="C14" i="6"/>
  <c r="N13" i="6"/>
  <c r="M13" i="6"/>
  <c r="L13" i="6"/>
  <c r="J13" i="6"/>
  <c r="I13" i="6"/>
  <c r="H13" i="6"/>
  <c r="G13" i="6"/>
  <c r="F13" i="6"/>
  <c r="E13" i="6"/>
  <c r="D13" i="6"/>
  <c r="C13" i="6"/>
  <c r="N12" i="6"/>
  <c r="M12" i="6"/>
  <c r="L12" i="6"/>
  <c r="J12" i="6"/>
  <c r="I12" i="6"/>
  <c r="H12" i="6"/>
  <c r="G12" i="6"/>
  <c r="F12" i="6"/>
  <c r="E12" i="6"/>
  <c r="D12" i="6"/>
  <c r="C12" i="6"/>
  <c r="N11" i="6"/>
  <c r="M11" i="6"/>
  <c r="L11" i="6"/>
  <c r="J11" i="6"/>
  <c r="I11" i="6"/>
  <c r="H11" i="6"/>
  <c r="G11" i="6"/>
  <c r="F11" i="6"/>
  <c r="E11" i="6"/>
  <c r="D11" i="6"/>
  <c r="C11" i="6"/>
  <c r="N10" i="6"/>
  <c r="M10" i="6"/>
  <c r="L10" i="6"/>
  <c r="J10" i="6"/>
  <c r="I10" i="6"/>
  <c r="H10" i="6"/>
  <c r="G10" i="6"/>
  <c r="F10" i="6"/>
  <c r="E10" i="6"/>
  <c r="D10" i="6"/>
  <c r="C10" i="6"/>
  <c r="N9" i="6"/>
  <c r="M9" i="6"/>
  <c r="L9" i="6"/>
  <c r="J9" i="6"/>
  <c r="I9" i="6"/>
  <c r="H9" i="6"/>
  <c r="G9" i="6"/>
  <c r="F9" i="6"/>
  <c r="E9" i="6"/>
  <c r="D9" i="6"/>
  <c r="C9" i="6"/>
  <c r="N8" i="6"/>
  <c r="M8" i="6"/>
  <c r="L8" i="6"/>
  <c r="J8" i="6"/>
  <c r="I8" i="6"/>
  <c r="H8" i="6"/>
  <c r="G8" i="6"/>
  <c r="F8" i="6"/>
  <c r="E8" i="6"/>
  <c r="D8" i="6"/>
  <c r="C8" i="6"/>
  <c r="N6" i="6"/>
  <c r="M6" i="6"/>
  <c r="L6" i="6"/>
  <c r="J6" i="6"/>
  <c r="I6" i="6"/>
  <c r="H6" i="6"/>
  <c r="G6" i="6"/>
  <c r="F6" i="6"/>
  <c r="E6" i="6"/>
  <c r="D6" i="6"/>
  <c r="C6" i="6"/>
  <c r="N13" i="14"/>
  <c r="M13" i="14"/>
  <c r="L13" i="14"/>
  <c r="J13" i="14"/>
  <c r="I13" i="14"/>
  <c r="H13" i="14"/>
  <c r="G13" i="14"/>
  <c r="F13" i="14"/>
  <c r="E13" i="14"/>
  <c r="D13" i="14"/>
  <c r="C13" i="14"/>
  <c r="M12" i="14"/>
  <c r="L12" i="14"/>
  <c r="J12" i="14"/>
  <c r="I12" i="14"/>
  <c r="H12" i="14"/>
  <c r="G12" i="14"/>
  <c r="F12" i="14"/>
  <c r="E12" i="14"/>
  <c r="D12" i="14"/>
  <c r="C12" i="14"/>
  <c r="N11" i="14"/>
  <c r="M11" i="14"/>
  <c r="L11" i="14"/>
  <c r="J11" i="14"/>
  <c r="I11" i="14"/>
  <c r="H11" i="14"/>
  <c r="G11" i="14"/>
  <c r="F11" i="14"/>
  <c r="E11" i="14"/>
  <c r="D11" i="14"/>
  <c r="C11" i="14"/>
  <c r="N10" i="14"/>
  <c r="M10" i="14"/>
  <c r="L10" i="14"/>
  <c r="J10" i="14"/>
  <c r="I10" i="14"/>
  <c r="H10" i="14"/>
  <c r="G10" i="14"/>
  <c r="F10" i="14"/>
  <c r="E10" i="14"/>
  <c r="D10" i="14"/>
  <c r="C10" i="14"/>
  <c r="N9" i="14"/>
  <c r="M9" i="14"/>
  <c r="L9" i="14"/>
  <c r="J9" i="14"/>
  <c r="I9" i="14"/>
  <c r="H9" i="14"/>
  <c r="G9" i="14"/>
  <c r="F9" i="14"/>
  <c r="E9" i="14"/>
  <c r="D9" i="14"/>
  <c r="C9" i="14"/>
  <c r="N8" i="14"/>
  <c r="M8" i="14"/>
  <c r="L8" i="14"/>
  <c r="K8" i="14"/>
  <c r="J8" i="14"/>
  <c r="I8" i="14"/>
  <c r="H8" i="14"/>
  <c r="G8" i="14"/>
  <c r="F8" i="14"/>
  <c r="E8" i="14"/>
  <c r="D8" i="14"/>
  <c r="C8" i="14"/>
  <c r="N7" i="14"/>
  <c r="M7" i="14"/>
  <c r="L7" i="14"/>
  <c r="J7" i="14"/>
  <c r="I7" i="14"/>
  <c r="H7" i="14"/>
  <c r="G7" i="14"/>
  <c r="F7" i="14"/>
  <c r="E7" i="14"/>
  <c r="D7" i="14"/>
  <c r="C7" i="14"/>
  <c r="N6" i="14"/>
  <c r="M6" i="14"/>
  <c r="L6" i="14"/>
  <c r="J6" i="14"/>
  <c r="I6" i="14"/>
  <c r="H6" i="14"/>
  <c r="G6" i="14"/>
  <c r="F6" i="14"/>
  <c r="E6" i="14"/>
  <c r="D6" i="14"/>
  <c r="C6" i="14"/>
  <c r="J74" i="5"/>
  <c r="N73" i="5"/>
  <c r="M73" i="5"/>
  <c r="G73" i="5"/>
  <c r="F73" i="5"/>
  <c r="E73" i="5"/>
  <c r="D73" i="5"/>
  <c r="C73" i="5"/>
  <c r="B73" i="5"/>
  <c r="N72" i="5"/>
  <c r="M72" i="5"/>
  <c r="G72" i="5"/>
  <c r="F72" i="5"/>
  <c r="E72" i="5"/>
  <c r="D72" i="5"/>
  <c r="C72" i="5"/>
  <c r="B72" i="5"/>
  <c r="N71" i="5"/>
  <c r="M71" i="5"/>
  <c r="G71" i="5"/>
  <c r="F71" i="5"/>
  <c r="E71" i="5"/>
  <c r="D71" i="5"/>
  <c r="C71" i="5"/>
  <c r="B71" i="5"/>
  <c r="N70" i="5"/>
  <c r="M70" i="5"/>
  <c r="G70" i="5"/>
  <c r="F70" i="5"/>
  <c r="E70" i="5"/>
  <c r="D70" i="5"/>
  <c r="C70" i="5"/>
  <c r="B70" i="5"/>
  <c r="N69" i="5"/>
  <c r="M69" i="5"/>
  <c r="G69" i="5"/>
  <c r="F69" i="5"/>
  <c r="E69" i="5"/>
  <c r="D69" i="5"/>
  <c r="C69" i="5"/>
  <c r="B69" i="5"/>
  <c r="N68" i="5"/>
  <c r="M68" i="5"/>
  <c r="G68" i="5"/>
  <c r="F68" i="5"/>
  <c r="E68" i="5"/>
  <c r="D68" i="5"/>
  <c r="C68" i="5"/>
  <c r="B68" i="5"/>
  <c r="N67" i="5"/>
  <c r="N66" i="5"/>
  <c r="M67" i="5"/>
  <c r="G67" i="5"/>
  <c r="F67" i="5"/>
  <c r="E67" i="5"/>
  <c r="D67" i="5"/>
  <c r="C67" i="5"/>
  <c r="B67" i="5"/>
  <c r="N65" i="5"/>
  <c r="M65" i="5"/>
  <c r="G65" i="5"/>
  <c r="F65" i="5"/>
  <c r="E65" i="5"/>
  <c r="D65" i="5"/>
  <c r="C65" i="5"/>
  <c r="B65" i="5"/>
  <c r="N64" i="5"/>
  <c r="M64" i="5"/>
  <c r="G64" i="5"/>
  <c r="F64" i="5"/>
  <c r="E64" i="5"/>
  <c r="D64" i="5"/>
  <c r="C64" i="5"/>
  <c r="B64" i="5"/>
  <c r="N63" i="5"/>
  <c r="M63" i="5"/>
  <c r="G63" i="5"/>
  <c r="F63" i="5"/>
  <c r="E63" i="5"/>
  <c r="D63" i="5"/>
  <c r="C63" i="5"/>
  <c r="B63" i="5"/>
  <c r="N62" i="5"/>
  <c r="M62" i="5"/>
  <c r="G62" i="5"/>
  <c r="F62" i="5"/>
  <c r="E62" i="5"/>
  <c r="D62" i="5"/>
  <c r="C62" i="5"/>
  <c r="B62" i="5"/>
  <c r="N61" i="5"/>
  <c r="M61" i="5"/>
  <c r="G61" i="5"/>
  <c r="F61" i="5"/>
  <c r="E61" i="5"/>
  <c r="D61" i="5"/>
  <c r="C61" i="5"/>
  <c r="B61" i="5"/>
  <c r="N60" i="5"/>
  <c r="M60" i="5"/>
  <c r="G60" i="5"/>
  <c r="F60" i="5"/>
  <c r="E60" i="5"/>
  <c r="D60" i="5"/>
  <c r="C60" i="5"/>
  <c r="B60" i="5"/>
  <c r="N59" i="5"/>
  <c r="M59" i="5"/>
  <c r="G59" i="5"/>
  <c r="F59" i="5"/>
  <c r="E59" i="5"/>
  <c r="D59" i="5"/>
  <c r="C59" i="5"/>
  <c r="B59" i="5"/>
  <c r="N58" i="5"/>
  <c r="M58" i="5"/>
  <c r="G58" i="5"/>
  <c r="F58" i="5"/>
  <c r="E58" i="5"/>
  <c r="D58" i="5"/>
  <c r="C58" i="5"/>
  <c r="B58" i="5"/>
  <c r="N57" i="5"/>
  <c r="M57" i="5"/>
  <c r="G57" i="5"/>
  <c r="F57" i="5"/>
  <c r="E57" i="5"/>
  <c r="D57" i="5"/>
  <c r="C57" i="5"/>
  <c r="B57" i="5"/>
  <c r="N56" i="5"/>
  <c r="M56" i="5"/>
  <c r="G56" i="5"/>
  <c r="F56" i="5"/>
  <c r="E56" i="5"/>
  <c r="D56" i="5"/>
  <c r="C56" i="5"/>
  <c r="B56" i="5"/>
  <c r="N55" i="5"/>
  <c r="M55" i="5"/>
  <c r="G55" i="5"/>
  <c r="F55" i="5"/>
  <c r="E55" i="5"/>
  <c r="D55" i="5"/>
  <c r="C55" i="5"/>
  <c r="B55" i="5"/>
  <c r="N54" i="5"/>
  <c r="M54" i="5"/>
  <c r="G54" i="5"/>
  <c r="F54" i="5"/>
  <c r="E54" i="5"/>
  <c r="D54" i="5"/>
  <c r="C54" i="5"/>
  <c r="B54" i="5"/>
  <c r="N53" i="5"/>
  <c r="M53" i="5"/>
  <c r="G53" i="5"/>
  <c r="F53" i="5"/>
  <c r="E53" i="5"/>
  <c r="D53" i="5"/>
  <c r="C53" i="5"/>
  <c r="B53" i="5"/>
  <c r="N52" i="5"/>
  <c r="M52" i="5"/>
  <c r="G52" i="5"/>
  <c r="F52" i="5"/>
  <c r="E52" i="5"/>
  <c r="D52" i="5"/>
  <c r="C52" i="5"/>
  <c r="B52" i="5"/>
  <c r="N51" i="5"/>
  <c r="M51" i="5"/>
  <c r="G51" i="5"/>
  <c r="F51" i="5"/>
  <c r="E51" i="5"/>
  <c r="D51" i="5"/>
  <c r="C51" i="5"/>
  <c r="B51" i="5"/>
  <c r="N50" i="5"/>
  <c r="M50" i="5"/>
  <c r="G50" i="5"/>
  <c r="F50" i="5"/>
  <c r="E50" i="5"/>
  <c r="D50" i="5"/>
  <c r="C50" i="5"/>
  <c r="B50" i="5"/>
  <c r="N49" i="5"/>
  <c r="M49" i="5"/>
  <c r="G49" i="5"/>
  <c r="F49" i="5"/>
  <c r="E49" i="5"/>
  <c r="D49" i="5"/>
  <c r="C49" i="5"/>
  <c r="B49" i="5"/>
  <c r="N48" i="5"/>
  <c r="M48" i="5"/>
  <c r="G48" i="5"/>
  <c r="F48" i="5"/>
  <c r="E48" i="5"/>
  <c r="D48" i="5"/>
  <c r="C48" i="5"/>
  <c r="B48" i="5"/>
  <c r="N47" i="5"/>
  <c r="M47" i="5"/>
  <c r="G47" i="5"/>
  <c r="F47" i="5"/>
  <c r="E47" i="5"/>
  <c r="D47" i="5"/>
  <c r="C47" i="5"/>
  <c r="B47" i="5"/>
  <c r="N46" i="5"/>
  <c r="M46" i="5"/>
  <c r="G46" i="5"/>
  <c r="F46" i="5"/>
  <c r="E46" i="5"/>
  <c r="D46" i="5"/>
  <c r="C46" i="5"/>
  <c r="B46" i="5"/>
  <c r="N45" i="5"/>
  <c r="M45" i="5"/>
  <c r="G45" i="5"/>
  <c r="F45" i="5"/>
  <c r="E45" i="5"/>
  <c r="D45" i="5"/>
  <c r="C45" i="5"/>
  <c r="B45" i="5"/>
  <c r="N44" i="5"/>
  <c r="M44" i="5"/>
  <c r="G44" i="5"/>
  <c r="F44" i="5"/>
  <c r="E44" i="5"/>
  <c r="D44" i="5"/>
  <c r="C44" i="5"/>
  <c r="B44" i="5"/>
  <c r="N43" i="5"/>
  <c r="M43" i="5"/>
  <c r="G43" i="5"/>
  <c r="F43" i="5"/>
  <c r="E43" i="5"/>
  <c r="D43" i="5"/>
  <c r="C43" i="5"/>
  <c r="B43" i="5"/>
  <c r="N42" i="5"/>
  <c r="M42" i="5"/>
  <c r="G42" i="5"/>
  <c r="F42" i="5"/>
  <c r="E42" i="5"/>
  <c r="D42" i="5"/>
  <c r="C42" i="5"/>
  <c r="B42" i="5"/>
  <c r="N41" i="5"/>
  <c r="M41" i="5"/>
  <c r="G41" i="5"/>
  <c r="F41" i="5"/>
  <c r="E41" i="5"/>
  <c r="D41" i="5"/>
  <c r="C41" i="5"/>
  <c r="B41" i="5"/>
  <c r="N40" i="5"/>
  <c r="M40" i="5"/>
  <c r="G40" i="5"/>
  <c r="F40" i="5"/>
  <c r="E40" i="5"/>
  <c r="D40" i="5"/>
  <c r="C40" i="5"/>
  <c r="B40" i="5"/>
  <c r="N39" i="5"/>
  <c r="M39" i="5"/>
  <c r="G39" i="5"/>
  <c r="F39" i="5"/>
  <c r="E39" i="5"/>
  <c r="D39" i="5"/>
  <c r="C39" i="5"/>
  <c r="B39" i="5"/>
  <c r="N38" i="5"/>
  <c r="M38" i="5"/>
  <c r="G38" i="5"/>
  <c r="F38" i="5"/>
  <c r="E38" i="5"/>
  <c r="D38" i="5"/>
  <c r="C38" i="5"/>
  <c r="B38" i="5"/>
  <c r="N37" i="5"/>
  <c r="M37" i="5"/>
  <c r="G37" i="5"/>
  <c r="F37" i="5"/>
  <c r="E37" i="5"/>
  <c r="D37" i="5"/>
  <c r="C37" i="5"/>
  <c r="B37" i="5"/>
  <c r="N36" i="5"/>
  <c r="M36" i="5"/>
  <c r="G36" i="5"/>
  <c r="F36" i="5"/>
  <c r="E36" i="5"/>
  <c r="D36" i="5"/>
  <c r="C36" i="5"/>
  <c r="B36" i="5"/>
  <c r="N35" i="5"/>
  <c r="M35" i="5"/>
  <c r="G35" i="5"/>
  <c r="F35" i="5"/>
  <c r="E35" i="5"/>
  <c r="D35" i="5"/>
  <c r="C35" i="5"/>
  <c r="B35" i="5"/>
  <c r="N34" i="5"/>
  <c r="M34" i="5"/>
  <c r="G34" i="5"/>
  <c r="F34" i="5"/>
  <c r="E34" i="5"/>
  <c r="D34" i="5"/>
  <c r="C34" i="5"/>
  <c r="B34" i="5"/>
  <c r="N33" i="5"/>
  <c r="M33" i="5"/>
  <c r="G33" i="5"/>
  <c r="F33" i="5"/>
  <c r="E33" i="5"/>
  <c r="D33" i="5"/>
  <c r="C33" i="5"/>
  <c r="B33" i="5"/>
  <c r="N32" i="5"/>
  <c r="M32" i="5"/>
  <c r="G32" i="5"/>
  <c r="F32" i="5"/>
  <c r="E32" i="5"/>
  <c r="D32" i="5"/>
  <c r="C32" i="5"/>
  <c r="B32" i="5"/>
  <c r="N31" i="5"/>
  <c r="M31" i="5"/>
  <c r="G31" i="5"/>
  <c r="F31" i="5"/>
  <c r="E31" i="5"/>
  <c r="D31" i="5"/>
  <c r="C31" i="5"/>
  <c r="B31" i="5"/>
  <c r="N30" i="5"/>
  <c r="M30" i="5"/>
  <c r="G30" i="5"/>
  <c r="F30" i="5"/>
  <c r="E30" i="5"/>
  <c r="D30" i="5"/>
  <c r="C30" i="5"/>
  <c r="B30" i="5"/>
  <c r="N29" i="5"/>
  <c r="M29" i="5"/>
  <c r="G29" i="5"/>
  <c r="F29" i="5"/>
  <c r="E29" i="5"/>
  <c r="D29" i="5"/>
  <c r="C29" i="5"/>
  <c r="B29" i="5"/>
  <c r="N28" i="5"/>
  <c r="M28" i="5"/>
  <c r="G28" i="5"/>
  <c r="F28" i="5"/>
  <c r="E28" i="5"/>
  <c r="D28" i="5"/>
  <c r="C28" i="5"/>
  <c r="B28" i="5"/>
  <c r="N27" i="5"/>
  <c r="M27" i="5"/>
  <c r="G27" i="5"/>
  <c r="F27" i="5"/>
  <c r="E27" i="5"/>
  <c r="D27" i="5"/>
  <c r="C27" i="5"/>
  <c r="B27" i="5"/>
  <c r="N26" i="5"/>
  <c r="M26" i="5"/>
  <c r="G26" i="5"/>
  <c r="F26" i="5"/>
  <c r="E26" i="5"/>
  <c r="D26" i="5"/>
  <c r="C26" i="5"/>
  <c r="B26" i="5"/>
  <c r="N25" i="5"/>
  <c r="M25" i="5"/>
  <c r="G25" i="5"/>
  <c r="F25" i="5"/>
  <c r="E25" i="5"/>
  <c r="D25" i="5"/>
  <c r="C25" i="5"/>
  <c r="B25" i="5"/>
  <c r="N24" i="5"/>
  <c r="M24" i="5"/>
  <c r="G24" i="5"/>
  <c r="F24" i="5"/>
  <c r="E24" i="5"/>
  <c r="D24" i="5"/>
  <c r="C24" i="5"/>
  <c r="B24" i="5"/>
  <c r="N23" i="5"/>
  <c r="M23" i="5"/>
  <c r="G23" i="5"/>
  <c r="F23" i="5"/>
  <c r="E23" i="5"/>
  <c r="D23" i="5"/>
  <c r="C23" i="5"/>
  <c r="B23" i="5"/>
  <c r="N22" i="5"/>
  <c r="M22" i="5"/>
  <c r="G22" i="5"/>
  <c r="F22" i="5"/>
  <c r="E22" i="5"/>
  <c r="D22" i="5"/>
  <c r="C22" i="5"/>
  <c r="B22" i="5"/>
  <c r="N21" i="5"/>
  <c r="M21" i="5"/>
  <c r="G21" i="5"/>
  <c r="F21" i="5"/>
  <c r="E21" i="5"/>
  <c r="D21" i="5"/>
  <c r="C21" i="5"/>
  <c r="B21" i="5"/>
  <c r="N20" i="5"/>
  <c r="M20" i="5"/>
  <c r="G20" i="5"/>
  <c r="F20" i="5"/>
  <c r="E20" i="5"/>
  <c r="D20" i="5"/>
  <c r="C20" i="5"/>
  <c r="B20" i="5"/>
  <c r="N19" i="5"/>
  <c r="M19" i="5"/>
  <c r="G19" i="5"/>
  <c r="F19" i="5"/>
  <c r="E19" i="5"/>
  <c r="D19" i="5"/>
  <c r="C19" i="5"/>
  <c r="B19" i="5"/>
  <c r="N18" i="5"/>
  <c r="M18" i="5"/>
  <c r="G18" i="5"/>
  <c r="F18" i="5"/>
  <c r="E18" i="5"/>
  <c r="D18" i="5"/>
  <c r="C18" i="5"/>
  <c r="B18" i="5"/>
  <c r="N17" i="5"/>
  <c r="M17" i="5"/>
  <c r="G17" i="5"/>
  <c r="F17" i="5"/>
  <c r="E17" i="5"/>
  <c r="D17" i="5"/>
  <c r="C17" i="5"/>
  <c r="B17" i="5"/>
  <c r="N16" i="5"/>
  <c r="M16" i="5"/>
  <c r="G16" i="5"/>
  <c r="F16" i="5"/>
  <c r="E16" i="5"/>
  <c r="D16" i="5"/>
  <c r="C16" i="5"/>
  <c r="B16" i="5"/>
  <c r="N15" i="5"/>
  <c r="M15" i="5"/>
  <c r="G15" i="5"/>
  <c r="F15" i="5"/>
  <c r="E15" i="5"/>
  <c r="D15" i="5"/>
  <c r="C15" i="5"/>
  <c r="B15" i="5"/>
  <c r="N14" i="5"/>
  <c r="M14" i="5"/>
  <c r="G14" i="5"/>
  <c r="F14" i="5"/>
  <c r="E14" i="5"/>
  <c r="D14" i="5"/>
  <c r="C14" i="5"/>
  <c r="B14" i="5"/>
  <c r="N13" i="5"/>
  <c r="M13" i="5"/>
  <c r="G13" i="5"/>
  <c r="F13" i="5"/>
  <c r="E13" i="5"/>
  <c r="D13" i="5"/>
  <c r="C13" i="5"/>
  <c r="B13" i="5"/>
  <c r="N12" i="5"/>
  <c r="M12" i="5"/>
  <c r="G12" i="5"/>
  <c r="F12" i="5"/>
  <c r="E12" i="5"/>
  <c r="D12" i="5"/>
  <c r="C12" i="5"/>
  <c r="B12" i="5"/>
  <c r="N11" i="5"/>
  <c r="M11" i="5"/>
  <c r="G11" i="5"/>
  <c r="F11" i="5"/>
  <c r="E11" i="5"/>
  <c r="D11" i="5"/>
  <c r="C11" i="5"/>
  <c r="B11" i="5"/>
  <c r="N10" i="5"/>
  <c r="M10" i="5"/>
  <c r="G10" i="5"/>
  <c r="F10" i="5"/>
  <c r="E10" i="5"/>
  <c r="D10" i="5"/>
  <c r="C10" i="5"/>
  <c r="B10" i="5"/>
  <c r="N9" i="5"/>
  <c r="M9" i="5"/>
  <c r="G9" i="5"/>
  <c r="F9" i="5"/>
  <c r="E9" i="5"/>
  <c r="D9" i="5"/>
  <c r="C9" i="5"/>
  <c r="B9" i="5"/>
  <c r="N8" i="5"/>
  <c r="M8" i="5"/>
  <c r="G8" i="5"/>
  <c r="F8" i="5"/>
  <c r="E8" i="5"/>
  <c r="D8" i="5"/>
  <c r="C8" i="5"/>
  <c r="B8" i="5"/>
  <c r="N7" i="5"/>
  <c r="M7" i="5"/>
  <c r="G7" i="5"/>
  <c r="F7" i="5"/>
  <c r="E7" i="5"/>
  <c r="D7" i="5"/>
  <c r="C7" i="5"/>
  <c r="B7" i="5"/>
  <c r="N6" i="5"/>
  <c r="M6" i="5"/>
  <c r="G6" i="5"/>
  <c r="F6" i="5"/>
  <c r="E6" i="5"/>
  <c r="D6" i="5"/>
  <c r="C6" i="5"/>
  <c r="B6" i="5"/>
  <c r="N5" i="5"/>
  <c r="M5" i="5"/>
  <c r="G5" i="5"/>
  <c r="F5" i="5"/>
  <c r="E5" i="5"/>
  <c r="D5" i="5"/>
  <c r="C5" i="5"/>
  <c r="B5" i="5"/>
  <c r="N3" i="5"/>
  <c r="N2" i="5"/>
  <c r="M3" i="5"/>
  <c r="M2" i="5"/>
  <c r="G3" i="5"/>
  <c r="G2" i="5"/>
  <c r="F3" i="5"/>
  <c r="F2" i="5"/>
  <c r="E3" i="5"/>
  <c r="E2" i="5"/>
  <c r="D3" i="5"/>
  <c r="D2" i="5"/>
  <c r="C3" i="5"/>
  <c r="C2" i="5"/>
  <c r="B3" i="5"/>
  <c r="B2" i="5"/>
  <c r="O1" i="5"/>
  <c r="K12" i="6"/>
  <c r="P12" i="6"/>
  <c r="K10" i="6"/>
  <c r="P10" i="6"/>
  <c r="P9" i="12"/>
  <c r="K13" i="6"/>
  <c r="P13" i="6"/>
  <c r="K11" i="6"/>
  <c r="P11" i="6"/>
  <c r="K7" i="9"/>
  <c r="P7" i="9"/>
  <c r="P13" i="12"/>
  <c r="P14" i="12"/>
  <c r="B66" i="5"/>
  <c r="P17" i="12"/>
  <c r="P11" i="11"/>
  <c r="L11" i="9"/>
  <c r="L3" i="9"/>
  <c r="H11" i="9"/>
  <c r="H3" i="9"/>
  <c r="D11" i="9"/>
  <c r="D3" i="9"/>
  <c r="K8" i="9"/>
  <c r="F66" i="5"/>
  <c r="P10" i="11"/>
  <c r="P11" i="12"/>
  <c r="F4" i="5"/>
  <c r="M66" i="5"/>
  <c r="J18" i="6"/>
  <c r="J3" i="6"/>
  <c r="G4" i="5"/>
  <c r="N4" i="5"/>
  <c r="N74" i="5"/>
  <c r="C18" i="6"/>
  <c r="C3" i="6"/>
  <c r="N18" i="6"/>
  <c r="N3" i="6"/>
  <c r="C14" i="14"/>
  <c r="C3" i="14"/>
  <c r="G14" i="14"/>
  <c r="G3" i="14"/>
  <c r="L14" i="14"/>
  <c r="L3" i="14"/>
  <c r="C4" i="5"/>
  <c r="H14" i="14"/>
  <c r="H3" i="14"/>
  <c r="E18" i="6"/>
  <c r="E3" i="6"/>
  <c r="I18" i="6"/>
  <c r="I3" i="6"/>
  <c r="E14" i="11"/>
  <c r="E3" i="11"/>
  <c r="I14" i="11"/>
  <c r="I3" i="11"/>
  <c r="D4" i="5"/>
  <c r="M4" i="5"/>
  <c r="H18" i="6"/>
  <c r="H3" i="6"/>
  <c r="E4" i="5"/>
  <c r="E66" i="5"/>
  <c r="M18" i="6"/>
  <c r="M3" i="6"/>
  <c r="D66" i="5"/>
  <c r="D14" i="14"/>
  <c r="D3" i="14"/>
  <c r="O5" i="5"/>
  <c r="O6" i="5"/>
  <c r="O7" i="5"/>
  <c r="O8" i="5"/>
  <c r="O9" i="5"/>
  <c r="O10" i="5"/>
  <c r="O11" i="5"/>
  <c r="O12" i="5"/>
  <c r="O13" i="5"/>
  <c r="O14" i="5"/>
  <c r="O15" i="5"/>
  <c r="O16" i="5"/>
  <c r="O17" i="5"/>
  <c r="O18" i="5"/>
  <c r="O19" i="5"/>
  <c r="O20" i="5"/>
  <c r="O21" i="5"/>
  <c r="O22" i="5"/>
  <c r="O23" i="5"/>
  <c r="O24" i="5"/>
  <c r="O25" i="5"/>
  <c r="O26" i="5"/>
  <c r="O27" i="5"/>
  <c r="O28" i="5"/>
  <c r="O29" i="5"/>
  <c r="O30" i="5"/>
  <c r="O31" i="5"/>
  <c r="O32" i="5"/>
  <c r="O33" i="5"/>
  <c r="O34" i="5"/>
  <c r="O35" i="5"/>
  <c r="O36" i="5"/>
  <c r="O37" i="5"/>
  <c r="O38" i="5"/>
  <c r="O39" i="5"/>
  <c r="O40" i="5"/>
  <c r="O41" i="5"/>
  <c r="O42" i="5"/>
  <c r="O43" i="5"/>
  <c r="O44" i="5"/>
  <c r="O45" i="5"/>
  <c r="O46" i="5"/>
  <c r="O47" i="5"/>
  <c r="O48" i="5"/>
  <c r="O49" i="5"/>
  <c r="O50" i="5"/>
  <c r="O51" i="5"/>
  <c r="O52" i="5"/>
  <c r="O53" i="5"/>
  <c r="O54" i="5"/>
  <c r="O55" i="5"/>
  <c r="O56" i="5"/>
  <c r="O57" i="5"/>
  <c r="O58" i="5"/>
  <c r="O59" i="5"/>
  <c r="O60" i="5"/>
  <c r="O61" i="5"/>
  <c r="O62" i="5"/>
  <c r="O63" i="5"/>
  <c r="O64" i="5"/>
  <c r="O65" i="5"/>
  <c r="O68" i="5"/>
  <c r="O69" i="5"/>
  <c r="O70" i="5"/>
  <c r="O71" i="5"/>
  <c r="O72" i="5"/>
  <c r="O73" i="5"/>
  <c r="D8" i="7"/>
  <c r="D3" i="7"/>
  <c r="H8" i="7"/>
  <c r="H3" i="7"/>
  <c r="N18" i="12"/>
  <c r="N3" i="12"/>
  <c r="P12" i="12"/>
  <c r="C66" i="5"/>
  <c r="G66" i="5"/>
  <c r="K6" i="14"/>
  <c r="K7" i="14"/>
  <c r="P7" i="14"/>
  <c r="K9" i="14"/>
  <c r="P9" i="14"/>
  <c r="K10" i="14"/>
  <c r="P10" i="14"/>
  <c r="K12" i="14"/>
  <c r="P12" i="14"/>
  <c r="K14" i="6"/>
  <c r="P14" i="6"/>
  <c r="K16" i="6"/>
  <c r="P16" i="6"/>
  <c r="M14" i="11"/>
  <c r="M3" i="11"/>
  <c r="F18" i="12"/>
  <c r="F3" i="12"/>
  <c r="J18" i="12"/>
  <c r="J3" i="12"/>
  <c r="I2" i="5"/>
  <c r="P11" i="14"/>
  <c r="P13" i="14"/>
  <c r="P9" i="6"/>
  <c r="O67" i="5"/>
  <c r="N8" i="7"/>
  <c r="N3" i="7"/>
  <c r="G18" i="12"/>
  <c r="G3" i="12"/>
  <c r="P6" i="12"/>
  <c r="P8" i="14"/>
  <c r="O3" i="5"/>
  <c r="O2" i="5"/>
  <c r="B4" i="5"/>
  <c r="F8" i="7"/>
  <c r="F3" i="7"/>
  <c r="J8" i="7"/>
  <c r="J3" i="7"/>
  <c r="P8" i="6"/>
  <c r="P15" i="6"/>
  <c r="P10" i="9"/>
  <c r="O52" i="13"/>
  <c r="D18" i="6"/>
  <c r="D3" i="6"/>
  <c r="L18" i="6"/>
  <c r="L3" i="6"/>
  <c r="E8" i="7"/>
  <c r="E3" i="7"/>
  <c r="I8" i="7"/>
  <c r="I3" i="7"/>
  <c r="M8" i="7"/>
  <c r="M3" i="7"/>
  <c r="E18" i="12"/>
  <c r="E3" i="12"/>
  <c r="I18" i="12"/>
  <c r="I3" i="12"/>
  <c r="M18" i="12"/>
  <c r="M3" i="12"/>
  <c r="E14" i="14"/>
  <c r="E3" i="14"/>
  <c r="I14" i="14"/>
  <c r="I3" i="14"/>
  <c r="M14" i="14"/>
  <c r="M3" i="14"/>
  <c r="P8" i="12"/>
  <c r="P15" i="12"/>
  <c r="F14" i="14"/>
  <c r="F3" i="14"/>
  <c r="J14" i="14"/>
  <c r="J3" i="14"/>
  <c r="N14" i="14"/>
  <c r="N3" i="14"/>
  <c r="F18" i="6"/>
  <c r="F3" i="6"/>
  <c r="L8" i="7"/>
  <c r="L3" i="7"/>
  <c r="J14" i="11"/>
  <c r="J3" i="11"/>
  <c r="N14" i="11"/>
  <c r="N3" i="11"/>
  <c r="F14" i="11"/>
  <c r="F3" i="11"/>
  <c r="G18" i="6"/>
  <c r="G3" i="6"/>
  <c r="C14" i="11"/>
  <c r="C3" i="11"/>
  <c r="G14" i="11"/>
  <c r="G3" i="11"/>
  <c r="P6" i="11"/>
  <c r="P7" i="12"/>
  <c r="P6" i="6"/>
  <c r="E11" i="9"/>
  <c r="E3" i="9"/>
  <c r="I11" i="9"/>
  <c r="I3" i="9"/>
  <c r="M11" i="9"/>
  <c r="M3" i="9"/>
  <c r="D14" i="11"/>
  <c r="D3" i="11"/>
  <c r="H14" i="11"/>
  <c r="H3" i="11"/>
  <c r="L14" i="11"/>
  <c r="L3" i="11"/>
  <c r="D18" i="12"/>
  <c r="D3" i="12"/>
  <c r="H18" i="12"/>
  <c r="H3" i="12"/>
  <c r="L18" i="12"/>
  <c r="L3" i="12"/>
  <c r="P10" i="12"/>
  <c r="C8" i="7"/>
  <c r="C3" i="7"/>
  <c r="G8" i="7"/>
  <c r="G3" i="7"/>
  <c r="P7" i="7"/>
  <c r="P8" i="7"/>
  <c r="C11" i="9"/>
  <c r="C3" i="9"/>
  <c r="G11" i="9"/>
  <c r="G3" i="9"/>
  <c r="P6" i="9"/>
  <c r="P13" i="11"/>
  <c r="C18" i="12"/>
  <c r="C3" i="12"/>
  <c r="P8" i="15"/>
  <c r="P9" i="15"/>
  <c r="F11" i="9"/>
  <c r="F3" i="9"/>
  <c r="J11" i="9"/>
  <c r="J3" i="9"/>
  <c r="N11" i="9"/>
  <c r="N3" i="9"/>
  <c r="C74" i="5"/>
  <c r="G74" i="5"/>
  <c r="M74" i="5"/>
  <c r="F74" i="5"/>
  <c r="K11" i="9"/>
  <c r="K3" i="9"/>
  <c r="P8" i="9"/>
  <c r="P11" i="9"/>
  <c r="K14" i="11"/>
  <c r="K3" i="11"/>
  <c r="P14" i="11"/>
  <c r="D74" i="5"/>
  <c r="I66" i="5"/>
  <c r="K66" i="5"/>
  <c r="E74" i="5"/>
  <c r="K18" i="12"/>
  <c r="K3" i="12"/>
  <c r="K18" i="6"/>
  <c r="K3" i="6"/>
  <c r="O66" i="5"/>
  <c r="K8" i="7"/>
  <c r="K3" i="7"/>
  <c r="K14" i="14"/>
  <c r="K3" i="14"/>
  <c r="P18" i="6"/>
  <c r="P14" i="14"/>
  <c r="P3" i="14"/>
  <c r="O4" i="5"/>
  <c r="I4" i="5"/>
  <c r="K4" i="5"/>
  <c r="K2" i="5"/>
  <c r="B74" i="5"/>
  <c r="P18" i="12"/>
  <c r="P3" i="15"/>
  <c r="P3" i="9"/>
  <c r="P3" i="6"/>
  <c r="O74" i="5"/>
  <c r="K74" i="5"/>
  <c r="I74" i="5"/>
  <c r="P3" i="12"/>
  <c r="P3" i="11"/>
  <c r="P3" i="7"/>
</calcChain>
</file>

<file path=xl/sharedStrings.xml><?xml version="1.0" encoding="utf-8"?>
<sst xmlns="http://schemas.openxmlformats.org/spreadsheetml/2006/main" count="2172" uniqueCount="338">
  <si>
    <t>Périmètre</t>
  </si>
  <si>
    <t>IT Corporate</t>
  </si>
  <si>
    <t>Feuillet Adrien</t>
  </si>
  <si>
    <t>FEUIADR</t>
  </si>
  <si>
    <t>Solutec</t>
  </si>
  <si>
    <t>Poirier Emilie</t>
  </si>
  <si>
    <t>AS International</t>
  </si>
  <si>
    <t>1BI</t>
  </si>
  <si>
    <t>Mouillon Pascale</t>
  </si>
  <si>
    <t>MOUIPAS</t>
  </si>
  <si>
    <t>ASI</t>
  </si>
  <si>
    <t>Barkati Radhouan</t>
  </si>
  <si>
    <t>BARKRAD</t>
  </si>
  <si>
    <t>KI Analytics</t>
  </si>
  <si>
    <t>Lefevre Amelie</t>
  </si>
  <si>
    <t>Pacault Millot Valentin</t>
  </si>
  <si>
    <t>Houe Fabien</t>
  </si>
  <si>
    <t>Nardin Stephane</t>
  </si>
  <si>
    <t>NARDSTE</t>
  </si>
  <si>
    <t>Mouzdahir Rachid</t>
  </si>
  <si>
    <t>MOUZRAC</t>
  </si>
  <si>
    <t>Nguyen Flavien</t>
  </si>
  <si>
    <t>NGUYFLA</t>
  </si>
  <si>
    <t>Claveau Benjamin</t>
  </si>
  <si>
    <t>CLAVBEN</t>
  </si>
  <si>
    <t>Maurice Jean-marc</t>
  </si>
  <si>
    <t>MAURJEA</t>
  </si>
  <si>
    <t>NSIT Systems</t>
  </si>
  <si>
    <t>Berkoune Islem</t>
  </si>
  <si>
    <t>1BUS</t>
  </si>
  <si>
    <t>IBM</t>
  </si>
  <si>
    <t>Biancolin Jean-Andre</t>
  </si>
  <si>
    <t>BIANJEA</t>
  </si>
  <si>
    <t>JAB Consulting</t>
  </si>
  <si>
    <t>Mongrolle Philippe</t>
  </si>
  <si>
    <t>MONGPHI</t>
  </si>
  <si>
    <t>Satisco</t>
  </si>
  <si>
    <t>Raissi Labidi</t>
  </si>
  <si>
    <t>Nguepi Ghislain</t>
  </si>
  <si>
    <t>Ntsangoula Josuan</t>
  </si>
  <si>
    <t>Carré Marie</t>
  </si>
  <si>
    <t>CARRMAR</t>
  </si>
  <si>
    <t>Kubiak Steve</t>
  </si>
  <si>
    <t>Benneouala Aziz</t>
  </si>
  <si>
    <t>Meejat Anis</t>
  </si>
  <si>
    <t>MEEJANI</t>
  </si>
  <si>
    <t>Rogui Talal</t>
  </si>
  <si>
    <t>ROGUTAL</t>
  </si>
  <si>
    <t>1CORP</t>
  </si>
  <si>
    <t>Meneghetti Pascal</t>
  </si>
  <si>
    <t>JCL Consultants</t>
  </si>
  <si>
    <t>1CRM</t>
  </si>
  <si>
    <t>1DRHP</t>
  </si>
  <si>
    <t>De Burghgrave Laurent</t>
  </si>
  <si>
    <t>DEBULAU</t>
  </si>
  <si>
    <t>Hays</t>
  </si>
  <si>
    <t>Hubert Guillaume</t>
  </si>
  <si>
    <t>K2 Partnering Solutions</t>
  </si>
  <si>
    <t>Wandis</t>
  </si>
  <si>
    <t>1EBIZ</t>
  </si>
  <si>
    <t>Laimene Amine</t>
  </si>
  <si>
    <t>LAIMAMI</t>
  </si>
  <si>
    <t>Amador Joao</t>
  </si>
  <si>
    <t>AMADJOA</t>
  </si>
  <si>
    <t>Thibaud Matthieu</t>
  </si>
  <si>
    <t>THIBMAT</t>
  </si>
  <si>
    <t>Horen Guillaume</t>
  </si>
  <si>
    <t>HOREGUI</t>
  </si>
  <si>
    <t>Guillaume Horen SARL</t>
  </si>
  <si>
    <t>Barj Yousra</t>
  </si>
  <si>
    <t>BARJYOU</t>
  </si>
  <si>
    <t>Chazelas Catherine</t>
  </si>
  <si>
    <t>CHAZCAT</t>
  </si>
  <si>
    <t>Capgemini</t>
  </si>
  <si>
    <t>1ITFIN</t>
  </si>
  <si>
    <t>Avanade</t>
  </si>
  <si>
    <t>Outalaaynt Fatima</t>
  </si>
  <si>
    <t>OUTAFAT</t>
  </si>
  <si>
    <t>Ndoumbe Christian</t>
  </si>
  <si>
    <t>Mary Nathalie</t>
  </si>
  <si>
    <t>1ITRUN</t>
  </si>
  <si>
    <t>1DIROP</t>
  </si>
  <si>
    <t>Vicente Jorge</t>
  </si>
  <si>
    <t>VICEJOR</t>
  </si>
  <si>
    <t>Cost House</t>
  </si>
  <si>
    <t>1PRBUS</t>
  </si>
  <si>
    <t>1PRL2</t>
  </si>
  <si>
    <t>1PRL1S</t>
  </si>
  <si>
    <t>Esser Maxime</t>
  </si>
  <si>
    <t>Faurie Geoffrey</t>
  </si>
  <si>
    <t>1PROD</t>
  </si>
  <si>
    <t>Santos Nuno</t>
  </si>
  <si>
    <t>1PRSUS</t>
  </si>
  <si>
    <t>Majdandzic Emile</t>
  </si>
  <si>
    <t>MAJDEMI</t>
  </si>
  <si>
    <t>Zumer Yves</t>
  </si>
  <si>
    <t>ZUMEYVE</t>
  </si>
  <si>
    <t>Resource</t>
  </si>
  <si>
    <t>Axe Fonction</t>
  </si>
  <si>
    <t>Axe Contrat</t>
  </si>
  <si>
    <t>Axe Produit</t>
  </si>
  <si>
    <t>Vendor</t>
  </si>
  <si>
    <t>TARIF</t>
  </si>
  <si>
    <t>CZZZZZ</t>
  </si>
  <si>
    <t>PZZZZZ</t>
  </si>
  <si>
    <t xml:space="preserve">Boubekeur Yamina </t>
  </si>
  <si>
    <t xml:space="preserve">Hemmavanh Jennifer </t>
  </si>
  <si>
    <t>Mejaat Anis</t>
  </si>
  <si>
    <t>Lamarti Naoufal</t>
  </si>
  <si>
    <t>DIVERS</t>
  </si>
  <si>
    <t>Code presta</t>
  </si>
  <si>
    <t>Auxiliaire</t>
  </si>
  <si>
    <t>Nb de jours</t>
  </si>
  <si>
    <t>MOIS</t>
  </si>
  <si>
    <t>Provision</t>
  </si>
  <si>
    <t>FO-99800099</t>
  </si>
  <si>
    <t>FO-KIA00</t>
  </si>
  <si>
    <t>FO-JBAC00</t>
  </si>
  <si>
    <t>BOUBYAM</t>
  </si>
  <si>
    <t>FO-SOLT00</t>
  </si>
  <si>
    <t>FO-SATI00</t>
  </si>
  <si>
    <t>FO-CAPG01</t>
  </si>
  <si>
    <t>FO-HAYS00</t>
  </si>
  <si>
    <t>FO-99800095</t>
  </si>
  <si>
    <t>HEMMJEN</t>
  </si>
  <si>
    <t>FO-HORE00</t>
  </si>
  <si>
    <t>FO-K2PA00</t>
  </si>
  <si>
    <t>FO-99800098</t>
  </si>
  <si>
    <t>FO-WAND00</t>
  </si>
  <si>
    <t>FO-AVAN03</t>
  </si>
  <si>
    <t>FO-NSIT00</t>
  </si>
  <si>
    <t>FO-JCL000</t>
  </si>
  <si>
    <t>FO-COST00</t>
  </si>
  <si>
    <t>FO-_____388</t>
  </si>
  <si>
    <t>Rapprochement</t>
  </si>
  <si>
    <t>Entite</t>
  </si>
  <si>
    <t>Cost_center</t>
  </si>
  <si>
    <t>01 - January</t>
  </si>
  <si>
    <t>02 - February</t>
  </si>
  <si>
    <t>03 - March</t>
  </si>
  <si>
    <t>04 - April</t>
  </si>
  <si>
    <t>05 - May</t>
  </si>
  <si>
    <t>06 - June</t>
  </si>
  <si>
    <t>07 - July</t>
  </si>
  <si>
    <t>08 - August</t>
  </si>
  <si>
    <t>G2I</t>
  </si>
  <si>
    <t>Total G2I</t>
  </si>
  <si>
    <t>Total IT Corporate</t>
  </si>
  <si>
    <t>IT Group</t>
  </si>
  <si>
    <t>Total IT Group</t>
  </si>
  <si>
    <t>Total général</t>
  </si>
  <si>
    <t>Étiquettes de lignes</t>
  </si>
  <si>
    <t>FTE</t>
  </si>
  <si>
    <t>FTE 08/2018
(MTD)</t>
  </si>
  <si>
    <t>FTE 07/2018
(MTD)</t>
  </si>
  <si>
    <t>mois</t>
  </si>
  <si>
    <t>FTE 01/2018
(MTD)</t>
  </si>
  <si>
    <t>FTE 02/2018
(MTD)</t>
  </si>
  <si>
    <t>FTE 03/2018
(MTD)</t>
  </si>
  <si>
    <t>FTE 04/2018
(MTD)</t>
  </si>
  <si>
    <t>FTE 05/2018
(MTD)</t>
  </si>
  <si>
    <t xml:space="preserve">External </t>
  </si>
  <si>
    <t>Resources</t>
  </si>
  <si>
    <t>Boujemaa Amel</t>
  </si>
  <si>
    <t>Ip Cezanne</t>
  </si>
  <si>
    <t>Cost Center</t>
  </si>
  <si>
    <t>Nom</t>
  </si>
  <si>
    <t>Vendor2</t>
  </si>
  <si>
    <t>Ferrin Daniel</t>
  </si>
  <si>
    <t>Bourguignon Jerome</t>
  </si>
  <si>
    <t>Pyrame Raphael</t>
  </si>
  <si>
    <t>Oustad Adel</t>
  </si>
  <si>
    <t>Tomasi Dyana</t>
  </si>
  <si>
    <t>Boscher Arthur</t>
  </si>
  <si>
    <t>Gainche Cedric</t>
  </si>
  <si>
    <t>Adda Michel</t>
  </si>
  <si>
    <t>Piquot Jerome</t>
  </si>
  <si>
    <t>Meva Thomas</t>
  </si>
  <si>
    <t>Lawson Sylvania</t>
  </si>
  <si>
    <t>Lacombe Romy</t>
  </si>
  <si>
    <t>CIO Office</t>
  </si>
  <si>
    <t>Joa-Pedro Lopes Ferreira</t>
  </si>
  <si>
    <t>Canillas Remi</t>
  </si>
  <si>
    <t>TOTAL</t>
  </si>
  <si>
    <t>YTD</t>
  </si>
  <si>
    <t>Faye Malick</t>
  </si>
  <si>
    <t>Hevin Dominique</t>
  </si>
  <si>
    <t>1STRUC</t>
  </si>
  <si>
    <t>Feldman David</t>
  </si>
  <si>
    <t>FTE 06/2018 (MTD)</t>
  </si>
  <si>
    <t>FTE 06/2018 REC (YTD)</t>
  </si>
  <si>
    <t>FTE 06/2018 SAM</t>
  </si>
  <si>
    <t>ECART</t>
  </si>
  <si>
    <t>Zaidi Abdelrahmane</t>
  </si>
  <si>
    <t>Ait Oujnid Hicham</t>
  </si>
  <si>
    <t>Chiron Roch</t>
  </si>
  <si>
    <t>Sinotech</t>
  </si>
  <si>
    <t>Ez-Zaki Loubna</t>
  </si>
  <si>
    <t>Steinmetzer Philip</t>
  </si>
  <si>
    <r>
      <t>Commentaire</t>
    </r>
    <r>
      <rPr>
        <sz val="11"/>
        <color theme="1"/>
        <rFont val="Calibri"/>
        <family val="2"/>
        <scheme val="minor"/>
      </rPr>
      <t xml:space="preserve"> :</t>
    </r>
  </si>
  <si>
    <t>Données issues du fichier Suivi FNP</t>
  </si>
  <si>
    <t>Source PPM</t>
  </si>
  <si>
    <t>Hemmavanh Jennifer</t>
  </si>
  <si>
    <t>Diop Ngone</t>
  </si>
  <si>
    <t>CHAONTI</t>
  </si>
  <si>
    <t>Chaoui Ntissar</t>
  </si>
  <si>
    <t>ANDRERI</t>
  </si>
  <si>
    <t>Andrianaivo Eric</t>
  </si>
  <si>
    <t>Cost center</t>
  </si>
  <si>
    <t>Bay Vichhady</t>
  </si>
  <si>
    <t>BAYVIC</t>
  </si>
  <si>
    <t>Ferkatadji Julien</t>
  </si>
  <si>
    <t>FERKJUL</t>
  </si>
  <si>
    <t>Golubovic Boris</t>
  </si>
  <si>
    <t>Antares</t>
  </si>
  <si>
    <t>GOLUBOR</t>
  </si>
  <si>
    <t>FO-ANTA00</t>
  </si>
  <si>
    <t>Reperant Amelie</t>
  </si>
  <si>
    <t>Sully Group</t>
  </si>
  <si>
    <t>REPEAME</t>
  </si>
  <si>
    <t>FO-SULL00</t>
  </si>
  <si>
    <t>Boulal Rabie</t>
  </si>
  <si>
    <t>ARONDOR</t>
  </si>
  <si>
    <t>FO-ARON00</t>
  </si>
  <si>
    <t>Duong Phuong</t>
  </si>
  <si>
    <t>DUONPHU</t>
  </si>
  <si>
    <t>Frearson Stuart</t>
  </si>
  <si>
    <t>Jaa Ayoub</t>
  </si>
  <si>
    <t>JAAAYO</t>
  </si>
  <si>
    <t>Lambropoulos Cyril</t>
  </si>
  <si>
    <t>LAMBCYR</t>
  </si>
  <si>
    <t>Benali Anass</t>
  </si>
  <si>
    <t>BENAANA</t>
  </si>
  <si>
    <t>Debbah Boutaina</t>
  </si>
  <si>
    <t>DEBBBOU</t>
  </si>
  <si>
    <t>Dupraz Simon</t>
  </si>
  <si>
    <t>DUPRSIM</t>
  </si>
  <si>
    <t>Rochdi Bey</t>
  </si>
  <si>
    <t>ROCHBEY</t>
  </si>
  <si>
    <t>Lebied Taha</t>
  </si>
  <si>
    <t>Revello Kevin</t>
  </si>
  <si>
    <t>Anagra</t>
  </si>
  <si>
    <t>LEBITAH</t>
  </si>
  <si>
    <t>FO-ANAG00</t>
  </si>
  <si>
    <t>REVEKEV</t>
  </si>
  <si>
    <t>Ressources</t>
  </si>
  <si>
    <t>Boubekeur Yamina</t>
  </si>
  <si>
    <t>1ITGF</t>
  </si>
  <si>
    <t>De Boysson Edouard</t>
  </si>
  <si>
    <t>DEBOEDO</t>
  </si>
  <si>
    <t>Goncalves Joa</t>
  </si>
  <si>
    <t>GONCJOA</t>
  </si>
  <si>
    <t>FO-SINO00</t>
  </si>
  <si>
    <t>Kone Moussa</t>
  </si>
  <si>
    <t>Devoteam</t>
  </si>
  <si>
    <t>KONEMOU</t>
  </si>
  <si>
    <t>FO-DEVT00</t>
  </si>
  <si>
    <t>CIO OFFICE</t>
  </si>
  <si>
    <t>IT CORPORATE</t>
  </si>
  <si>
    <t>Entité</t>
  </si>
  <si>
    <t>1DIRS</t>
  </si>
  <si>
    <t>Security</t>
  </si>
  <si>
    <t>1DRLOG</t>
  </si>
  <si>
    <t>Others</t>
  </si>
  <si>
    <t>1DRMES</t>
  </si>
  <si>
    <t>1DROPE</t>
  </si>
  <si>
    <t>1EDI</t>
  </si>
  <si>
    <t>1INFOG</t>
  </si>
  <si>
    <t>1INFOM</t>
  </si>
  <si>
    <t>1INFOS</t>
  </si>
  <si>
    <t>1MDM</t>
  </si>
  <si>
    <t>1OPMES</t>
  </si>
  <si>
    <t>1PRL1C</t>
  </si>
  <si>
    <t>1PRNET</t>
  </si>
  <si>
    <t>1PRRAI</t>
  </si>
  <si>
    <t>1PRSDM</t>
  </si>
  <si>
    <t>1SECU</t>
  </si>
  <si>
    <t>1SIADM</t>
  </si>
  <si>
    <t>1SUPPL</t>
  </si>
  <si>
    <t>1TOP</t>
  </si>
  <si>
    <t>TOP</t>
  </si>
  <si>
    <t>1ACD</t>
  </si>
  <si>
    <t>1INFLF</t>
  </si>
  <si>
    <t>Corporate Infrastructure</t>
  </si>
  <si>
    <t>Anjum Osama</t>
  </si>
  <si>
    <t>ANJUOSA</t>
  </si>
  <si>
    <t>Benhaddou Ghita</t>
  </si>
  <si>
    <t>BENHGHI</t>
  </si>
  <si>
    <t>Venkanna Shilpa</t>
  </si>
  <si>
    <t>VENKSHI</t>
  </si>
  <si>
    <t xml:space="preserve">DAKHLAOUI Ahmed Amine </t>
  </si>
  <si>
    <t>Harington</t>
  </si>
  <si>
    <t>DAKHAHM</t>
  </si>
  <si>
    <t>Louet Jean-François</t>
  </si>
  <si>
    <t>CORP</t>
  </si>
  <si>
    <t>Beezen</t>
  </si>
  <si>
    <t>LOUEJEA</t>
  </si>
  <si>
    <t>Belghith Rym</t>
  </si>
  <si>
    <t>BELGRYM</t>
  </si>
  <si>
    <t>Total 1BUS</t>
  </si>
  <si>
    <t>Total 1CORP</t>
  </si>
  <si>
    <t>Total 1DIROP</t>
  </si>
  <si>
    <t>Total 1ITFIN</t>
  </si>
  <si>
    <t>Total 1ITGF</t>
  </si>
  <si>
    <t>Total 1ITRUN</t>
  </si>
  <si>
    <t>Critère</t>
  </si>
  <si>
    <t xml:space="preserve">TBD </t>
  </si>
  <si>
    <t>Desplas Stephane</t>
  </si>
  <si>
    <t>Naoufal Lamarti</t>
  </si>
  <si>
    <t>Talal ROGUI</t>
  </si>
  <si>
    <t>TBD (replacement AitOujnid)</t>
  </si>
  <si>
    <t>TBD (replacement Ferrin)</t>
  </si>
  <si>
    <t>xxx</t>
  </si>
  <si>
    <t>ANAEL External Consultant</t>
  </si>
  <si>
    <t>AX Developer</t>
  </si>
  <si>
    <t>External AX Consultant</t>
  </si>
  <si>
    <t>Replacement of Blaise</t>
  </si>
  <si>
    <t>sidot jean-françois</t>
  </si>
  <si>
    <t>xxx Samira</t>
  </si>
  <si>
    <t>Draoui Ntissar</t>
  </si>
  <si>
    <t>Adrien FEUILLET</t>
  </si>
  <si>
    <t>Amelie LEFEVRE</t>
  </si>
  <si>
    <t>Amine LAIMENE</t>
  </si>
  <si>
    <t>Consultant Proc Tools</t>
  </si>
  <si>
    <t>Fatima OUTALAAYNT</t>
  </si>
  <si>
    <t>Geoffrey FAURIE</t>
  </si>
  <si>
    <t>Joa GONCALVES</t>
  </si>
  <si>
    <t>LACOMBE</t>
  </si>
  <si>
    <t>Maxime ESSER</t>
  </si>
  <si>
    <t>MDM Support</t>
  </si>
  <si>
    <t xml:space="preserve">Valentin PACAULT MILLOT </t>
  </si>
  <si>
    <t>Statut contrat</t>
  </si>
  <si>
    <t>Masse</t>
  </si>
  <si>
    <t>Actual</t>
  </si>
  <si>
    <t>Budget</t>
  </si>
  <si>
    <t>Act Vs B</t>
  </si>
  <si>
    <t>Total 1BI</t>
  </si>
  <si>
    <t>Check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</si>
</sst>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€_-;\-* #,##0.00\ _€_-;_-* &quot;-&quot;??\ _€_-;_-@_-"/>
    <numFmt numFmtId="164" formatCode="0.0"/>
    <numFmt numFmtId="165" formatCode="#,##0.0"/>
    <numFmt numFmtId="166" formatCode="_-* #,##0\ _€_-;\-* #,##0\ _€_-;_-* &quot;-&quot;??\ _€_-;_-@_-"/>
    <numFmt numFmtId="167" formatCode="[$-40C]mmm\-yy;@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name val="Book Antiqua"/>
      <family val="1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b/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theme="9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B0F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theme="9"/>
      </left>
      <right/>
      <top style="thin">
        <color theme="9"/>
      </top>
      <bottom/>
      <diagonal/>
    </border>
    <border>
      <left/>
      <right/>
      <top style="thin">
        <color theme="9"/>
      </top>
      <bottom/>
      <diagonal/>
    </border>
    <border>
      <left style="thin">
        <color theme="9"/>
      </left>
      <right/>
      <top style="thin">
        <color theme="9"/>
      </top>
      <bottom style="thin">
        <color theme="9"/>
      </bottom>
      <diagonal/>
    </border>
    <border>
      <left/>
      <right/>
      <top style="thin">
        <color theme="9"/>
      </top>
      <bottom style="thin">
        <color theme="9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43" fontId="4" fillId="0" borderId="0" applyFont="0" applyFill="0" applyBorder="0" applyAlignment="0" applyProtection="0"/>
    <xf numFmtId="0" fontId="4" fillId="0" borderId="0"/>
    <xf numFmtId="0" fontId="11" fillId="0" borderId="0"/>
    <xf numFmtId="43" fontId="1" fillId="0" borderId="0" applyFont="0" applyFill="0" applyBorder="0" applyAlignment="0" applyProtection="0"/>
  </cellStyleXfs>
  <cellXfs count="138">
    <xf numFmtId="0" fontId="0" fillId="0" borderId="0" xfId="0"/>
    <xf numFmtId="0" fontId="2" fillId="2" borderId="1" xfId="0" applyFont="1" applyFill="1" applyBorder="1"/>
    <xf numFmtId="0" fontId="3" fillId="0" borderId="3" xfId="0" applyFont="1" applyFill="1" applyBorder="1"/>
    <xf numFmtId="0" fontId="2" fillId="0" borderId="3" xfId="0" applyFont="1" applyFill="1" applyBorder="1"/>
    <xf numFmtId="0" fontId="3" fillId="0" borderId="3" xfId="0" applyFont="1" applyBorder="1"/>
    <xf numFmtId="0" fontId="2" fillId="0" borderId="3" xfId="0" applyFont="1" applyBorder="1"/>
    <xf numFmtId="0" fontId="3" fillId="2" borderId="1" xfId="0" applyFont="1" applyFill="1" applyBorder="1"/>
    <xf numFmtId="0" fontId="2" fillId="3" borderId="1" xfId="0" applyFont="1" applyFill="1" applyBorder="1"/>
    <xf numFmtId="4" fontId="2" fillId="0" borderId="3" xfId="2" applyNumberFormat="1" applyFont="1" applyFill="1" applyBorder="1"/>
    <xf numFmtId="0" fontId="5" fillId="4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/>
    <xf numFmtId="0" fontId="2" fillId="0" borderId="0" xfId="0" applyFont="1"/>
    <xf numFmtId="3" fontId="2" fillId="0" borderId="0" xfId="0" applyNumberFormat="1" applyFont="1"/>
    <xf numFmtId="0" fontId="2" fillId="4" borderId="0" xfId="0" applyFont="1" applyFill="1"/>
    <xf numFmtId="4" fontId="2" fillId="0" borderId="4" xfId="2" applyNumberFormat="1" applyFont="1" applyFill="1" applyBorder="1"/>
    <xf numFmtId="0" fontId="0" fillId="0" borderId="0" xfId="0" applyAlignment="1">
      <alignment horizontal="left" indent="1"/>
    </xf>
    <xf numFmtId="0" fontId="6" fillId="0" borderId="0" xfId="0" applyFont="1" applyAlignment="1">
      <alignment horizontal="left"/>
    </xf>
    <xf numFmtId="0" fontId="5" fillId="5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7" fillId="0" borderId="5" xfId="0" applyFont="1" applyBorder="1" applyAlignment="1">
      <alignment horizontal="left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0" fillId="0" borderId="6" xfId="0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Border="1"/>
    <xf numFmtId="0" fontId="6" fillId="0" borderId="7" xfId="0" applyFont="1" applyFill="1" applyBorder="1"/>
    <xf numFmtId="0" fontId="8" fillId="0" borderId="0" xfId="0" applyFont="1" applyBorder="1" applyAlignment="1">
      <alignment horizontal="center"/>
    </xf>
    <xf numFmtId="0" fontId="5" fillId="5" borderId="0" xfId="0" applyFont="1" applyFill="1" applyAlignment="1">
      <alignment horizontal="center" vertical="center"/>
    </xf>
    <xf numFmtId="17" fontId="6" fillId="0" borderId="0" xfId="0" applyNumberFormat="1" applyFont="1"/>
    <xf numFmtId="0" fontId="0" fillId="0" borderId="3" xfId="0" applyBorder="1"/>
    <xf numFmtId="0" fontId="0" fillId="0" borderId="4" xfId="0" applyBorder="1"/>
    <xf numFmtId="1" fontId="0" fillId="0" borderId="0" xfId="0" applyNumberFormat="1" applyAlignment="1">
      <alignment horizontal="center" vertical="center" wrapText="1"/>
    </xf>
    <xf numFmtId="164" fontId="6" fillId="0" borderId="0" xfId="0" applyNumberFormat="1" applyFont="1" applyAlignment="1">
      <alignment horizontal="center" vertical="center"/>
    </xf>
    <xf numFmtId="165" fontId="6" fillId="0" borderId="0" xfId="0" applyNumberFormat="1" applyFont="1" applyAlignment="1">
      <alignment horizontal="center" vertical="center"/>
    </xf>
    <xf numFmtId="165" fontId="0" fillId="0" borderId="0" xfId="0" applyNumberFormat="1" applyFont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1" fontId="0" fillId="0" borderId="0" xfId="0" applyNumberFormat="1" applyFill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164" fontId="6" fillId="0" borderId="0" xfId="0" applyNumberFormat="1" applyFont="1" applyFill="1" applyAlignment="1">
      <alignment horizontal="center" vertical="center"/>
    </xf>
    <xf numFmtId="2" fontId="0" fillId="0" borderId="8" xfId="0" applyNumberFormat="1" applyBorder="1"/>
    <xf numFmtId="2" fontId="0" fillId="0" borderId="8" xfId="0" applyNumberFormat="1" applyFont="1" applyBorder="1"/>
    <xf numFmtId="2" fontId="0" fillId="0" borderId="9" xfId="0" applyNumberFormat="1" applyBorder="1"/>
    <xf numFmtId="2" fontId="0" fillId="0" borderId="0" xfId="0" applyNumberFormat="1" applyAlignment="1">
      <alignment horizontal="center" vertical="center" wrapText="1"/>
    </xf>
    <xf numFmtId="17" fontId="6" fillId="0" borderId="2" xfId="0" applyNumberFormat="1" applyFont="1" applyBorder="1" applyAlignment="1">
      <alignment vertical="center"/>
    </xf>
    <xf numFmtId="0" fontId="5" fillId="6" borderId="0" xfId="0" applyFont="1" applyFill="1" applyAlignment="1">
      <alignment horizontal="center" vertical="center" wrapText="1"/>
    </xf>
    <xf numFmtId="2" fontId="0" fillId="0" borderId="3" xfId="0" applyNumberFormat="1" applyBorder="1"/>
    <xf numFmtId="2" fontId="0" fillId="0" borderId="4" xfId="0" applyNumberFormat="1" applyBorder="1"/>
    <xf numFmtId="2" fontId="6" fillId="0" borderId="0" xfId="0" applyNumberFormat="1" applyFont="1"/>
    <xf numFmtId="2" fontId="0" fillId="0" borderId="9" xfId="0" applyNumberFormat="1" applyFont="1" applyBorder="1"/>
    <xf numFmtId="17" fontId="6" fillId="0" borderId="0" xfId="0" applyNumberFormat="1" applyFont="1" applyBorder="1"/>
    <xf numFmtId="0" fontId="6" fillId="7" borderId="0" xfId="0" applyFont="1" applyFill="1"/>
    <xf numFmtId="0" fontId="0" fillId="0" borderId="0" xfId="0" applyBorder="1" applyAlignment="1">
      <alignment horizontal="center" vertical="center"/>
    </xf>
    <xf numFmtId="0" fontId="9" fillId="0" borderId="0" xfId="0" applyFont="1"/>
    <xf numFmtId="164" fontId="0" fillId="0" borderId="0" xfId="0" applyNumberFormat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64" fontId="0" fillId="0" borderId="0" xfId="0" applyNumberFormat="1" applyAlignment="1">
      <alignment vertical="center"/>
    </xf>
    <xf numFmtId="164" fontId="0" fillId="0" borderId="6" xfId="0" applyNumberFormat="1" applyBorder="1" applyAlignment="1">
      <alignment horizontal="center" vertical="center"/>
    </xf>
    <xf numFmtId="164" fontId="9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2" fontId="0" fillId="0" borderId="3" xfId="0" applyNumberFormat="1" applyFont="1" applyBorder="1"/>
    <xf numFmtId="0" fontId="2" fillId="0" borderId="4" xfId="0" applyFont="1" applyBorder="1"/>
    <xf numFmtId="0" fontId="3" fillId="0" borderId="4" xfId="0" applyFont="1" applyFill="1" applyBorder="1"/>
    <xf numFmtId="0" fontId="2" fillId="0" borderId="4" xfId="0" applyFont="1" applyFill="1" applyBorder="1"/>
    <xf numFmtId="0" fontId="6" fillId="0" borderId="10" xfId="0" applyFont="1" applyFill="1" applyBorder="1"/>
    <xf numFmtId="164" fontId="6" fillId="0" borderId="11" xfId="0" applyNumberFormat="1" applyFont="1" applyBorder="1" applyAlignment="1">
      <alignment horizontal="center" vertical="center"/>
    </xf>
    <xf numFmtId="164" fontId="6" fillId="0" borderId="11" xfId="0" applyNumberFormat="1" applyFont="1" applyBorder="1" applyAlignment="1">
      <alignment horizontal="center"/>
    </xf>
    <xf numFmtId="0" fontId="6" fillId="0" borderId="11" xfId="0" applyFont="1" applyBorder="1" applyAlignment="1">
      <alignment horizontal="center" vertical="center"/>
    </xf>
    <xf numFmtId="0" fontId="12" fillId="8" borderId="12" xfId="4" applyNumberFormat="1" applyFont="1" applyFill="1" applyBorder="1" applyAlignment="1"/>
    <xf numFmtId="0" fontId="12" fillId="8" borderId="13" xfId="4" applyNumberFormat="1" applyFont="1" applyFill="1" applyBorder="1" applyAlignment="1"/>
    <xf numFmtId="0" fontId="11" fillId="0" borderId="12" xfId="4" applyNumberFormat="1" applyFont="1" applyBorder="1" applyAlignment="1"/>
    <xf numFmtId="0" fontId="11" fillId="0" borderId="13" xfId="4" applyNumberFormat="1" applyFont="1" applyBorder="1" applyAlignment="1"/>
    <xf numFmtId="0" fontId="13" fillId="0" borderId="13" xfId="4" applyNumberFormat="1" applyFont="1" applyBorder="1" applyAlignment="1"/>
    <xf numFmtId="0" fontId="13" fillId="0" borderId="14" xfId="4" applyNumberFormat="1" applyFont="1" applyBorder="1" applyAlignment="1"/>
    <xf numFmtId="0" fontId="13" fillId="0" borderId="15" xfId="4" applyNumberFormat="1" applyFont="1" applyBorder="1" applyAlignment="1"/>
    <xf numFmtId="0" fontId="2" fillId="7" borderId="3" xfId="0" applyFont="1" applyFill="1" applyBorder="1"/>
    <xf numFmtId="0" fontId="0" fillId="7" borderId="0" xfId="0" applyFont="1" applyFill="1"/>
    <xf numFmtId="0" fontId="2" fillId="0" borderId="8" xfId="0" applyFont="1" applyFill="1" applyBorder="1"/>
    <xf numFmtId="0" fontId="2" fillId="0" borderId="0" xfId="0" applyFont="1" applyFill="1" applyBorder="1"/>
    <xf numFmtId="4" fontId="2" fillId="0" borderId="16" xfId="2" applyNumberFormat="1" applyFont="1" applyFill="1" applyBorder="1"/>
    <xf numFmtId="0" fontId="14" fillId="0" borderId="0" xfId="0" applyFont="1" applyFill="1" applyBorder="1"/>
    <xf numFmtId="0" fontId="15" fillId="0" borderId="0" xfId="0" applyFont="1" applyFill="1" applyBorder="1"/>
    <xf numFmtId="0" fontId="2" fillId="9" borderId="8" xfId="0" applyFont="1" applyFill="1" applyBorder="1"/>
    <xf numFmtId="0" fontId="2" fillId="9" borderId="0" xfId="0" applyFont="1" applyFill="1" applyBorder="1"/>
    <xf numFmtId="0" fontId="14" fillId="9" borderId="0" xfId="0" applyFont="1" applyFill="1" applyBorder="1"/>
    <xf numFmtId="4" fontId="2" fillId="9" borderId="16" xfId="2" applyNumberFormat="1" applyFont="1" applyFill="1" applyBorder="1"/>
    <xf numFmtId="0" fontId="2" fillId="9" borderId="9" xfId="0" applyFont="1" applyFill="1" applyBorder="1"/>
    <xf numFmtId="0" fontId="2" fillId="9" borderId="6" xfId="0" applyFont="1" applyFill="1" applyBorder="1"/>
    <xf numFmtId="0" fontId="14" fillId="9" borderId="6" xfId="0" applyFont="1" applyFill="1" applyBorder="1"/>
    <xf numFmtId="4" fontId="2" fillId="9" borderId="17" xfId="2" applyNumberFormat="1" applyFont="1" applyFill="1" applyBorder="1"/>
    <xf numFmtId="0" fontId="3" fillId="0" borderId="0" xfId="0" applyFont="1"/>
    <xf numFmtId="4" fontId="2" fillId="0" borderId="0" xfId="0" applyNumberFormat="1" applyFont="1"/>
    <xf numFmtId="0" fontId="3" fillId="0" borderId="0" xfId="0" applyFont="1" applyFill="1" applyBorder="1"/>
    <xf numFmtId="4" fontId="2" fillId="0" borderId="0" xfId="2" applyNumberFormat="1" applyFont="1" applyFill="1" applyBorder="1"/>
    <xf numFmtId="2" fontId="3" fillId="0" borderId="0" xfId="0" applyNumberFormat="1" applyFont="1"/>
    <xf numFmtId="166" fontId="3" fillId="0" borderId="0" xfId="5" applyNumberFormat="1" applyFont="1"/>
    <xf numFmtId="4" fontId="3" fillId="0" borderId="0" xfId="0" applyNumberFormat="1" applyFont="1" applyFill="1"/>
    <xf numFmtId="0" fontId="0" fillId="0" borderId="0" xfId="0" applyFont="1"/>
    <xf numFmtId="0" fontId="6" fillId="0" borderId="0" xfId="0" applyFont="1" applyBorder="1"/>
    <xf numFmtId="0" fontId="10" fillId="0" borderId="18" xfId="0" applyFont="1" applyBorder="1"/>
    <xf numFmtId="167" fontId="10" fillId="0" borderId="18" xfId="0" applyNumberFormat="1" applyFont="1" applyBorder="1"/>
    <xf numFmtId="167" fontId="10" fillId="0" borderId="19" xfId="0" applyNumberFormat="1" applyFont="1" applyBorder="1"/>
    <xf numFmtId="0" fontId="6" fillId="0" borderId="18" xfId="0" applyFont="1" applyBorder="1"/>
    <xf numFmtId="0" fontId="10" fillId="0" borderId="1" xfId="0" applyFont="1" applyBorder="1"/>
    <xf numFmtId="0" fontId="0" fillId="0" borderId="11" xfId="0" applyBorder="1"/>
    <xf numFmtId="167" fontId="10" fillId="0" borderId="21" xfId="0" applyNumberFormat="1" applyFont="1" applyBorder="1"/>
    <xf numFmtId="17" fontId="6" fillId="0" borderId="20" xfId="0" applyNumberFormat="1" applyFont="1" applyBorder="1" applyAlignment="1">
      <alignment vertical="center"/>
    </xf>
    <xf numFmtId="0" fontId="3" fillId="0" borderId="8" xfId="0" applyFont="1" applyBorder="1"/>
    <xf numFmtId="0" fontId="2" fillId="0" borderId="8" xfId="0" applyFont="1" applyBorder="1"/>
    <xf numFmtId="0" fontId="2" fillId="0" borderId="9" xfId="0" applyFont="1" applyBorder="1"/>
    <xf numFmtId="17" fontId="3" fillId="0" borderId="8" xfId="0" applyNumberFormat="1" applyFont="1" applyBorder="1"/>
    <xf numFmtId="164" fontId="0" fillId="0" borderId="8" xfId="0" applyNumberFormat="1" applyBorder="1"/>
    <xf numFmtId="164" fontId="0" fillId="0" borderId="0" xfId="0" applyNumberFormat="1"/>
    <xf numFmtId="164" fontId="0" fillId="0" borderId="16" xfId="0" applyNumberFormat="1" applyBorder="1"/>
    <xf numFmtId="164" fontId="0" fillId="0" borderId="3" xfId="0" applyNumberFormat="1" applyBorder="1"/>
    <xf numFmtId="164" fontId="6" fillId="0" borderId="21" xfId="0" applyNumberFormat="1" applyFont="1" applyBorder="1"/>
    <xf numFmtId="164" fontId="6" fillId="0" borderId="18" xfId="0" applyNumberFormat="1" applyFont="1" applyBorder="1"/>
    <xf numFmtId="164" fontId="6" fillId="0" borderId="19" xfId="0" applyNumberFormat="1" applyFont="1" applyBorder="1"/>
    <xf numFmtId="164" fontId="6" fillId="0" borderId="0" xfId="0" applyNumberFormat="1" applyFont="1"/>
    <xf numFmtId="164" fontId="6" fillId="0" borderId="1" xfId="0" applyNumberFormat="1" applyFont="1" applyBorder="1"/>
    <xf numFmtId="0" fontId="10" fillId="7" borderId="0" xfId="0" applyFont="1" applyFill="1" applyAlignment="1">
      <alignment horizontal="center" vertical="center"/>
    </xf>
    <xf numFmtId="0" fontId="10" fillId="0" borderId="0" xfId="0" applyFont="1"/>
    <xf numFmtId="0" fontId="10" fillId="0" borderId="0" xfId="0" applyFont="1" applyBorder="1"/>
    <xf numFmtId="164" fontId="0" fillId="0" borderId="0" xfId="0" applyNumberFormat="1" applyBorder="1"/>
    <xf numFmtId="0" fontId="15" fillId="0" borderId="18" xfId="0" applyFont="1" applyBorder="1"/>
    <xf numFmtId="0" fontId="0" fillId="0" borderId="0" xfId="0" applyFont="1" applyBorder="1"/>
    <xf numFmtId="0" fontId="9" fillId="0" borderId="0" xfId="0" applyFont="1" applyFill="1" applyBorder="1"/>
    <xf numFmtId="164" fontId="9" fillId="0" borderId="0" xfId="0" applyNumberFormat="1" applyFont="1"/>
    <xf numFmtId="167" fontId="10" fillId="0" borderId="21" xfId="0" applyNumberFormat="1" applyFont="1" applyBorder="1" applyAlignment="1">
      <alignment horizontal="center"/>
    </xf>
    <xf numFmtId="167" fontId="10" fillId="0" borderId="18" xfId="0" applyNumberFormat="1" applyFont="1" applyBorder="1" applyAlignment="1">
      <alignment horizontal="center"/>
    </xf>
    <xf numFmtId="167" fontId="10" fillId="0" borderId="19" xfId="0" applyNumberFormat="1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164" fontId="6" fillId="10" borderId="21" xfId="0" applyNumberFormat="1" applyFont="1" applyFill="1" applyBorder="1"/>
    <xf numFmtId="164" fontId="6" fillId="10" borderId="18" xfId="0" applyNumberFormat="1" applyFont="1" applyFill="1" applyBorder="1"/>
    <xf numFmtId="164" fontId="6" fillId="10" borderId="19" xfId="0" applyNumberFormat="1" applyFont="1" applyFill="1" applyBorder="1"/>
  </cellXfs>
  <cellStyles count="6">
    <cellStyle name="Komma" xfId="5" builtinId="3"/>
    <cellStyle name="Milliers 2" xfId="2"/>
    <cellStyle name="Normal 2" xfId="1"/>
    <cellStyle name="Normal 3" xfId="4"/>
    <cellStyle name="Normal 6" xfId="3"/>
    <cellStyle name="Standard" xfId="0" builtinId="0"/>
  </cellStyles>
  <dxfs count="4"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</font>
      <border>
        <vertical/>
        <horizontal/>
      </border>
    </dxf>
    <dxf>
      <font>
        <b/>
        <i val="0"/>
      </font>
      <border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Reporting%2012/BASE%202012/GRP_201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CD CdR (2)"/>
      <sheetName val="mois"/>
      <sheetName val="SAISIE CA"/>
      <sheetName val="SAISIE CHGES"/>
      <sheetName val="SAISIE INVT"/>
      <sheetName val="TCD TJM"/>
      <sheetName val="TCD CdR"/>
      <sheetName val="TCD_PPM"/>
      <sheetName val="TCD_PPMint"/>
      <sheetName val="Listes"/>
      <sheetName val="Compta"/>
      <sheetName val="TCD Amort"/>
      <sheetName val="TCD Amort R3 B12"/>
      <sheetName val="TCD CdR (3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>
    <tabColor rgb="FF0000FF"/>
  </sheetPr>
  <dimension ref="A1:BH16"/>
  <sheetViews>
    <sheetView tabSelected="1" zoomScale="80" zoomScaleNormal="80" workbookViewId="0">
      <pane xSplit="5" ySplit="2" topLeftCell="AK3" activePane="bottomRight" state="frozen"/>
      <selection pane="topRight" activeCell="F1" sqref="F1"/>
      <selection pane="bottomLeft" activeCell="A3" sqref="A3"/>
      <selection pane="bottomRight" activeCell="AU11" sqref="AU11"/>
    </sheetView>
  </sheetViews>
  <sheetFormatPr baseColWidth="10" defaultRowHeight="14.4" outlineLevelCol="1" x14ac:dyDescent="0.3"/>
  <cols>
    <col min="1" max="1" width="22.6640625" bestFit="1" customWidth="1"/>
    <col min="2" max="2" width="14.33203125" bestFit="1" customWidth="1"/>
    <col min="3" max="3" width="32.44140625" customWidth="1" outlineLevel="1"/>
    <col min="4" max="4" width="38.109375" customWidth="1" outlineLevel="1"/>
    <col min="5" max="5" width="15" customWidth="1" outlineLevel="1"/>
    <col min="6" max="6" width="15.5546875" hidden="1" customWidth="1"/>
    <col min="7" max="42" width="11.44140625" customWidth="1" outlineLevel="1"/>
    <col min="43" max="43" width="1.6640625" customWidth="1"/>
    <col min="49" max="60" width="11.44140625" customWidth="1" outlineLevel="1"/>
  </cols>
  <sheetData>
    <row r="1" spans="1:60" s="124" customFormat="1" ht="15.6" x14ac:dyDescent="0.3">
      <c r="A1" s="102" t="s">
        <v>259</v>
      </c>
      <c r="B1" s="102" t="s">
        <v>165</v>
      </c>
      <c r="C1" s="102" t="s">
        <v>166</v>
      </c>
      <c r="D1" s="102" t="s">
        <v>305</v>
      </c>
      <c r="E1" s="102" t="s">
        <v>331</v>
      </c>
      <c r="F1" s="102" t="s">
        <v>332</v>
      </c>
      <c r="G1" s="131">
        <v>43466</v>
      </c>
      <c r="H1" s="132"/>
      <c r="I1" s="133"/>
      <c r="J1" s="131">
        <v>43497</v>
      </c>
      <c r="K1" s="132"/>
      <c r="L1" s="132"/>
      <c r="M1" s="131">
        <v>43525</v>
      </c>
      <c r="N1" s="132"/>
      <c r="O1" s="132"/>
      <c r="P1" s="131">
        <v>43556</v>
      </c>
      <c r="Q1" s="132"/>
      <c r="R1" s="132"/>
      <c r="S1" s="131">
        <v>43586</v>
      </c>
      <c r="T1" s="132"/>
      <c r="U1" s="132"/>
      <c r="V1" s="131">
        <v>43617</v>
      </c>
      <c r="W1" s="132"/>
      <c r="X1" s="132"/>
      <c r="Y1" s="131">
        <v>43647</v>
      </c>
      <c r="Z1" s="132"/>
      <c r="AA1" s="132"/>
      <c r="AB1" s="131">
        <v>43678</v>
      </c>
      <c r="AC1" s="132"/>
      <c r="AD1" s="132"/>
      <c r="AE1" s="131">
        <v>43709</v>
      </c>
      <c r="AF1" s="132"/>
      <c r="AG1" s="132"/>
      <c r="AH1" s="131">
        <v>43739</v>
      </c>
      <c r="AI1" s="132"/>
      <c r="AJ1" s="132"/>
      <c r="AK1" s="131">
        <v>43770</v>
      </c>
      <c r="AL1" s="132"/>
      <c r="AM1" s="132"/>
      <c r="AN1" s="131">
        <v>43800</v>
      </c>
      <c r="AO1" s="132"/>
      <c r="AP1" s="133"/>
      <c r="AR1" s="134" t="s">
        <v>184</v>
      </c>
      <c r="AS1" s="134"/>
      <c r="AT1" s="134"/>
      <c r="AV1" s="123">
        <v>2</v>
      </c>
      <c r="AW1" s="124">
        <v>1</v>
      </c>
      <c r="AX1" s="124">
        <v>2</v>
      </c>
      <c r="AY1" s="124">
        <v>3</v>
      </c>
      <c r="AZ1" s="124">
        <v>4</v>
      </c>
      <c r="BA1" s="124">
        <v>5</v>
      </c>
      <c r="BB1" s="124">
        <v>6</v>
      </c>
      <c r="BC1" s="124">
        <v>7</v>
      </c>
      <c r="BD1" s="124">
        <v>8</v>
      </c>
      <c r="BE1" s="124">
        <v>9</v>
      </c>
      <c r="BF1" s="124">
        <v>10</v>
      </c>
      <c r="BG1" s="124">
        <v>11</v>
      </c>
      <c r="BH1" s="124">
        <v>12</v>
      </c>
    </row>
    <row r="2" spans="1:60" s="124" customFormat="1" ht="15.75" x14ac:dyDescent="0.25">
      <c r="B2" s="125"/>
      <c r="C2" s="125"/>
      <c r="D2" s="125"/>
      <c r="E2" s="125"/>
      <c r="F2" s="125"/>
      <c r="G2" s="108" t="s">
        <v>333</v>
      </c>
      <c r="H2" s="103" t="s">
        <v>334</v>
      </c>
      <c r="I2" s="104" t="s">
        <v>335</v>
      </c>
      <c r="J2" s="108" t="s">
        <v>333</v>
      </c>
      <c r="K2" s="103" t="s">
        <v>334</v>
      </c>
      <c r="L2" s="104" t="s">
        <v>335</v>
      </c>
      <c r="M2" s="108" t="s">
        <v>333</v>
      </c>
      <c r="N2" s="103" t="s">
        <v>334</v>
      </c>
      <c r="O2" s="104" t="s">
        <v>335</v>
      </c>
      <c r="P2" s="108" t="s">
        <v>333</v>
      </c>
      <c r="Q2" s="103" t="s">
        <v>334</v>
      </c>
      <c r="R2" s="104" t="s">
        <v>335</v>
      </c>
      <c r="S2" s="108" t="s">
        <v>333</v>
      </c>
      <c r="T2" s="103" t="s">
        <v>334</v>
      </c>
      <c r="U2" s="104" t="s">
        <v>335</v>
      </c>
      <c r="V2" s="108" t="s">
        <v>333</v>
      </c>
      <c r="W2" s="103" t="s">
        <v>334</v>
      </c>
      <c r="X2" s="104" t="s">
        <v>335</v>
      </c>
      <c r="Y2" s="108" t="s">
        <v>333</v>
      </c>
      <c r="Z2" s="103" t="s">
        <v>334</v>
      </c>
      <c r="AA2" s="104" t="s">
        <v>335</v>
      </c>
      <c r="AB2" s="108" t="s">
        <v>333</v>
      </c>
      <c r="AC2" s="103" t="s">
        <v>334</v>
      </c>
      <c r="AD2" s="104" t="s">
        <v>335</v>
      </c>
      <c r="AE2" s="108" t="s">
        <v>333</v>
      </c>
      <c r="AF2" s="103" t="s">
        <v>334</v>
      </c>
      <c r="AG2" s="104" t="s">
        <v>335</v>
      </c>
      <c r="AH2" s="108" t="s">
        <v>333</v>
      </c>
      <c r="AI2" s="103" t="s">
        <v>334</v>
      </c>
      <c r="AJ2" s="104" t="s">
        <v>335</v>
      </c>
      <c r="AK2" s="108" t="s">
        <v>333</v>
      </c>
      <c r="AL2" s="103" t="s">
        <v>334</v>
      </c>
      <c r="AM2" s="104" t="s">
        <v>335</v>
      </c>
      <c r="AN2" s="108" t="s">
        <v>333</v>
      </c>
      <c r="AO2" s="103" t="s">
        <v>334</v>
      </c>
      <c r="AP2" s="104" t="s">
        <v>335</v>
      </c>
      <c r="AQ2"/>
      <c r="AR2" s="108" t="s">
        <v>333</v>
      </c>
      <c r="AS2" s="103" t="s">
        <v>334</v>
      </c>
      <c r="AT2" s="104" t="s">
        <v>335</v>
      </c>
    </row>
    <row r="3" spans="1:60" s="101" customFormat="1" x14ac:dyDescent="0.3">
      <c r="A3" s="127"/>
      <c r="B3" s="105" t="s">
        <v>336</v>
      </c>
      <c r="C3" s="105"/>
      <c r="D3" s="105"/>
      <c r="E3" s="105"/>
      <c r="F3" s="127"/>
      <c r="G3" s="118">
        <f>IFERROR(VLOOKUP($B:$B,'Actual Ajusté'!$B:$Q,MATCH(Synthèse!G$1,'Actual Ajusté'!$B$1:$Q$1,0),0),0)</f>
        <v>7</v>
      </c>
      <c r="H3" s="119">
        <f>IFERROR(VLOOKUP($B:$B,Budget!$B:$Q,MATCH(Synthèse!G$1,Budget!$B$1:$Q$1,0),0),0)</f>
        <v>7.8238095238095235</v>
      </c>
      <c r="I3" s="120">
        <f>+G3-H3</f>
        <v>-0.82380952380952355</v>
      </c>
      <c r="J3" s="118">
        <f>IFERROR(VLOOKUP($B:$B,'Actual Ajusté'!$B:$Q,MATCH(Synthèse!J$1,'Actual Ajusté'!$B$1:$Q$1,0),0),0)</f>
        <v>8</v>
      </c>
      <c r="K3" s="119">
        <f>IFERROR(VLOOKUP($B:$B,Budget!$B:$Q,MATCH(Synthèse!J$1,Budget!$B$1:$Q$1,0),0),0)</f>
        <v>7.8238095238095235</v>
      </c>
      <c r="L3" s="120">
        <f>+J3-K3</f>
        <v>0.17619047619047645</v>
      </c>
      <c r="M3" s="118">
        <f>IFERROR(VLOOKUP($B:$B,'Actual Ajusté'!$B:$Q,MATCH(Synthèse!M$1,'Actual Ajusté'!$B$1:$Q$1,0),0),0)</f>
        <v>0</v>
      </c>
      <c r="N3" s="119">
        <f>IFERROR(VLOOKUP($B:$B,Budget!$B:$Q,MATCH(Synthèse!M$1,Budget!$B$1:$Q$1,0),0),0)</f>
        <v>7.8238095238095235</v>
      </c>
      <c r="O3" s="120">
        <f>+M3-N3</f>
        <v>-7.8238095238095235</v>
      </c>
      <c r="P3" s="118">
        <f>IFERROR(VLOOKUP($B:$B,'Actual Ajusté'!$B:$Q,MATCH(Synthèse!P$1,'Actual Ajusté'!$B$1:$Q$1,0),0),0)</f>
        <v>0</v>
      </c>
      <c r="Q3" s="119">
        <f>IFERROR(VLOOKUP($B:$B,Budget!$B:$Q,MATCH(Synthèse!P$1,Budget!$B$1:$Q$1,0),0),0)</f>
        <v>7.8238095238095235</v>
      </c>
      <c r="R3" s="120">
        <f>+P3-Q3</f>
        <v>-7.8238095238095235</v>
      </c>
      <c r="S3" s="118">
        <f>IFERROR(VLOOKUP($B:$B,'Actual Ajusté'!$B:$Q,MATCH(Synthèse!S$1,'Actual Ajusté'!$B$1:$Q$1,0),0),0)</f>
        <v>0</v>
      </c>
      <c r="T3" s="119">
        <f>IFERROR(VLOOKUP($B:$B,Budget!$B:$Q,MATCH(Synthèse!S$1,Budget!$B$1:$Q$1,0),0),0)</f>
        <v>7.8238095238095235</v>
      </c>
      <c r="U3" s="120">
        <f>+S3-T3</f>
        <v>-7.8238095238095235</v>
      </c>
      <c r="V3" s="118">
        <f>IFERROR(VLOOKUP($B:$B,'Actual Ajusté'!$B:$Q,MATCH(Synthèse!V$1,'Actual Ajusté'!$B$1:$Q$1,0),0),0)</f>
        <v>0</v>
      </c>
      <c r="W3" s="119">
        <f>IFERROR(VLOOKUP($B:$B,Budget!$B:$Q,MATCH(Synthèse!V$1,Budget!$B$1:$Q$1,0),0),0)</f>
        <v>7.8238095238095235</v>
      </c>
      <c r="X3" s="120">
        <f>+V3-W3</f>
        <v>-7.8238095238095235</v>
      </c>
      <c r="Y3" s="118">
        <f>IFERROR(VLOOKUP($B:$B,'Actual Ajusté'!$B:$Q,MATCH(Synthèse!Y$1,'Actual Ajusté'!$B$1:$Q$1,0),0),0)</f>
        <v>0</v>
      </c>
      <c r="Z3" s="119">
        <f>IFERROR(VLOOKUP($B:$B,Budget!$B:$Q,MATCH(Synthèse!Y$1,Budget!$B$1:$Q$1,0),0),0)</f>
        <v>7.8238095238095235</v>
      </c>
      <c r="AA3" s="120">
        <f>+Y3-Z3</f>
        <v>-7.8238095238095235</v>
      </c>
      <c r="AB3" s="118">
        <f>IFERROR(VLOOKUP($B:$B,'Actual Ajusté'!$B:$Q,MATCH(Synthèse!AB$1,'Actual Ajusté'!$B$1:$Q$1,0),0),0)</f>
        <v>0</v>
      </c>
      <c r="AC3" s="119">
        <f>IFERROR(VLOOKUP($B:$B,Budget!$B:$Q,MATCH(Synthèse!AB$1,Budget!$B$1:$Q$1,0),0),0)</f>
        <v>7.8238095238095235</v>
      </c>
      <c r="AD3" s="120">
        <f>+AB3-AC3</f>
        <v>-7.8238095238095235</v>
      </c>
      <c r="AE3" s="118">
        <f>IFERROR(VLOOKUP($B:$B,'Actual Ajusté'!$B:$Q,MATCH(Synthèse!AE$1,'Actual Ajusté'!$B$1:$Q$1,0),0),0)</f>
        <v>0</v>
      </c>
      <c r="AF3" s="119">
        <f>IFERROR(VLOOKUP($B:$B,Budget!$B:$Q,MATCH(Synthèse!AE$1,Budget!$B$1:$Q$1,0),0),0)</f>
        <v>7.8238095238095235</v>
      </c>
      <c r="AG3" s="120">
        <f>+AE3-AF3</f>
        <v>-7.8238095238095235</v>
      </c>
      <c r="AH3" s="118">
        <f>IFERROR(VLOOKUP($B:$B,'Actual Ajusté'!$B:$Q,MATCH(Synthèse!AH$1,'Actual Ajusté'!$B$1:$Q$1,0),0),0)</f>
        <v>0</v>
      </c>
      <c r="AI3" s="119">
        <f>IFERROR(VLOOKUP($B:$B,Budget!$B:$Q,MATCH(Synthèse!AH$1,Budget!$B$1:$Q$1,0),0),0)</f>
        <v>7.8238095238095235</v>
      </c>
      <c r="AJ3" s="120">
        <f>+AH3-AI3</f>
        <v>-7.8238095238095235</v>
      </c>
      <c r="AK3" s="118">
        <f>IFERROR(VLOOKUP($B:$B,'Actual Ajusté'!$B:$Q,MATCH(Synthèse!AK$1,'Actual Ajusté'!$B$1:$Q$1,0),0),0)</f>
        <v>0</v>
      </c>
      <c r="AL3" s="119">
        <f>IFERROR(VLOOKUP($B:$B,Budget!$B:$Q,MATCH(Synthèse!AK$1,Budget!$B$1:$Q$1,0),0),0)</f>
        <v>7.8238095238095235</v>
      </c>
      <c r="AM3" s="120">
        <f>+AK3-AL3</f>
        <v>-7.8238095238095235</v>
      </c>
      <c r="AN3" s="118">
        <f>IFERROR(VLOOKUP($B:$B,'Actual Ajusté'!$B:$Q,MATCH(Synthèse!AN$1,'Actual Ajusté'!$B$1:$Q$1,0),0),0)</f>
        <v>0</v>
      </c>
      <c r="AO3" s="119">
        <f>IFERROR(VLOOKUP($B:$B,Budget!$B:$Q,MATCH(Synthèse!AN$1,Budget!$B$1:$Q$1,0),0),0)</f>
        <v>7.8238095238095235</v>
      </c>
      <c r="AP3" s="120">
        <f>+AN3-AO3</f>
        <v>-7.8238095238095235</v>
      </c>
      <c r="AQ3"/>
      <c r="AR3" s="135">
        <f ca="1">SUMPRODUCT((MOD(COLUMN(G3:INDIRECT(ADDRESS(3,6+3*$AV$1))),3)=1)*(G3:INDIRECT(ADDRESS(3,6+3*$AV$1))))</f>
        <v>15</v>
      </c>
      <c r="AS3" s="136">
        <f ca="1">SUMPRODUCT((MOD(COLUMN(G3:INDIRECT(ADDRESS(3,6+3*$AV$1))),3)=2)*(G3:INDIRECT(ADDRESS(3,6+3*$AV$1))))</f>
        <v>15.647619047619047</v>
      </c>
      <c r="AT3" s="137">
        <f ca="1">SUMPRODUCT((MOD(COLUMN(G3:INDIRECT(ADDRESS(3,6+3*$AV$1))),3)=0)*(G3:INDIRECT(ADDRESS(3,6+3*$AV$1))))</f>
        <v>-0.64761904761904709</v>
      </c>
      <c r="AV3"/>
    </row>
    <row r="4" spans="1:60" s="101" customFormat="1" ht="15" x14ac:dyDescent="0.25">
      <c r="A4" s="127"/>
      <c r="B4" s="105" t="s">
        <v>299</v>
      </c>
      <c r="C4" s="105"/>
      <c r="D4" s="105"/>
      <c r="E4" s="105"/>
      <c r="F4" s="127"/>
      <c r="G4" s="118">
        <f>IFERROR(VLOOKUP($B:$B,'Actual Ajusté'!$B:$Q,MATCH(Synthèse!G$1,'Actual Ajusté'!$B$1:$Q$1,0),0),0)</f>
        <v>13</v>
      </c>
      <c r="H4" s="119">
        <f>IFERROR(VLOOKUP($B:$B,Budget!$B:$Q,MATCH(Synthèse!G$1,Budget!$B$1:$Q$1,0),0),0)</f>
        <v>14.333333333333334</v>
      </c>
      <c r="I4" s="120">
        <f t="shared" ref="I4:I8" si="0">+G4-H4</f>
        <v>-1.3333333333333339</v>
      </c>
      <c r="J4" s="118">
        <f>IFERROR(VLOOKUP($B:$B,'Actual Ajusté'!$B:$Q,MATCH(Synthèse!J$1,'Actual Ajusté'!$B$1:$Q$1,0),0),0)</f>
        <v>12</v>
      </c>
      <c r="K4" s="119">
        <f>IFERROR(VLOOKUP($B:$B,Budget!$B:$Q,MATCH(Synthèse!J$1,Budget!$B$1:$Q$1,0),0),0)</f>
        <v>14.333333333333334</v>
      </c>
      <c r="L4" s="120">
        <f t="shared" ref="L4:L9" si="1">+J4-K4</f>
        <v>-2.3333333333333339</v>
      </c>
      <c r="M4" s="118">
        <f>IFERROR(VLOOKUP($B:$B,'Actual Ajusté'!$B:$Q,MATCH(Synthèse!M$1,'Actual Ajusté'!$B$1:$Q$1,0),0),0)</f>
        <v>0</v>
      </c>
      <c r="N4" s="119">
        <f>IFERROR(VLOOKUP($B:$B,Budget!$B:$Q,MATCH(Synthèse!M$1,Budget!$B$1:$Q$1,0),0),0)</f>
        <v>14.333333333333334</v>
      </c>
      <c r="O4" s="120">
        <f t="shared" ref="O4:O9" si="2">+M4-N4</f>
        <v>-14.333333333333334</v>
      </c>
      <c r="P4" s="118">
        <f>IFERROR(VLOOKUP($B:$B,'Actual Ajusté'!$B:$Q,MATCH(Synthèse!P$1,'Actual Ajusté'!$B$1:$Q$1,0),0),0)</f>
        <v>0</v>
      </c>
      <c r="Q4" s="119">
        <f>IFERROR(VLOOKUP($B:$B,Budget!$B:$Q,MATCH(Synthèse!P$1,Budget!$B$1:$Q$1,0),0),0)</f>
        <v>14.333333333333334</v>
      </c>
      <c r="R4" s="120">
        <f t="shared" ref="R4:R9" si="3">+P4-Q4</f>
        <v>-14.333333333333334</v>
      </c>
      <c r="S4" s="118">
        <f>IFERROR(VLOOKUP($B:$B,'Actual Ajusté'!$B:$Q,MATCH(Synthèse!S$1,'Actual Ajusté'!$B$1:$Q$1,0),0),0)</f>
        <v>0</v>
      </c>
      <c r="T4" s="119">
        <f>IFERROR(VLOOKUP($B:$B,Budget!$B:$Q,MATCH(Synthèse!S$1,Budget!$B$1:$Q$1,0),0),0)</f>
        <v>14.333333333333334</v>
      </c>
      <c r="U4" s="120">
        <f t="shared" ref="U4:U9" si="4">+S4-T4</f>
        <v>-14.333333333333334</v>
      </c>
      <c r="V4" s="118">
        <f>IFERROR(VLOOKUP($B:$B,'Actual Ajusté'!$B:$Q,MATCH(Synthèse!V$1,'Actual Ajusté'!$B$1:$Q$1,0),0),0)</f>
        <v>0</v>
      </c>
      <c r="W4" s="119">
        <f>IFERROR(VLOOKUP($B:$B,Budget!$B:$Q,MATCH(Synthèse!V$1,Budget!$B$1:$Q$1,0),0),0)</f>
        <v>14.333333333333334</v>
      </c>
      <c r="X4" s="120">
        <f t="shared" ref="X4:X9" si="5">+V4-W4</f>
        <v>-14.333333333333334</v>
      </c>
      <c r="Y4" s="118">
        <f>IFERROR(VLOOKUP($B:$B,'Actual Ajusté'!$B:$Q,MATCH(Synthèse!Y$1,'Actual Ajusté'!$B$1:$Q$1,0),0),0)</f>
        <v>0</v>
      </c>
      <c r="Z4" s="119">
        <f>IFERROR(VLOOKUP($B:$B,Budget!$B:$Q,MATCH(Synthèse!Y$1,Budget!$B$1:$Q$1,0),0),0)</f>
        <v>14.333333333333334</v>
      </c>
      <c r="AA4" s="120">
        <f t="shared" ref="AA4:AA9" si="6">+Y4-Z4</f>
        <v>-14.333333333333334</v>
      </c>
      <c r="AB4" s="118">
        <f>IFERROR(VLOOKUP($B:$B,'Actual Ajusté'!$B:$Q,MATCH(Synthèse!AB$1,'Actual Ajusté'!$B$1:$Q$1,0),0),0)</f>
        <v>0</v>
      </c>
      <c r="AC4" s="119">
        <f>IFERROR(VLOOKUP($B:$B,Budget!$B:$Q,MATCH(Synthèse!AB$1,Budget!$B$1:$Q$1,0),0),0)</f>
        <v>14.333333333333334</v>
      </c>
      <c r="AD4" s="120">
        <f t="shared" ref="AD4:AD9" si="7">+AB4-AC4</f>
        <v>-14.333333333333334</v>
      </c>
      <c r="AE4" s="118">
        <f>IFERROR(VLOOKUP($B:$B,'Actual Ajusté'!$B:$Q,MATCH(Synthèse!AE$1,'Actual Ajusté'!$B$1:$Q$1,0),0),0)</f>
        <v>0</v>
      </c>
      <c r="AF4" s="119">
        <f>IFERROR(VLOOKUP($B:$B,Budget!$B:$Q,MATCH(Synthèse!AE$1,Budget!$B$1:$Q$1,0),0),0)</f>
        <v>14.333333333333334</v>
      </c>
      <c r="AG4" s="120">
        <f t="shared" ref="AG4:AG9" si="8">+AE4-AF4</f>
        <v>-14.333333333333334</v>
      </c>
      <c r="AH4" s="118">
        <f>IFERROR(VLOOKUP($B:$B,'Actual Ajusté'!$B:$Q,MATCH(Synthèse!AH$1,'Actual Ajusté'!$B$1:$Q$1,0),0),0)</f>
        <v>0</v>
      </c>
      <c r="AI4" s="119">
        <f>IFERROR(VLOOKUP($B:$B,Budget!$B:$Q,MATCH(Synthèse!AH$1,Budget!$B$1:$Q$1,0),0),0)</f>
        <v>14.333333333333334</v>
      </c>
      <c r="AJ4" s="120">
        <f t="shared" ref="AJ4:AJ9" si="9">+AH4-AI4</f>
        <v>-14.333333333333334</v>
      </c>
      <c r="AK4" s="118">
        <f>IFERROR(VLOOKUP($B:$B,'Actual Ajusté'!$B:$Q,MATCH(Synthèse!AK$1,'Actual Ajusté'!$B$1:$Q$1,0),0),0)</f>
        <v>0</v>
      </c>
      <c r="AL4" s="119">
        <f>IFERROR(VLOOKUP($B:$B,Budget!$B:$Q,MATCH(Synthèse!AK$1,Budget!$B$1:$Q$1,0),0),0)</f>
        <v>14.333333333333334</v>
      </c>
      <c r="AM4" s="120">
        <f t="shared" ref="AM4:AM9" si="10">+AK4-AL4</f>
        <v>-14.333333333333334</v>
      </c>
      <c r="AN4" s="118">
        <f>IFERROR(VLOOKUP($B:$B,'Actual Ajusté'!$B:$Q,MATCH(Synthèse!AN$1,'Actual Ajusté'!$B$1:$Q$1,0),0),0)</f>
        <v>0</v>
      </c>
      <c r="AO4" s="119">
        <f>IFERROR(VLOOKUP($B:$B,Budget!$B:$Q,MATCH(Synthèse!AN$1,Budget!$B$1:$Q$1,0),0),0)</f>
        <v>14.333333333333334</v>
      </c>
      <c r="AP4" s="120">
        <f t="shared" ref="AP4:AP9" si="11">+AN4-AO4</f>
        <v>-14.333333333333334</v>
      </c>
      <c r="AQ4"/>
      <c r="AR4" s="135">
        <f ca="1">SUMPRODUCT((MOD(COLUMN(G4:INDIRECT(ADDRESS(4,6+3*$AV$1))),3)=1)*(G4:INDIRECT(ADDRESS(4,6+3*$AV$1))))</f>
        <v>25</v>
      </c>
      <c r="AS4" s="136">
        <f ca="1">SUMPRODUCT((MOD(COLUMN(G4:INDIRECT(ADDRESS(4,6+3*$AV$1))),3)=2)*(G4:INDIRECT(ADDRESS(4,6+3*$AV$1))))</f>
        <v>28.666666666666668</v>
      </c>
      <c r="AT4" s="137">
        <f ca="1">SUMPRODUCT((MOD(COLUMN(G4:INDIRECT(ADDRESS(4,6+3*$AV$1))),3)=0)*(G4:INDIRECT(ADDRESS(4,6+3*$AV$1))))</f>
        <v>-3.6666666666666679</v>
      </c>
      <c r="AV4"/>
    </row>
    <row r="5" spans="1:60" s="101" customFormat="1" ht="15" x14ac:dyDescent="0.25">
      <c r="A5" s="127"/>
      <c r="B5" s="105" t="s">
        <v>300</v>
      </c>
      <c r="C5" s="105"/>
      <c r="D5" s="105"/>
      <c r="E5" s="105"/>
      <c r="F5" s="127"/>
      <c r="G5" s="118">
        <f>IFERROR(VLOOKUP($B:$B,'Actual Ajusté'!$B:$Q,MATCH(Synthèse!G$1,'Actual Ajusté'!$B$1:$Q$1,0),0),0)</f>
        <v>0</v>
      </c>
      <c r="H5" s="119">
        <f>IFERROR(VLOOKUP($B:$B,Budget!$B:$Q,MATCH(Synthèse!G$1,Budget!$B$1:$Q$1,0),0),0)</f>
        <v>1</v>
      </c>
      <c r="I5" s="120">
        <f t="shared" si="0"/>
        <v>-1</v>
      </c>
      <c r="J5" s="118">
        <f>IFERROR(VLOOKUP($B:$B,'Actual Ajusté'!$B:$Q,MATCH(Synthèse!J$1,'Actual Ajusté'!$B$1:$Q$1,0),0),0)</f>
        <v>1</v>
      </c>
      <c r="K5" s="119">
        <f>IFERROR(VLOOKUP($B:$B,Budget!$B:$Q,MATCH(Synthèse!J$1,Budget!$B$1:$Q$1,0),0),0)</f>
        <v>1</v>
      </c>
      <c r="L5" s="120">
        <f t="shared" si="1"/>
        <v>0</v>
      </c>
      <c r="M5" s="118">
        <f>IFERROR(VLOOKUP($B:$B,'Actual Ajusté'!$B:$Q,MATCH(Synthèse!M$1,'Actual Ajusté'!$B$1:$Q$1,0),0),0)</f>
        <v>0</v>
      </c>
      <c r="N5" s="119">
        <f>IFERROR(VLOOKUP($B:$B,Budget!$B:$Q,MATCH(Synthèse!M$1,Budget!$B$1:$Q$1,0),0),0)</f>
        <v>1</v>
      </c>
      <c r="O5" s="120">
        <f t="shared" si="2"/>
        <v>-1</v>
      </c>
      <c r="P5" s="118">
        <f>IFERROR(VLOOKUP($B:$B,'Actual Ajusté'!$B:$Q,MATCH(Synthèse!P$1,'Actual Ajusté'!$B$1:$Q$1,0),0),0)</f>
        <v>0</v>
      </c>
      <c r="Q5" s="119">
        <f>IFERROR(VLOOKUP($B:$B,Budget!$B:$Q,MATCH(Synthèse!P$1,Budget!$B$1:$Q$1,0),0),0)</f>
        <v>1</v>
      </c>
      <c r="R5" s="120">
        <f t="shared" si="3"/>
        <v>-1</v>
      </c>
      <c r="S5" s="118">
        <f>IFERROR(VLOOKUP($B:$B,'Actual Ajusté'!$B:$Q,MATCH(Synthèse!S$1,'Actual Ajusté'!$B$1:$Q$1,0),0),0)</f>
        <v>0</v>
      </c>
      <c r="T5" s="119">
        <f>IFERROR(VLOOKUP($B:$B,Budget!$B:$Q,MATCH(Synthèse!S$1,Budget!$B$1:$Q$1,0),0),0)</f>
        <v>1</v>
      </c>
      <c r="U5" s="120">
        <f t="shared" si="4"/>
        <v>-1</v>
      </c>
      <c r="V5" s="118">
        <f>IFERROR(VLOOKUP($B:$B,'Actual Ajusté'!$B:$Q,MATCH(Synthèse!V$1,'Actual Ajusté'!$B$1:$Q$1,0),0),0)</f>
        <v>0</v>
      </c>
      <c r="W5" s="119">
        <f>IFERROR(VLOOKUP($B:$B,Budget!$B:$Q,MATCH(Synthèse!V$1,Budget!$B$1:$Q$1,0),0),0)</f>
        <v>1</v>
      </c>
      <c r="X5" s="120">
        <f t="shared" si="5"/>
        <v>-1</v>
      </c>
      <c r="Y5" s="118">
        <f>IFERROR(VLOOKUP($B:$B,'Actual Ajusté'!$B:$Q,MATCH(Synthèse!Y$1,'Actual Ajusté'!$B$1:$Q$1,0),0),0)</f>
        <v>0</v>
      </c>
      <c r="Z5" s="119">
        <f>IFERROR(VLOOKUP($B:$B,Budget!$B:$Q,MATCH(Synthèse!Y$1,Budget!$B$1:$Q$1,0),0),0)</f>
        <v>1</v>
      </c>
      <c r="AA5" s="120">
        <f t="shared" si="6"/>
        <v>-1</v>
      </c>
      <c r="AB5" s="118">
        <f>IFERROR(VLOOKUP($B:$B,'Actual Ajusté'!$B:$Q,MATCH(Synthèse!AB$1,'Actual Ajusté'!$B$1:$Q$1,0),0),0)</f>
        <v>0</v>
      </c>
      <c r="AC5" s="119">
        <f>IFERROR(VLOOKUP($B:$B,Budget!$B:$Q,MATCH(Synthèse!AB$1,Budget!$B$1:$Q$1,0),0),0)</f>
        <v>1</v>
      </c>
      <c r="AD5" s="120">
        <f t="shared" si="7"/>
        <v>-1</v>
      </c>
      <c r="AE5" s="118">
        <f>IFERROR(VLOOKUP($B:$B,'Actual Ajusté'!$B:$Q,MATCH(Synthèse!AE$1,'Actual Ajusté'!$B$1:$Q$1,0),0),0)</f>
        <v>0</v>
      </c>
      <c r="AF5" s="119">
        <f>IFERROR(VLOOKUP($B:$B,Budget!$B:$Q,MATCH(Synthèse!AE$1,Budget!$B$1:$Q$1,0),0),0)</f>
        <v>1</v>
      </c>
      <c r="AG5" s="120">
        <f t="shared" si="8"/>
        <v>-1</v>
      </c>
      <c r="AH5" s="118">
        <f>IFERROR(VLOOKUP($B:$B,'Actual Ajusté'!$B:$Q,MATCH(Synthèse!AH$1,'Actual Ajusté'!$B$1:$Q$1,0),0),0)</f>
        <v>0</v>
      </c>
      <c r="AI5" s="119">
        <f>IFERROR(VLOOKUP($B:$B,Budget!$B:$Q,MATCH(Synthèse!AH$1,Budget!$B$1:$Q$1,0),0),0)</f>
        <v>1</v>
      </c>
      <c r="AJ5" s="120">
        <f t="shared" si="9"/>
        <v>-1</v>
      </c>
      <c r="AK5" s="118">
        <f>IFERROR(VLOOKUP($B:$B,'Actual Ajusté'!$B:$Q,MATCH(Synthèse!AK$1,'Actual Ajusté'!$B$1:$Q$1,0),0),0)</f>
        <v>0</v>
      </c>
      <c r="AL5" s="119">
        <f>IFERROR(VLOOKUP($B:$B,Budget!$B:$Q,MATCH(Synthèse!AK$1,Budget!$B$1:$Q$1,0),0),0)</f>
        <v>1</v>
      </c>
      <c r="AM5" s="120">
        <f t="shared" si="10"/>
        <v>-1</v>
      </c>
      <c r="AN5" s="118">
        <f>IFERROR(VLOOKUP($B:$B,'Actual Ajusté'!$B:$Q,MATCH(Synthèse!AN$1,'Actual Ajusté'!$B$1:$Q$1,0),0),0)</f>
        <v>0</v>
      </c>
      <c r="AO5" s="119">
        <f>IFERROR(VLOOKUP($B:$B,Budget!$B:$Q,MATCH(Synthèse!AN$1,Budget!$B$1:$Q$1,0),0),0)</f>
        <v>1</v>
      </c>
      <c r="AP5" s="120">
        <f t="shared" si="11"/>
        <v>-1</v>
      </c>
      <c r="AQ5"/>
      <c r="AR5" s="135">
        <f ca="1">SUMPRODUCT((MOD(COLUMN(G5:INDIRECT(ADDRESS(5,6+3*$AV$1))),3)=1)*(G5:INDIRECT(ADDRESS(5,6+3*$AV$1))))</f>
        <v>1</v>
      </c>
      <c r="AS5" s="136">
        <f ca="1">SUMPRODUCT((MOD(COLUMN(G5:INDIRECT(ADDRESS(5,6+3*$AV$1))),3)=2)*(G5:INDIRECT(ADDRESS(5,6+3*$AV$1))))</f>
        <v>2</v>
      </c>
      <c r="AT5" s="137">
        <f ca="1">SUMPRODUCT((MOD(COLUMN(G5:INDIRECT(ADDRESS(5,6+3*$AV$1))),3)=0)*(G5:INDIRECT(ADDRESS(5,6+3*$AV$1))))</f>
        <v>-1</v>
      </c>
      <c r="AV5"/>
    </row>
    <row r="6" spans="1:60" s="101" customFormat="1" ht="15" x14ac:dyDescent="0.25">
      <c r="A6" s="127"/>
      <c r="B6" s="105" t="s">
        <v>302</v>
      </c>
      <c r="C6" s="105"/>
      <c r="D6" s="105"/>
      <c r="E6" s="105"/>
      <c r="F6" s="127"/>
      <c r="G6" s="118">
        <f>IFERROR(VLOOKUP($B:$B,'Actual Ajusté'!$B:$Q,MATCH(Synthèse!G$1,'Actual Ajusté'!$B$1:$Q$1,0),0),0)</f>
        <v>3</v>
      </c>
      <c r="H6" s="119">
        <f>IFERROR(VLOOKUP($B:$B,Budget!$B:$Q,MATCH(Synthèse!G$1,Budget!$B$1:$Q$1,0),0),0)</f>
        <v>2.3333333333333335</v>
      </c>
      <c r="I6" s="120">
        <f t="shared" si="0"/>
        <v>0.66666666666666652</v>
      </c>
      <c r="J6" s="118">
        <f>IFERROR(VLOOKUP($B:$B,'Actual Ajusté'!$B:$Q,MATCH(Synthèse!J$1,'Actual Ajusté'!$B$1:$Q$1,0),0),0)</f>
        <v>6</v>
      </c>
      <c r="K6" s="119">
        <f>IFERROR(VLOOKUP($B:$B,Budget!$B:$Q,MATCH(Synthèse!J$1,Budget!$B$1:$Q$1,0),0),0)</f>
        <v>2.3333333333333335</v>
      </c>
      <c r="L6" s="120">
        <f t="shared" si="1"/>
        <v>3.6666666666666665</v>
      </c>
      <c r="M6" s="118">
        <f>IFERROR(VLOOKUP($B:$B,'Actual Ajusté'!$B:$Q,MATCH(Synthèse!M$1,'Actual Ajusté'!$B$1:$Q$1,0),0),0)</f>
        <v>0</v>
      </c>
      <c r="N6" s="119">
        <f>IFERROR(VLOOKUP($B:$B,Budget!$B:$Q,MATCH(Synthèse!M$1,Budget!$B$1:$Q$1,0),0),0)</f>
        <v>2.3333333333333335</v>
      </c>
      <c r="O6" s="120">
        <f t="shared" si="2"/>
        <v>-2.3333333333333335</v>
      </c>
      <c r="P6" s="118">
        <f>IFERROR(VLOOKUP($B:$B,'Actual Ajusté'!$B:$Q,MATCH(Synthèse!P$1,'Actual Ajusté'!$B$1:$Q$1,0),0),0)</f>
        <v>0</v>
      </c>
      <c r="Q6" s="119">
        <f>IFERROR(VLOOKUP($B:$B,Budget!$B:$Q,MATCH(Synthèse!P$1,Budget!$B$1:$Q$1,0),0),0)</f>
        <v>2.3333333333333335</v>
      </c>
      <c r="R6" s="120">
        <f t="shared" si="3"/>
        <v>-2.3333333333333335</v>
      </c>
      <c r="S6" s="118">
        <f>IFERROR(VLOOKUP($B:$B,'Actual Ajusté'!$B:$Q,MATCH(Synthèse!S$1,'Actual Ajusté'!$B$1:$Q$1,0),0),0)</f>
        <v>0</v>
      </c>
      <c r="T6" s="119">
        <f>IFERROR(VLOOKUP($B:$B,Budget!$B:$Q,MATCH(Synthèse!S$1,Budget!$B$1:$Q$1,0),0),0)</f>
        <v>2.3333333333333335</v>
      </c>
      <c r="U6" s="120">
        <f t="shared" si="4"/>
        <v>-2.3333333333333335</v>
      </c>
      <c r="V6" s="118">
        <f>IFERROR(VLOOKUP($B:$B,'Actual Ajusté'!$B:$Q,MATCH(Synthèse!V$1,'Actual Ajusté'!$B$1:$Q$1,0),0),0)</f>
        <v>0</v>
      </c>
      <c r="W6" s="119">
        <f>IFERROR(VLOOKUP($B:$B,Budget!$B:$Q,MATCH(Synthèse!V$1,Budget!$B$1:$Q$1,0),0),0)</f>
        <v>2.3333333333333335</v>
      </c>
      <c r="X6" s="120">
        <f t="shared" si="5"/>
        <v>-2.3333333333333335</v>
      </c>
      <c r="Y6" s="118">
        <f>IFERROR(VLOOKUP($B:$B,'Actual Ajusté'!$B:$Q,MATCH(Synthèse!Y$1,'Actual Ajusté'!$B$1:$Q$1,0),0),0)</f>
        <v>0</v>
      </c>
      <c r="Z6" s="119">
        <f>IFERROR(VLOOKUP($B:$B,Budget!$B:$Q,MATCH(Synthèse!Y$1,Budget!$B$1:$Q$1,0),0),0)</f>
        <v>2.3333333333333335</v>
      </c>
      <c r="AA6" s="120">
        <f t="shared" si="6"/>
        <v>-2.3333333333333335</v>
      </c>
      <c r="AB6" s="118">
        <f>IFERROR(VLOOKUP($B:$B,'Actual Ajusté'!$B:$Q,MATCH(Synthèse!AB$1,'Actual Ajusté'!$B$1:$Q$1,0),0),0)</f>
        <v>0</v>
      </c>
      <c r="AC6" s="119">
        <f>IFERROR(VLOOKUP($B:$B,Budget!$B:$Q,MATCH(Synthèse!AB$1,Budget!$B$1:$Q$1,0),0),0)</f>
        <v>2.3333333333333335</v>
      </c>
      <c r="AD6" s="120">
        <f t="shared" si="7"/>
        <v>-2.3333333333333335</v>
      </c>
      <c r="AE6" s="118">
        <f>IFERROR(VLOOKUP($B:$B,'Actual Ajusté'!$B:$Q,MATCH(Synthèse!AE$1,'Actual Ajusté'!$B$1:$Q$1,0),0),0)</f>
        <v>0</v>
      </c>
      <c r="AF6" s="119">
        <f>IFERROR(VLOOKUP($B:$B,Budget!$B:$Q,MATCH(Synthèse!AE$1,Budget!$B$1:$Q$1,0),0),0)</f>
        <v>2.3333333333333335</v>
      </c>
      <c r="AG6" s="120">
        <f t="shared" si="8"/>
        <v>-2.3333333333333335</v>
      </c>
      <c r="AH6" s="118">
        <f>IFERROR(VLOOKUP($B:$B,'Actual Ajusté'!$B:$Q,MATCH(Synthèse!AH$1,'Actual Ajusté'!$B$1:$Q$1,0),0),0)</f>
        <v>0</v>
      </c>
      <c r="AI6" s="119">
        <f>IFERROR(VLOOKUP($B:$B,Budget!$B:$Q,MATCH(Synthèse!AH$1,Budget!$B$1:$Q$1,0),0),0)</f>
        <v>2.3333333333333335</v>
      </c>
      <c r="AJ6" s="120">
        <f t="shared" si="9"/>
        <v>-2.3333333333333335</v>
      </c>
      <c r="AK6" s="118">
        <f>IFERROR(VLOOKUP($B:$B,'Actual Ajusté'!$B:$Q,MATCH(Synthèse!AK$1,'Actual Ajusté'!$B$1:$Q$1,0),0),0)</f>
        <v>0</v>
      </c>
      <c r="AL6" s="119">
        <f>IFERROR(VLOOKUP($B:$B,Budget!$B:$Q,MATCH(Synthèse!AK$1,Budget!$B$1:$Q$1,0),0),0)</f>
        <v>2.3333333333333335</v>
      </c>
      <c r="AM6" s="120">
        <f t="shared" si="10"/>
        <v>-2.3333333333333335</v>
      </c>
      <c r="AN6" s="118">
        <f>IFERROR(VLOOKUP($B:$B,'Actual Ajusté'!$B:$Q,MATCH(Synthèse!AN$1,'Actual Ajusté'!$B$1:$Q$1,0),0),0)</f>
        <v>0</v>
      </c>
      <c r="AO6" s="119">
        <f>IFERROR(VLOOKUP($B:$B,Budget!$B:$Q,MATCH(Synthèse!AN$1,Budget!$B$1:$Q$1,0),0),0)</f>
        <v>2.3333333333333335</v>
      </c>
      <c r="AP6" s="120">
        <f t="shared" si="11"/>
        <v>-2.3333333333333335</v>
      </c>
      <c r="AQ6"/>
      <c r="AR6" s="135">
        <f ca="1">SUMPRODUCT((MOD(COLUMN(G6:INDIRECT(ADDRESS(6,6+3*$AV$1))),3)=1)*(G6:INDIRECT(ADDRESS(6,6+3*$AV$1))))</f>
        <v>9</v>
      </c>
      <c r="AS6" s="136">
        <f ca="1">SUMPRODUCT((MOD(COLUMN(G6:INDIRECT(ADDRESS(6,6+3*$AV$1))),3)=2)*(G6:INDIRECT(ADDRESS(6,6+3*$AV$1))))</f>
        <v>4.666666666666667</v>
      </c>
      <c r="AT6" s="137">
        <f ca="1">SUMPRODUCT((MOD(COLUMN(G6:INDIRECT(ADDRESS(6,6+3*$AV$1))),3)=0)*(G6:INDIRECT(ADDRESS(6,6+3*$AV$1))))</f>
        <v>4.333333333333333</v>
      </c>
      <c r="AV6"/>
    </row>
    <row r="7" spans="1:60" s="101" customFormat="1" ht="15" x14ac:dyDescent="0.25">
      <c r="A7" s="127"/>
      <c r="B7" s="105" t="s">
        <v>303</v>
      </c>
      <c r="C7" s="105"/>
      <c r="D7" s="105"/>
      <c r="E7" s="105"/>
      <c r="F7" s="127"/>
      <c r="G7" s="118">
        <f>IFERROR(VLOOKUP($B:$B,'Actual Ajusté'!$B:$Q,MATCH(Synthèse!G$1,'Actual Ajusté'!$B$1:$Q$1,0),0),0)</f>
        <v>5</v>
      </c>
      <c r="H7" s="119">
        <f>IFERROR(VLOOKUP($B:$B,Budget!$B:$Q,MATCH(Synthèse!G$1,Budget!$B$1:$Q$1,0),0),0)</f>
        <v>3.6666666666666665</v>
      </c>
      <c r="I7" s="120">
        <f t="shared" si="0"/>
        <v>1.3333333333333335</v>
      </c>
      <c r="J7" s="118">
        <f>IFERROR(VLOOKUP($B:$B,'Actual Ajusté'!$B:$Q,MATCH(Synthèse!J$1,'Actual Ajusté'!$B$1:$Q$1,0),0),0)</f>
        <v>5</v>
      </c>
      <c r="K7" s="119">
        <f>IFERROR(VLOOKUP($B:$B,Budget!$B:$Q,MATCH(Synthèse!J$1,Budget!$B$1:$Q$1,0),0),0)</f>
        <v>3.6666666666666665</v>
      </c>
      <c r="L7" s="120">
        <f t="shared" si="1"/>
        <v>1.3333333333333335</v>
      </c>
      <c r="M7" s="118">
        <f>IFERROR(VLOOKUP($B:$B,'Actual Ajusté'!$B:$Q,MATCH(Synthèse!M$1,'Actual Ajusté'!$B$1:$Q$1,0),0),0)</f>
        <v>0</v>
      </c>
      <c r="N7" s="119">
        <f>IFERROR(VLOOKUP($B:$B,Budget!$B:$Q,MATCH(Synthèse!M$1,Budget!$B$1:$Q$1,0),0),0)</f>
        <v>3.6666666666666665</v>
      </c>
      <c r="O7" s="120">
        <f t="shared" si="2"/>
        <v>-3.6666666666666665</v>
      </c>
      <c r="P7" s="118">
        <f>IFERROR(VLOOKUP($B:$B,'Actual Ajusté'!$B:$Q,MATCH(Synthèse!P$1,'Actual Ajusté'!$B$1:$Q$1,0),0),0)</f>
        <v>0</v>
      </c>
      <c r="Q7" s="119">
        <f>IFERROR(VLOOKUP($B:$B,Budget!$B:$Q,MATCH(Synthèse!P$1,Budget!$B$1:$Q$1,0),0),0)</f>
        <v>3.6666666666666665</v>
      </c>
      <c r="R7" s="120">
        <f t="shared" si="3"/>
        <v>-3.6666666666666665</v>
      </c>
      <c r="S7" s="118">
        <f>IFERROR(VLOOKUP($B:$B,'Actual Ajusté'!$B:$Q,MATCH(Synthèse!S$1,'Actual Ajusté'!$B$1:$Q$1,0),0),0)</f>
        <v>0</v>
      </c>
      <c r="T7" s="119">
        <f>IFERROR(VLOOKUP($B:$B,Budget!$B:$Q,MATCH(Synthèse!S$1,Budget!$B$1:$Q$1,0),0),0)</f>
        <v>3.6666666666666665</v>
      </c>
      <c r="U7" s="120">
        <f t="shared" si="4"/>
        <v>-3.6666666666666665</v>
      </c>
      <c r="V7" s="118">
        <f>IFERROR(VLOOKUP($B:$B,'Actual Ajusté'!$B:$Q,MATCH(Synthèse!V$1,'Actual Ajusté'!$B$1:$Q$1,0),0),0)</f>
        <v>0</v>
      </c>
      <c r="W7" s="119">
        <f>IFERROR(VLOOKUP($B:$B,Budget!$B:$Q,MATCH(Synthèse!V$1,Budget!$B$1:$Q$1,0),0),0)</f>
        <v>3.6666666666666665</v>
      </c>
      <c r="X7" s="120">
        <f t="shared" si="5"/>
        <v>-3.6666666666666665</v>
      </c>
      <c r="Y7" s="118">
        <f>IFERROR(VLOOKUP($B:$B,'Actual Ajusté'!$B:$Q,MATCH(Synthèse!Y$1,'Actual Ajusté'!$B$1:$Q$1,0),0),0)</f>
        <v>0</v>
      </c>
      <c r="Z7" s="119">
        <f>IFERROR(VLOOKUP($B:$B,Budget!$B:$Q,MATCH(Synthèse!Y$1,Budget!$B$1:$Q$1,0),0),0)</f>
        <v>3.6666666666666665</v>
      </c>
      <c r="AA7" s="120">
        <f t="shared" si="6"/>
        <v>-3.6666666666666665</v>
      </c>
      <c r="AB7" s="118">
        <f>IFERROR(VLOOKUP($B:$B,'Actual Ajusté'!$B:$Q,MATCH(Synthèse!AB$1,'Actual Ajusté'!$B$1:$Q$1,0),0),0)</f>
        <v>0</v>
      </c>
      <c r="AC7" s="119">
        <f>IFERROR(VLOOKUP($B:$B,Budget!$B:$Q,MATCH(Synthèse!AB$1,Budget!$B$1:$Q$1,0),0),0)</f>
        <v>3.6666666666666665</v>
      </c>
      <c r="AD7" s="120">
        <f t="shared" si="7"/>
        <v>-3.6666666666666665</v>
      </c>
      <c r="AE7" s="118">
        <f>IFERROR(VLOOKUP($B:$B,'Actual Ajusté'!$B:$Q,MATCH(Synthèse!AE$1,'Actual Ajusté'!$B$1:$Q$1,0),0),0)</f>
        <v>0</v>
      </c>
      <c r="AF7" s="119">
        <f>IFERROR(VLOOKUP($B:$B,Budget!$B:$Q,MATCH(Synthèse!AE$1,Budget!$B$1:$Q$1,0),0),0)</f>
        <v>3.6666666666666665</v>
      </c>
      <c r="AG7" s="120">
        <f t="shared" si="8"/>
        <v>-3.6666666666666665</v>
      </c>
      <c r="AH7" s="118">
        <f>IFERROR(VLOOKUP($B:$B,'Actual Ajusté'!$B:$Q,MATCH(Synthèse!AH$1,'Actual Ajusté'!$B$1:$Q$1,0),0),0)</f>
        <v>0</v>
      </c>
      <c r="AI7" s="119">
        <f>IFERROR(VLOOKUP($B:$B,Budget!$B:$Q,MATCH(Synthèse!AH$1,Budget!$B$1:$Q$1,0),0),0)</f>
        <v>3.6666666666666665</v>
      </c>
      <c r="AJ7" s="120">
        <f t="shared" si="9"/>
        <v>-3.6666666666666665</v>
      </c>
      <c r="AK7" s="118">
        <f>IFERROR(VLOOKUP($B:$B,'Actual Ajusté'!$B:$Q,MATCH(Synthèse!AK$1,'Actual Ajusté'!$B$1:$Q$1,0),0),0)</f>
        <v>0</v>
      </c>
      <c r="AL7" s="119">
        <f>IFERROR(VLOOKUP($B:$B,Budget!$B:$Q,MATCH(Synthèse!AK$1,Budget!$B$1:$Q$1,0),0),0)</f>
        <v>3.6666666666666665</v>
      </c>
      <c r="AM7" s="120">
        <f t="shared" si="10"/>
        <v>-3.6666666666666665</v>
      </c>
      <c r="AN7" s="118">
        <f>IFERROR(VLOOKUP($B:$B,'Actual Ajusté'!$B:$Q,MATCH(Synthèse!AN$1,'Actual Ajusté'!$B$1:$Q$1,0),0),0)</f>
        <v>0</v>
      </c>
      <c r="AO7" s="119">
        <f>IFERROR(VLOOKUP($B:$B,Budget!$B:$Q,MATCH(Synthèse!AN$1,Budget!$B$1:$Q$1,0),0),0)</f>
        <v>3.6666666666666665</v>
      </c>
      <c r="AP7" s="120">
        <f t="shared" si="11"/>
        <v>-3.6666666666666665</v>
      </c>
      <c r="AQ7"/>
      <c r="AR7" s="135">
        <f ca="1">SUMPRODUCT((MOD(COLUMN(G7:INDIRECT(ADDRESS(7,6+3*$AV$1))),3)=1)*(G7:INDIRECT(ADDRESS(7,6+3*$AV$1))))</f>
        <v>10</v>
      </c>
      <c r="AS7" s="135">
        <f ca="1">SUMPRODUCT((MOD(COLUMN(H7:INDIRECT(ADDRESS(7,6+3*$AV$1))),3)=2)*(H7:INDIRECT(ADDRESS(7,6+3*$AV$1))))</f>
        <v>7.333333333333333</v>
      </c>
      <c r="AT7" s="135">
        <f ca="1">SUMPRODUCT((MOD(COLUMN(I7:INDIRECT(ADDRESS(7,6+3*$AV$1))),3)=0)*(I7:INDIRECT(ADDRESS(7,6+3*$AV$1))))</f>
        <v>2.666666666666667</v>
      </c>
      <c r="AV7"/>
    </row>
    <row r="8" spans="1:60" s="101" customFormat="1" ht="15" x14ac:dyDescent="0.25">
      <c r="A8" s="127"/>
      <c r="B8" s="105" t="s">
        <v>304</v>
      </c>
      <c r="C8" s="105"/>
      <c r="D8" s="105"/>
      <c r="E8" s="105"/>
      <c r="F8" s="127"/>
      <c r="G8" s="118">
        <f>IFERROR(VLOOKUP($B:$B,'Actual Ajusté'!$B:$Q,MATCH(Synthèse!G$1,'Actual Ajusté'!$B$1:$Q$1,0),0),0)</f>
        <v>11</v>
      </c>
      <c r="H8" s="119">
        <f>IFERROR(VLOOKUP($B:$B,Budget!$B:$Q,MATCH(Synthèse!G$1,Budget!$B$1:$Q$1,0),0),0)</f>
        <v>10</v>
      </c>
      <c r="I8" s="120">
        <f t="shared" si="0"/>
        <v>1</v>
      </c>
      <c r="J8" s="118">
        <f>IFERROR(VLOOKUP($B:$B,'Actual Ajusté'!$B:$Q,MATCH(Synthèse!J$1,'Actual Ajusté'!$B$1:$Q$1,0),0),0)</f>
        <v>8</v>
      </c>
      <c r="K8" s="119">
        <f>IFERROR(VLOOKUP($B:$B,Budget!$B:$Q,MATCH(Synthèse!J$1,Budget!$B$1:$Q$1,0),0),0)</f>
        <v>10</v>
      </c>
      <c r="L8" s="120">
        <f t="shared" si="1"/>
        <v>-2</v>
      </c>
      <c r="M8" s="118">
        <f>IFERROR(VLOOKUP($B:$B,'Actual Ajusté'!$B:$Q,MATCH(Synthèse!M$1,'Actual Ajusté'!$B$1:$Q$1,0),0),0)</f>
        <v>0</v>
      </c>
      <c r="N8" s="119">
        <f>IFERROR(VLOOKUP($B:$B,Budget!$B:$Q,MATCH(Synthèse!M$1,Budget!$B$1:$Q$1,0),0),0)</f>
        <v>10</v>
      </c>
      <c r="O8" s="120">
        <f t="shared" si="2"/>
        <v>-10</v>
      </c>
      <c r="P8" s="118">
        <f>IFERROR(VLOOKUP($B:$B,'Actual Ajusté'!$B:$Q,MATCH(Synthèse!P$1,'Actual Ajusté'!$B$1:$Q$1,0),0),0)</f>
        <v>0</v>
      </c>
      <c r="Q8" s="119">
        <f>IFERROR(VLOOKUP($B:$B,Budget!$B:$Q,MATCH(Synthèse!P$1,Budget!$B$1:$Q$1,0),0),0)</f>
        <v>10</v>
      </c>
      <c r="R8" s="120">
        <f t="shared" si="3"/>
        <v>-10</v>
      </c>
      <c r="S8" s="118">
        <f>IFERROR(VLOOKUP($B:$B,'Actual Ajusté'!$B:$Q,MATCH(Synthèse!S$1,'Actual Ajusté'!$B$1:$Q$1,0),0),0)</f>
        <v>0</v>
      </c>
      <c r="T8" s="119">
        <f>IFERROR(VLOOKUP($B:$B,Budget!$B:$Q,MATCH(Synthèse!S$1,Budget!$B$1:$Q$1,0),0),0)</f>
        <v>10</v>
      </c>
      <c r="U8" s="120">
        <f t="shared" si="4"/>
        <v>-10</v>
      </c>
      <c r="V8" s="118">
        <f>IFERROR(VLOOKUP($B:$B,'Actual Ajusté'!$B:$Q,MATCH(Synthèse!V$1,'Actual Ajusté'!$B$1:$Q$1,0),0),0)</f>
        <v>0</v>
      </c>
      <c r="W8" s="119">
        <f>IFERROR(VLOOKUP($B:$B,Budget!$B:$Q,MATCH(Synthèse!V$1,Budget!$B$1:$Q$1,0),0),0)</f>
        <v>10</v>
      </c>
      <c r="X8" s="120">
        <f t="shared" si="5"/>
        <v>-10</v>
      </c>
      <c r="Y8" s="118">
        <f>IFERROR(VLOOKUP($B:$B,'Actual Ajusté'!$B:$Q,MATCH(Synthèse!Y$1,'Actual Ajusté'!$B$1:$Q$1,0),0),0)</f>
        <v>0</v>
      </c>
      <c r="Z8" s="119">
        <f>IFERROR(VLOOKUP($B:$B,Budget!$B:$Q,MATCH(Synthèse!Y$1,Budget!$B$1:$Q$1,0),0),0)</f>
        <v>10</v>
      </c>
      <c r="AA8" s="120">
        <f t="shared" si="6"/>
        <v>-10</v>
      </c>
      <c r="AB8" s="118">
        <f>IFERROR(VLOOKUP($B:$B,'Actual Ajusté'!$B:$Q,MATCH(Synthèse!AB$1,'Actual Ajusté'!$B$1:$Q$1,0),0),0)</f>
        <v>0</v>
      </c>
      <c r="AC8" s="119">
        <f>IFERROR(VLOOKUP($B:$B,Budget!$B:$Q,MATCH(Synthèse!AB$1,Budget!$B$1:$Q$1,0),0),0)</f>
        <v>10</v>
      </c>
      <c r="AD8" s="120">
        <f t="shared" si="7"/>
        <v>-10</v>
      </c>
      <c r="AE8" s="118">
        <f>IFERROR(VLOOKUP($B:$B,'Actual Ajusté'!$B:$Q,MATCH(Synthèse!AE$1,'Actual Ajusté'!$B$1:$Q$1,0),0),0)</f>
        <v>0</v>
      </c>
      <c r="AF8" s="119">
        <f>IFERROR(VLOOKUP($B:$B,Budget!$B:$Q,MATCH(Synthèse!AE$1,Budget!$B$1:$Q$1,0),0),0)</f>
        <v>10</v>
      </c>
      <c r="AG8" s="120">
        <f t="shared" si="8"/>
        <v>-10</v>
      </c>
      <c r="AH8" s="118">
        <f>IFERROR(VLOOKUP($B:$B,'Actual Ajusté'!$B:$Q,MATCH(Synthèse!AH$1,'Actual Ajusté'!$B$1:$Q$1,0),0),0)</f>
        <v>0</v>
      </c>
      <c r="AI8" s="119">
        <f>IFERROR(VLOOKUP($B:$B,Budget!$B:$Q,MATCH(Synthèse!AH$1,Budget!$B$1:$Q$1,0),0),0)</f>
        <v>10</v>
      </c>
      <c r="AJ8" s="120">
        <f t="shared" si="9"/>
        <v>-10</v>
      </c>
      <c r="AK8" s="118">
        <f>IFERROR(VLOOKUP($B:$B,'Actual Ajusté'!$B:$Q,MATCH(Synthèse!AK$1,'Actual Ajusté'!$B$1:$Q$1,0),0),0)</f>
        <v>0</v>
      </c>
      <c r="AL8" s="119">
        <f>IFERROR(VLOOKUP($B:$B,Budget!$B:$Q,MATCH(Synthèse!AK$1,Budget!$B$1:$Q$1,0),0),0)</f>
        <v>10</v>
      </c>
      <c r="AM8" s="120">
        <f t="shared" si="10"/>
        <v>-10</v>
      </c>
      <c r="AN8" s="118">
        <f>IFERROR(VLOOKUP($B:$B,'Actual Ajusté'!$B:$Q,MATCH(Synthèse!AN$1,'Actual Ajusté'!$B$1:$Q$1,0),0),0)</f>
        <v>0</v>
      </c>
      <c r="AO8" s="119">
        <f>IFERROR(VLOOKUP($B:$B,Budget!$B:$Q,MATCH(Synthèse!AN$1,Budget!$B$1:$Q$1,0),0),0)</f>
        <v>10</v>
      </c>
      <c r="AP8" s="120">
        <f t="shared" si="11"/>
        <v>-10</v>
      </c>
      <c r="AQ8"/>
      <c r="AR8" s="135">
        <f ca="1">SUMPRODUCT((MOD(COLUMN(G8:INDIRECT(ADDRESS(8,6+3*$AV$1))),3)=1)*(G8:INDIRECT(ADDRESS(8,6+3*$AV$1))))</f>
        <v>19</v>
      </c>
      <c r="AS8" s="135">
        <f ca="1">SUMPRODUCT((MOD(COLUMN(H8:INDIRECT(ADDRESS(8,6+3*$AV$1))),3)=2)*(H8:INDIRECT(ADDRESS(8,6+3*$AV$1))))</f>
        <v>20</v>
      </c>
      <c r="AT8" s="135">
        <f ca="1">SUMPRODUCT((MOD(COLUMN(I8:INDIRECT(ADDRESS(8,6+3*$AV$1))),3)=0)*(I8:INDIRECT(ADDRESS(8,6+3*$AV$1))))</f>
        <v>-1</v>
      </c>
      <c r="AV8"/>
    </row>
    <row r="9" spans="1:60" s="101" customFormat="1" ht="15" x14ac:dyDescent="0.25">
      <c r="A9" s="127"/>
      <c r="B9" s="105" t="s">
        <v>301</v>
      </c>
      <c r="C9" s="105"/>
      <c r="D9" s="105"/>
      <c r="E9" s="105"/>
      <c r="F9" s="127"/>
      <c r="G9" s="118">
        <f>IFERROR(VLOOKUP($B:$B,'Actual Ajusté'!$B:$Q,MATCH(Synthèse!G$1,'Actual Ajusté'!$B$1:$Q$1,0),0),0)</f>
        <v>3</v>
      </c>
      <c r="H9" s="119">
        <f>IFERROR(VLOOKUP($B:$B,Budget!$B:$Q,MATCH(Synthèse!G$1,Budget!$B$1:$Q$1,0),0),0)</f>
        <v>0.23809523809523808</v>
      </c>
      <c r="I9" s="120">
        <f>+G9-H9</f>
        <v>2.7619047619047619</v>
      </c>
      <c r="J9" s="118">
        <f>IFERROR(VLOOKUP($B:$B,'Actual Ajusté'!$B:$Q,MATCH(Synthèse!J$1,'Actual Ajusté'!$B$1:$Q$1,0),0),0)</f>
        <v>2</v>
      </c>
      <c r="K9" s="119">
        <f>IFERROR(VLOOKUP($B:$B,Budget!$B:$Q,MATCH(Synthèse!J$1,Budget!$B$1:$Q$1,0),0),0)</f>
        <v>0.23809523809523808</v>
      </c>
      <c r="L9" s="120">
        <f t="shared" si="1"/>
        <v>1.7619047619047619</v>
      </c>
      <c r="M9" s="118">
        <f>IFERROR(VLOOKUP($B:$B,'Actual Ajusté'!$B:$Q,MATCH(Synthèse!M$1,'Actual Ajusté'!$B$1:$Q$1,0),0),0)</f>
        <v>0</v>
      </c>
      <c r="N9" s="119">
        <f>IFERROR(VLOOKUP($B:$B,Budget!$B:$Q,MATCH(Synthèse!M$1,Budget!$B$1:$Q$1,0),0),0)</f>
        <v>0.23809523809523808</v>
      </c>
      <c r="O9" s="120">
        <f t="shared" si="2"/>
        <v>-0.23809523809523808</v>
      </c>
      <c r="P9" s="118">
        <f>IFERROR(VLOOKUP($B:$B,'Actual Ajusté'!$B:$Q,MATCH(Synthèse!P$1,'Actual Ajusté'!$B$1:$Q$1,0),0),0)</f>
        <v>0</v>
      </c>
      <c r="Q9" s="119">
        <f>IFERROR(VLOOKUP($B:$B,Budget!$B:$Q,MATCH(Synthèse!P$1,Budget!$B$1:$Q$1,0),0),0)</f>
        <v>0.23809523809523808</v>
      </c>
      <c r="R9" s="120">
        <f t="shared" si="3"/>
        <v>-0.23809523809523808</v>
      </c>
      <c r="S9" s="118">
        <f>IFERROR(VLOOKUP($B:$B,'Actual Ajusté'!$B:$Q,MATCH(Synthèse!S$1,'Actual Ajusté'!$B$1:$Q$1,0),0),0)</f>
        <v>0</v>
      </c>
      <c r="T9" s="119">
        <f>IFERROR(VLOOKUP($B:$B,Budget!$B:$Q,MATCH(Synthèse!S$1,Budget!$B$1:$Q$1,0),0),0)</f>
        <v>0.23809523809523808</v>
      </c>
      <c r="U9" s="120">
        <f t="shared" si="4"/>
        <v>-0.23809523809523808</v>
      </c>
      <c r="V9" s="118">
        <f>IFERROR(VLOOKUP($B:$B,'Actual Ajusté'!$B:$Q,MATCH(Synthèse!V$1,'Actual Ajusté'!$B$1:$Q$1,0),0),0)</f>
        <v>0</v>
      </c>
      <c r="W9" s="119">
        <f>IFERROR(VLOOKUP($B:$B,Budget!$B:$Q,MATCH(Synthèse!V$1,Budget!$B$1:$Q$1,0),0),0)</f>
        <v>0.23809523809523808</v>
      </c>
      <c r="X9" s="120">
        <f t="shared" si="5"/>
        <v>-0.23809523809523808</v>
      </c>
      <c r="Y9" s="118">
        <f>IFERROR(VLOOKUP($B:$B,'Actual Ajusté'!$B:$Q,MATCH(Synthèse!Y$1,'Actual Ajusté'!$B$1:$Q$1,0),0),0)</f>
        <v>0</v>
      </c>
      <c r="Z9" s="119">
        <f>IFERROR(VLOOKUP($B:$B,Budget!$B:$Q,MATCH(Synthèse!Y$1,Budget!$B$1:$Q$1,0),0),0)</f>
        <v>0.23809523809523808</v>
      </c>
      <c r="AA9" s="120">
        <f t="shared" si="6"/>
        <v>-0.23809523809523808</v>
      </c>
      <c r="AB9" s="118">
        <f>IFERROR(VLOOKUP($B:$B,'Actual Ajusté'!$B:$Q,MATCH(Synthèse!AB$1,'Actual Ajusté'!$B$1:$Q$1,0),0),0)</f>
        <v>0</v>
      </c>
      <c r="AC9" s="119">
        <f>IFERROR(VLOOKUP($B:$B,Budget!$B:$Q,MATCH(Synthèse!AB$1,Budget!$B$1:$Q$1,0),0),0)</f>
        <v>0.23809523809523808</v>
      </c>
      <c r="AD9" s="120">
        <f t="shared" si="7"/>
        <v>-0.23809523809523808</v>
      </c>
      <c r="AE9" s="118">
        <f>IFERROR(VLOOKUP($B:$B,'Actual Ajusté'!$B:$Q,MATCH(Synthèse!AE$1,'Actual Ajusté'!$B$1:$Q$1,0),0),0)</f>
        <v>0</v>
      </c>
      <c r="AF9" s="119">
        <f>IFERROR(VLOOKUP($B:$B,Budget!$B:$Q,MATCH(Synthèse!AE$1,Budget!$B$1:$Q$1,0),0),0)</f>
        <v>0.23809523809523808</v>
      </c>
      <c r="AG9" s="120">
        <f t="shared" si="8"/>
        <v>-0.23809523809523808</v>
      </c>
      <c r="AH9" s="118">
        <f>IFERROR(VLOOKUP($B:$B,'Actual Ajusté'!$B:$Q,MATCH(Synthèse!AH$1,'Actual Ajusté'!$B$1:$Q$1,0),0),0)</f>
        <v>0</v>
      </c>
      <c r="AI9" s="119">
        <f>IFERROR(VLOOKUP($B:$B,Budget!$B:$Q,MATCH(Synthèse!AH$1,Budget!$B$1:$Q$1,0),0),0)</f>
        <v>0.23809523809523808</v>
      </c>
      <c r="AJ9" s="120">
        <f t="shared" si="9"/>
        <v>-0.23809523809523808</v>
      </c>
      <c r="AK9" s="118">
        <f>IFERROR(VLOOKUP($B:$B,'Actual Ajusté'!$B:$Q,MATCH(Synthèse!AK$1,'Actual Ajusté'!$B$1:$Q$1,0),0),0)</f>
        <v>0</v>
      </c>
      <c r="AL9" s="119">
        <f>IFERROR(VLOOKUP($B:$B,Budget!$B:$Q,MATCH(Synthèse!AK$1,Budget!$B$1:$Q$1,0),0),0)</f>
        <v>0.23809523809523808</v>
      </c>
      <c r="AM9" s="120">
        <f t="shared" si="10"/>
        <v>-0.23809523809523808</v>
      </c>
      <c r="AN9" s="118">
        <f>IFERROR(VLOOKUP($B:$B,'Actual Ajusté'!$B:$Q,MATCH(Synthèse!AN$1,'Actual Ajusté'!$B$1:$Q$1,0),0),0)</f>
        <v>0</v>
      </c>
      <c r="AO9" s="119">
        <f>IFERROR(VLOOKUP($B:$B,Budget!$B:$Q,MATCH(Synthèse!AN$1,Budget!$B$1:$Q$1,0),0),0)</f>
        <v>0.23809523809523808</v>
      </c>
      <c r="AP9" s="120">
        <f t="shared" si="11"/>
        <v>-0.23809523809523808</v>
      </c>
      <c r="AQ9"/>
      <c r="AR9" s="135">
        <f ca="1">SUMPRODUCT((MOD(COLUMN(G9:INDIRECT(ADDRESS(9,6+3*$AV$1))),3)=1)*(G9:INDIRECT(ADDRESS(9,6+3*$AV$1))))</f>
        <v>5</v>
      </c>
      <c r="AS9" s="135">
        <f ca="1">SUMPRODUCT((MOD(COLUMN(H9:INDIRECT(ADDRESS(9,6+3*$AV$1))),3)=2)*(H9:INDIRECT(ADDRESS(9,6+3*$AV$1))))</f>
        <v>0.47619047619047616</v>
      </c>
      <c r="AT9" s="135">
        <f ca="1">SUMPRODUCT((MOD(COLUMN(I9:INDIRECT(ADDRESS(9,6+3*$AV$1))),3)=0)*(I9:INDIRECT(ADDRESS(9,6+3*$AV$1))))</f>
        <v>4.5238095238095237</v>
      </c>
      <c r="AV9"/>
    </row>
    <row r="10" spans="1:60" s="26" customFormat="1" ht="15" x14ac:dyDescent="0.25">
      <c r="B10" s="128"/>
      <c r="C10" s="128"/>
      <c r="D10" s="128"/>
      <c r="E10" s="128"/>
      <c r="I10" s="126"/>
      <c r="AQ10" s="101"/>
    </row>
    <row r="11" spans="1:60" s="101" customFormat="1" x14ac:dyDescent="0.3">
      <c r="A11" s="127"/>
      <c r="B11" s="105" t="s">
        <v>150</v>
      </c>
      <c r="C11" s="105"/>
      <c r="D11" s="105"/>
      <c r="E11" s="105"/>
      <c r="F11" s="127"/>
      <c r="G11" s="118">
        <f>SUM(G3:G9)</f>
        <v>42</v>
      </c>
      <c r="H11" s="119">
        <f t="shared" ref="H11:AT11" si="12">SUM(H3:H9)</f>
        <v>39.395238095238099</v>
      </c>
      <c r="I11" s="120">
        <f t="shared" si="12"/>
        <v>2.6047619047619044</v>
      </c>
      <c r="J11" s="118">
        <f t="shared" si="12"/>
        <v>42</v>
      </c>
      <c r="K11" s="119">
        <f t="shared" si="12"/>
        <v>39.395238095238099</v>
      </c>
      <c r="L11" s="119">
        <f t="shared" si="12"/>
        <v>2.6047619047619044</v>
      </c>
      <c r="M11" s="118">
        <f t="shared" si="12"/>
        <v>0</v>
      </c>
      <c r="N11" s="119">
        <f t="shared" si="12"/>
        <v>39.395238095238099</v>
      </c>
      <c r="O11" s="119">
        <f t="shared" si="12"/>
        <v>-39.395238095238099</v>
      </c>
      <c r="P11" s="118">
        <f t="shared" si="12"/>
        <v>0</v>
      </c>
      <c r="Q11" s="119">
        <f t="shared" si="12"/>
        <v>39.395238095238099</v>
      </c>
      <c r="R11" s="119">
        <f t="shared" si="12"/>
        <v>-39.395238095238099</v>
      </c>
      <c r="S11" s="118">
        <f t="shared" si="12"/>
        <v>0</v>
      </c>
      <c r="T11" s="119">
        <f t="shared" si="12"/>
        <v>39.395238095238099</v>
      </c>
      <c r="U11" s="119">
        <f t="shared" si="12"/>
        <v>-39.395238095238099</v>
      </c>
      <c r="V11" s="118">
        <f t="shared" si="12"/>
        <v>0</v>
      </c>
      <c r="W11" s="119">
        <f t="shared" si="12"/>
        <v>39.395238095238099</v>
      </c>
      <c r="X11" s="119">
        <f t="shared" si="12"/>
        <v>-39.395238095238099</v>
      </c>
      <c r="Y11" s="118">
        <f t="shared" si="12"/>
        <v>0</v>
      </c>
      <c r="Z11" s="119">
        <f t="shared" si="12"/>
        <v>39.395238095238099</v>
      </c>
      <c r="AA11" s="119">
        <f t="shared" si="12"/>
        <v>-39.395238095238099</v>
      </c>
      <c r="AB11" s="118">
        <f t="shared" si="12"/>
        <v>0</v>
      </c>
      <c r="AC11" s="119">
        <f t="shared" si="12"/>
        <v>39.395238095238099</v>
      </c>
      <c r="AD11" s="119">
        <f t="shared" si="12"/>
        <v>-39.395238095238099</v>
      </c>
      <c r="AE11" s="118">
        <f t="shared" si="12"/>
        <v>0</v>
      </c>
      <c r="AF11" s="119">
        <f t="shared" si="12"/>
        <v>39.395238095238099</v>
      </c>
      <c r="AG11" s="119">
        <f t="shared" si="12"/>
        <v>-39.395238095238099</v>
      </c>
      <c r="AH11" s="118">
        <f t="shared" si="12"/>
        <v>0</v>
      </c>
      <c r="AI11" s="119">
        <f t="shared" si="12"/>
        <v>39.395238095238099</v>
      </c>
      <c r="AJ11" s="119">
        <f t="shared" si="12"/>
        <v>-39.395238095238099</v>
      </c>
      <c r="AK11" s="118">
        <f t="shared" si="12"/>
        <v>0</v>
      </c>
      <c r="AL11" s="119">
        <f t="shared" si="12"/>
        <v>39.395238095238099</v>
      </c>
      <c r="AM11" s="119">
        <f t="shared" si="12"/>
        <v>-39.395238095238099</v>
      </c>
      <c r="AN11" s="118">
        <f t="shared" si="12"/>
        <v>0</v>
      </c>
      <c r="AO11" s="119">
        <f t="shared" si="12"/>
        <v>39.395238095238099</v>
      </c>
      <c r="AP11" s="120">
        <f t="shared" si="12"/>
        <v>-39.395238095238099</v>
      </c>
      <c r="AQ11"/>
      <c r="AR11" s="120">
        <f t="shared" ca="1" si="12"/>
        <v>84</v>
      </c>
      <c r="AS11" s="120">
        <f t="shared" ca="1" si="12"/>
        <v>78.790476190476198</v>
      </c>
      <c r="AT11" s="120">
        <f t="shared" ca="1" si="12"/>
        <v>5.2095238095238088</v>
      </c>
    </row>
    <row r="13" spans="1:60" s="55" customFormat="1" ht="15" x14ac:dyDescent="0.25">
      <c r="B13" s="129" t="s">
        <v>337</v>
      </c>
      <c r="G13" s="130">
        <f>+G11-'Actual Ajusté'!F61</f>
        <v>0</v>
      </c>
      <c r="H13" s="130">
        <f>+H11-Budget!F83</f>
        <v>0</v>
      </c>
      <c r="J13" s="130">
        <f>+J11-'Actual Ajusté'!G61</f>
        <v>0</v>
      </c>
      <c r="K13" s="130">
        <f>+K11-Budget!G83</f>
        <v>0</v>
      </c>
      <c r="M13" s="130">
        <f>+M11-'Actual Ajusté'!H61</f>
        <v>0</v>
      </c>
      <c r="N13" s="130">
        <f>+N11-Budget!H83</f>
        <v>0</v>
      </c>
      <c r="P13" s="130">
        <f>+P11-'Actual Ajusté'!I61</f>
        <v>0</v>
      </c>
      <c r="Q13" s="130">
        <f>+Q11-Budget!I83</f>
        <v>0</v>
      </c>
      <c r="S13" s="130">
        <f>+S11-'Actual Ajusté'!J61</f>
        <v>0</v>
      </c>
      <c r="T13" s="130">
        <f>+T11-Budget!J83</f>
        <v>0</v>
      </c>
      <c r="V13" s="130">
        <f>+V11-'Actual Ajusté'!K61</f>
        <v>0</v>
      </c>
      <c r="W13" s="130">
        <f>+W11-Budget!K83</f>
        <v>0</v>
      </c>
      <c r="Y13" s="130">
        <f>+Y11-'Actual Ajusté'!L61</f>
        <v>0</v>
      </c>
      <c r="Z13" s="130">
        <f>+Z11-Budget!L83</f>
        <v>0</v>
      </c>
      <c r="AB13" s="130">
        <f>+AB11-'Actual Ajusté'!M61</f>
        <v>0</v>
      </c>
      <c r="AC13" s="130">
        <f>+AC11-Budget!M83</f>
        <v>0</v>
      </c>
      <c r="AE13" s="130">
        <f>+AE11-'Actual Ajusté'!N61</f>
        <v>0</v>
      </c>
      <c r="AF13" s="130">
        <f>+AF11-Budget!N83</f>
        <v>0</v>
      </c>
      <c r="AH13" s="130">
        <f>+AH11-'Actual Ajusté'!O61</f>
        <v>0</v>
      </c>
      <c r="AI13" s="130">
        <f>+AI11-Budget!O83</f>
        <v>0</v>
      </c>
      <c r="AK13" s="130">
        <f>+AK11-'Actual Ajusté'!P61</f>
        <v>0</v>
      </c>
      <c r="AL13" s="130">
        <f>+AL11-Budget!P83</f>
        <v>0</v>
      </c>
      <c r="AN13" s="130">
        <f>+AN11-'Actual Ajusté'!Q61</f>
        <v>0</v>
      </c>
      <c r="AO13" s="130">
        <f>+AO11-Budget!Q83</f>
        <v>0</v>
      </c>
      <c r="AR13" s="130"/>
      <c r="AS13" s="130"/>
    </row>
    <row r="14" spans="1:60" ht="15" x14ac:dyDescent="0.25">
      <c r="F14" s="115"/>
      <c r="H14" s="115"/>
    </row>
    <row r="16" spans="1:60" ht="15" x14ac:dyDescent="0.25">
      <c r="X16" s="115"/>
    </row>
  </sheetData>
  <mergeCells count="13">
    <mergeCell ref="AR1:AT1"/>
    <mergeCell ref="Y1:AA1"/>
    <mergeCell ref="AB1:AD1"/>
    <mergeCell ref="AE1:AG1"/>
    <mergeCell ref="AH1:AJ1"/>
    <mergeCell ref="AK1:AM1"/>
    <mergeCell ref="AN1:AP1"/>
    <mergeCell ref="V1:X1"/>
    <mergeCell ref="G1:I1"/>
    <mergeCell ref="J1:L1"/>
    <mergeCell ref="M1:O1"/>
    <mergeCell ref="P1:R1"/>
    <mergeCell ref="S1:U1"/>
  </mergeCells>
  <dataValidations count="1">
    <dataValidation type="list" allowBlank="1" showInputMessage="1" showErrorMessage="1" sqref="AV1">
      <formula1>Mois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:U63"/>
  <sheetViews>
    <sheetView zoomScale="80" zoomScaleNormal="80" workbookViewId="0">
      <selection activeCell="H1" sqref="H1"/>
    </sheetView>
  </sheetViews>
  <sheetFormatPr baseColWidth="10" defaultRowHeight="14.4" outlineLevelRow="1" outlineLevelCol="1" x14ac:dyDescent="0.3"/>
  <cols>
    <col min="1" max="1" width="11.5546875" bestFit="1" customWidth="1"/>
    <col min="2" max="2" width="12.88671875" bestFit="1" customWidth="1"/>
    <col min="3" max="3" width="27.109375" bestFit="1" customWidth="1"/>
    <col min="4" max="4" width="34.44140625" bestFit="1" customWidth="1"/>
    <col min="5" max="5" width="1.33203125" customWidth="1"/>
    <col min="6" max="17" width="11.44140625" customWidth="1" outlineLevel="1"/>
    <col min="18" max="18" width="1.33203125" customWidth="1"/>
  </cols>
  <sheetData>
    <row r="1" spans="1:21" ht="15.6" x14ac:dyDescent="0.3">
      <c r="A1" s="102" t="s">
        <v>259</v>
      </c>
      <c r="B1" s="102" t="s">
        <v>165</v>
      </c>
      <c r="C1" s="102" t="s">
        <v>166</v>
      </c>
      <c r="D1" s="102" t="s">
        <v>305</v>
      </c>
      <c r="E1" s="107"/>
      <c r="F1" s="108">
        <v>43466</v>
      </c>
      <c r="G1" s="103">
        <v>43497</v>
      </c>
      <c r="H1" s="103">
        <v>43525</v>
      </c>
      <c r="I1" s="103">
        <v>43556</v>
      </c>
      <c r="J1" s="103">
        <v>43586</v>
      </c>
      <c r="K1" s="103">
        <v>43617</v>
      </c>
      <c r="L1" s="103">
        <v>43647</v>
      </c>
      <c r="M1" s="103">
        <v>43678</v>
      </c>
      <c r="N1" s="103">
        <v>43709</v>
      </c>
      <c r="O1" s="103">
        <v>43739</v>
      </c>
      <c r="P1" s="103">
        <v>43770</v>
      </c>
      <c r="Q1" s="104">
        <v>43800</v>
      </c>
      <c r="S1" s="106" t="s">
        <v>184</v>
      </c>
      <c r="U1" s="123">
        <f>+Synthèse!AV1</f>
        <v>2</v>
      </c>
    </row>
    <row r="2" spans="1:21" ht="15" outlineLevel="1" x14ac:dyDescent="0.25">
      <c r="A2" s="13" t="s">
        <v>1</v>
      </c>
      <c r="B2" t="s">
        <v>7</v>
      </c>
      <c r="C2" s="26" t="s">
        <v>11</v>
      </c>
      <c r="D2" s="26" t="str">
        <f t="shared" ref="D2:D9" si="0">C:C&amp;B:B</f>
        <v>Barkati Radhouan1BI</v>
      </c>
      <c r="F2" s="114">
        <f>+Actual!F2+Ajustement!F2</f>
        <v>1</v>
      </c>
      <c r="G2" s="115">
        <f>+Actual!G2+Ajustement!G2</f>
        <v>1</v>
      </c>
      <c r="H2" s="115">
        <f>+Actual!H2+Ajustement!H2</f>
        <v>0</v>
      </c>
      <c r="I2" s="115">
        <f>+Actual!I2+Ajustement!I2</f>
        <v>0</v>
      </c>
      <c r="J2" s="115">
        <f>+Actual!J2+Ajustement!J2</f>
        <v>0</v>
      </c>
      <c r="K2" s="115">
        <f>+Actual!K2+Ajustement!K2</f>
        <v>0</v>
      </c>
      <c r="L2" s="115">
        <f>+Actual!L2+Ajustement!L2</f>
        <v>0</v>
      </c>
      <c r="M2" s="115">
        <f>+Actual!M2+Ajustement!M2</f>
        <v>0</v>
      </c>
      <c r="N2" s="115">
        <f>+Actual!N2+Ajustement!N2</f>
        <v>0</v>
      </c>
      <c r="O2" s="115">
        <f>+Actual!O2+Ajustement!O2</f>
        <v>0</v>
      </c>
      <c r="P2" s="115">
        <f>+Actual!P2+Ajustement!P2</f>
        <v>0</v>
      </c>
      <c r="Q2" s="116">
        <f>+Actual!Q2+Ajustement!Q2</f>
        <v>0</v>
      </c>
      <c r="R2" s="115"/>
      <c r="S2" s="117">
        <f ca="1">SUM(OFFSET(F2,,,,$U$1))</f>
        <v>2</v>
      </c>
    </row>
    <row r="3" spans="1:21" ht="15" outlineLevel="1" x14ac:dyDescent="0.25">
      <c r="A3" s="13" t="s">
        <v>1</v>
      </c>
      <c r="B3" t="s">
        <v>7</v>
      </c>
      <c r="C3" s="26" t="s">
        <v>23</v>
      </c>
      <c r="D3" s="26" t="str">
        <f t="shared" si="0"/>
        <v>Claveau Benjamin1BI</v>
      </c>
      <c r="F3" s="114">
        <f>+Actual!F3+Ajustement!F3</f>
        <v>1</v>
      </c>
      <c r="G3" s="115">
        <f>+Actual!G3+Ajustement!G3</f>
        <v>1</v>
      </c>
      <c r="H3" s="115">
        <f>+Actual!H3+Ajustement!H3</f>
        <v>0</v>
      </c>
      <c r="I3" s="115">
        <f>+Actual!I3+Ajustement!I3</f>
        <v>0</v>
      </c>
      <c r="J3" s="115">
        <f>+Actual!J3+Ajustement!J3</f>
        <v>0</v>
      </c>
      <c r="K3" s="115">
        <f>+Actual!K3+Ajustement!K3</f>
        <v>0</v>
      </c>
      <c r="L3" s="115">
        <f>+Actual!L3+Ajustement!L3</f>
        <v>0</v>
      </c>
      <c r="M3" s="115">
        <f>+Actual!M3+Ajustement!M3</f>
        <v>0</v>
      </c>
      <c r="N3" s="115">
        <f>+Actual!N3+Ajustement!N3</f>
        <v>0</v>
      </c>
      <c r="O3" s="115">
        <f>+Actual!O3+Ajustement!O3</f>
        <v>0</v>
      </c>
      <c r="P3" s="115">
        <f>+Actual!P3+Ajustement!P3</f>
        <v>0</v>
      </c>
      <c r="Q3" s="116">
        <f>+Actual!Q3+Ajustement!Q3</f>
        <v>0</v>
      </c>
      <c r="R3" s="115"/>
      <c r="S3" s="117">
        <f t="shared" ref="S3:S9" ca="1" si="1">SUM(OFFSET(F3,,,,$U$1))</f>
        <v>2</v>
      </c>
    </row>
    <row r="4" spans="1:21" ht="15" outlineLevel="1" x14ac:dyDescent="0.25">
      <c r="A4" s="13" t="s">
        <v>1</v>
      </c>
      <c r="B4" t="s">
        <v>7</v>
      </c>
      <c r="C4" s="26" t="s">
        <v>25</v>
      </c>
      <c r="D4" s="26" t="str">
        <f t="shared" si="0"/>
        <v>Maurice Jean-marc1BI</v>
      </c>
      <c r="F4" s="114">
        <f>+Actual!F4+Ajustement!F4</f>
        <v>1</v>
      </c>
      <c r="G4" s="115">
        <f>+Actual!G4+Ajustement!G4</f>
        <v>1</v>
      </c>
      <c r="H4" s="115">
        <f>+Actual!H4+Ajustement!H4</f>
        <v>0</v>
      </c>
      <c r="I4" s="115">
        <f>+Actual!I4+Ajustement!I4</f>
        <v>0</v>
      </c>
      <c r="J4" s="115">
        <f>+Actual!J4+Ajustement!J4</f>
        <v>0</v>
      </c>
      <c r="K4" s="115">
        <f>+Actual!K4+Ajustement!K4</f>
        <v>0</v>
      </c>
      <c r="L4" s="115">
        <f>+Actual!L4+Ajustement!L4</f>
        <v>0</v>
      </c>
      <c r="M4" s="115">
        <f>+Actual!M4+Ajustement!M4</f>
        <v>0</v>
      </c>
      <c r="N4" s="115">
        <f>+Actual!N4+Ajustement!N4</f>
        <v>0</v>
      </c>
      <c r="O4" s="115">
        <f>+Actual!O4+Ajustement!O4</f>
        <v>0</v>
      </c>
      <c r="P4" s="115">
        <f>+Actual!P4+Ajustement!P4</f>
        <v>0</v>
      </c>
      <c r="Q4" s="116">
        <f>+Actual!Q4+Ajustement!Q4</f>
        <v>0</v>
      </c>
      <c r="R4" s="115"/>
      <c r="S4" s="117">
        <f t="shared" ca="1" si="1"/>
        <v>2</v>
      </c>
    </row>
    <row r="5" spans="1:21" ht="15" outlineLevel="1" x14ac:dyDescent="0.25">
      <c r="A5" s="13" t="s">
        <v>1</v>
      </c>
      <c r="B5" t="s">
        <v>7</v>
      </c>
      <c r="C5" s="26" t="s">
        <v>8</v>
      </c>
      <c r="D5" s="26" t="str">
        <f t="shared" si="0"/>
        <v>Mouillon Pascale1BI</v>
      </c>
      <c r="F5" s="114">
        <f>+Actual!F5+Ajustement!F5</f>
        <v>1</v>
      </c>
      <c r="G5" s="115">
        <f>+Actual!G5+Ajustement!G5</f>
        <v>1</v>
      </c>
      <c r="H5" s="115">
        <f>+Actual!H5+Ajustement!H5</f>
        <v>0</v>
      </c>
      <c r="I5" s="115">
        <f>+Actual!I5+Ajustement!I5</f>
        <v>0</v>
      </c>
      <c r="J5" s="115">
        <f>+Actual!J5+Ajustement!J5</f>
        <v>0</v>
      </c>
      <c r="K5" s="115">
        <f>+Actual!K5+Ajustement!K5</f>
        <v>0</v>
      </c>
      <c r="L5" s="115">
        <f>+Actual!L5+Ajustement!L5</f>
        <v>0</v>
      </c>
      <c r="M5" s="115">
        <f>+Actual!M5+Ajustement!M5</f>
        <v>0</v>
      </c>
      <c r="N5" s="115">
        <f>+Actual!N5+Ajustement!N5</f>
        <v>0</v>
      </c>
      <c r="O5" s="115">
        <f>+Actual!O5+Ajustement!O5</f>
        <v>0</v>
      </c>
      <c r="P5" s="115">
        <f>+Actual!P5+Ajustement!P5</f>
        <v>0</v>
      </c>
      <c r="Q5" s="116">
        <f>+Actual!Q5+Ajustement!Q5</f>
        <v>0</v>
      </c>
      <c r="R5" s="115"/>
      <c r="S5" s="117">
        <f t="shared" ca="1" si="1"/>
        <v>2</v>
      </c>
    </row>
    <row r="6" spans="1:21" ht="15" outlineLevel="1" x14ac:dyDescent="0.25">
      <c r="A6" s="13" t="s">
        <v>1</v>
      </c>
      <c r="B6" t="s">
        <v>7</v>
      </c>
      <c r="C6" s="26" t="s">
        <v>19</v>
      </c>
      <c r="D6" s="26" t="str">
        <f t="shared" si="0"/>
        <v>Mouzdahir Rachid1BI</v>
      </c>
      <c r="F6" s="114">
        <f>+Actual!F6+Ajustement!F6</f>
        <v>1</v>
      </c>
      <c r="G6" s="115">
        <f>+Actual!G6+Ajustement!G6</f>
        <v>1</v>
      </c>
      <c r="H6" s="115">
        <f>+Actual!H6+Ajustement!H6</f>
        <v>0</v>
      </c>
      <c r="I6" s="115">
        <f>+Actual!I6+Ajustement!I6</f>
        <v>0</v>
      </c>
      <c r="J6" s="115">
        <f>+Actual!J6+Ajustement!J6</f>
        <v>0</v>
      </c>
      <c r="K6" s="115">
        <f>+Actual!K6+Ajustement!K6</f>
        <v>0</v>
      </c>
      <c r="L6" s="115">
        <f>+Actual!L6+Ajustement!L6</f>
        <v>0</v>
      </c>
      <c r="M6" s="115">
        <f>+Actual!M6+Ajustement!M6</f>
        <v>0</v>
      </c>
      <c r="N6" s="115">
        <f>+Actual!N6+Ajustement!N6</f>
        <v>0</v>
      </c>
      <c r="O6" s="115">
        <f>+Actual!O6+Ajustement!O6</f>
        <v>0</v>
      </c>
      <c r="P6" s="115">
        <f>+Actual!P6+Ajustement!P6</f>
        <v>0</v>
      </c>
      <c r="Q6" s="116">
        <f>+Actual!Q6+Ajustement!Q6</f>
        <v>0</v>
      </c>
      <c r="R6" s="115"/>
      <c r="S6" s="117">
        <f t="shared" ca="1" si="1"/>
        <v>2</v>
      </c>
    </row>
    <row r="7" spans="1:21" ht="15" outlineLevel="1" x14ac:dyDescent="0.25">
      <c r="A7" s="13" t="s">
        <v>1</v>
      </c>
      <c r="B7" t="s">
        <v>7</v>
      </c>
      <c r="C7" s="26" t="s">
        <v>17</v>
      </c>
      <c r="D7" s="26" t="str">
        <f t="shared" si="0"/>
        <v>Nardin Stephane1BI</v>
      </c>
      <c r="F7" s="114">
        <f>+Actual!F7+Ajustement!F7</f>
        <v>1</v>
      </c>
      <c r="G7" s="115">
        <f>+Actual!G7+Ajustement!G7</f>
        <v>1</v>
      </c>
      <c r="H7" s="115">
        <f>+Actual!H7+Ajustement!H7</f>
        <v>0</v>
      </c>
      <c r="I7" s="115">
        <f>+Actual!I7+Ajustement!I7</f>
        <v>0</v>
      </c>
      <c r="J7" s="115">
        <f>+Actual!J7+Ajustement!J7</f>
        <v>0</v>
      </c>
      <c r="K7" s="115">
        <f>+Actual!K7+Ajustement!K7</f>
        <v>0</v>
      </c>
      <c r="L7" s="115">
        <f>+Actual!L7+Ajustement!L7</f>
        <v>0</v>
      </c>
      <c r="M7" s="115">
        <f>+Actual!M7+Ajustement!M7</f>
        <v>0</v>
      </c>
      <c r="N7" s="115">
        <f>+Actual!N7+Ajustement!N7</f>
        <v>0</v>
      </c>
      <c r="O7" s="115">
        <f>+Actual!O7+Ajustement!O7</f>
        <v>0</v>
      </c>
      <c r="P7" s="115">
        <f>+Actual!P7+Ajustement!P7</f>
        <v>0</v>
      </c>
      <c r="Q7" s="116">
        <f>+Actual!Q7+Ajustement!Q7</f>
        <v>0</v>
      </c>
      <c r="R7" s="115"/>
      <c r="S7" s="117">
        <f t="shared" ca="1" si="1"/>
        <v>2</v>
      </c>
    </row>
    <row r="8" spans="1:21" ht="15" outlineLevel="1" x14ac:dyDescent="0.25">
      <c r="A8" s="13" t="s">
        <v>1</v>
      </c>
      <c r="B8" t="s">
        <v>7</v>
      </c>
      <c r="C8" s="26" t="s">
        <v>21</v>
      </c>
      <c r="D8" s="26" t="str">
        <f t="shared" si="0"/>
        <v>Nguyen Flavien1BI</v>
      </c>
      <c r="F8" s="114">
        <f>+Actual!F8+Ajustement!F8</f>
        <v>1</v>
      </c>
      <c r="G8" s="115">
        <f>+Actual!G8+Ajustement!G8</f>
        <v>1</v>
      </c>
      <c r="H8" s="115">
        <f>+Actual!H8+Ajustement!H8</f>
        <v>0</v>
      </c>
      <c r="I8" s="115">
        <f>+Actual!I8+Ajustement!I8</f>
        <v>0</v>
      </c>
      <c r="J8" s="115">
        <f>+Actual!J8+Ajustement!J8</f>
        <v>0</v>
      </c>
      <c r="K8" s="115">
        <f>+Actual!K8+Ajustement!K8</f>
        <v>0</v>
      </c>
      <c r="L8" s="115">
        <f>+Actual!L8+Ajustement!L8</f>
        <v>0</v>
      </c>
      <c r="M8" s="115">
        <f>+Actual!M8+Ajustement!M8</f>
        <v>0</v>
      </c>
      <c r="N8" s="115">
        <f>+Actual!N8+Ajustement!N8</f>
        <v>0</v>
      </c>
      <c r="O8" s="115">
        <f>+Actual!O8+Ajustement!O8</f>
        <v>0</v>
      </c>
      <c r="P8" s="115">
        <f>+Actual!P8+Ajustement!P8</f>
        <v>0</v>
      </c>
      <c r="Q8" s="116">
        <f>+Actual!Q8+Ajustement!Q8</f>
        <v>0</v>
      </c>
      <c r="R8" s="115"/>
      <c r="S8" s="117">
        <f t="shared" ca="1" si="1"/>
        <v>2</v>
      </c>
    </row>
    <row r="9" spans="1:21" ht="15" outlineLevel="1" x14ac:dyDescent="0.25">
      <c r="A9" s="13" t="s">
        <v>1</v>
      </c>
      <c r="B9" t="s">
        <v>7</v>
      </c>
      <c r="C9" s="26" t="s">
        <v>253</v>
      </c>
      <c r="D9" s="26" t="str">
        <f t="shared" si="0"/>
        <v>Kone Moussa1BI</v>
      </c>
      <c r="F9" s="114">
        <f>+Actual!F9+Ajustement!F9</f>
        <v>0</v>
      </c>
      <c r="G9" s="115">
        <f>+Actual!G9+Ajustement!G9</f>
        <v>1</v>
      </c>
      <c r="H9" s="115">
        <f>+Actual!H9+Ajustement!H9</f>
        <v>0</v>
      </c>
      <c r="I9" s="115">
        <f>+Actual!I9+Ajustement!I9</f>
        <v>0</v>
      </c>
      <c r="J9" s="115">
        <f>+Actual!J9+Ajustement!J9</f>
        <v>0</v>
      </c>
      <c r="K9" s="115">
        <f>+Actual!K9+Ajustement!K9</f>
        <v>0</v>
      </c>
      <c r="L9" s="115">
        <f>+Actual!L9+Ajustement!L9</f>
        <v>0</v>
      </c>
      <c r="M9" s="115">
        <f>+Actual!M9+Ajustement!M9</f>
        <v>0</v>
      </c>
      <c r="N9" s="115">
        <f>+Actual!N9+Ajustement!N9</f>
        <v>0</v>
      </c>
      <c r="O9" s="115">
        <f>+Actual!O9+Ajustement!O9</f>
        <v>0</v>
      </c>
      <c r="P9" s="115">
        <f>+Actual!P9+Ajustement!P9</f>
        <v>0</v>
      </c>
      <c r="Q9" s="116">
        <f>+Actual!Q9+Ajustement!Q9</f>
        <v>0</v>
      </c>
      <c r="R9" s="115"/>
      <c r="S9" s="117">
        <f t="shared" ca="1" si="1"/>
        <v>1</v>
      </c>
    </row>
    <row r="10" spans="1:21" s="12" customFormat="1" ht="15" x14ac:dyDescent="0.25">
      <c r="A10" s="105"/>
      <c r="B10" s="105" t="s">
        <v>336</v>
      </c>
      <c r="C10" s="105"/>
      <c r="D10" s="105"/>
      <c r="E10" s="105"/>
      <c r="F10" s="118">
        <f>SUM(F2:F9)</f>
        <v>7</v>
      </c>
      <c r="G10" s="119">
        <f t="shared" ref="G10:Q10" si="2">SUM(G2:G9)</f>
        <v>8</v>
      </c>
      <c r="H10" s="119">
        <f t="shared" si="2"/>
        <v>0</v>
      </c>
      <c r="I10" s="119">
        <f t="shared" si="2"/>
        <v>0</v>
      </c>
      <c r="J10" s="119">
        <f t="shared" si="2"/>
        <v>0</v>
      </c>
      <c r="K10" s="119">
        <f t="shared" si="2"/>
        <v>0</v>
      </c>
      <c r="L10" s="119">
        <f t="shared" si="2"/>
        <v>0</v>
      </c>
      <c r="M10" s="119">
        <f t="shared" si="2"/>
        <v>0</v>
      </c>
      <c r="N10" s="119">
        <f t="shared" si="2"/>
        <v>0</v>
      </c>
      <c r="O10" s="119">
        <f t="shared" si="2"/>
        <v>0</v>
      </c>
      <c r="P10" s="119">
        <f t="shared" si="2"/>
        <v>0</v>
      </c>
      <c r="Q10" s="120">
        <f t="shared" si="2"/>
        <v>0</v>
      </c>
      <c r="R10" s="121"/>
      <c r="S10" s="122">
        <f ca="1">SUM(S2:S9)</f>
        <v>15</v>
      </c>
    </row>
    <row r="11" spans="1:21" ht="15" outlineLevel="1" x14ac:dyDescent="0.25">
      <c r="A11" s="13" t="s">
        <v>1</v>
      </c>
      <c r="B11" t="s">
        <v>29</v>
      </c>
      <c r="C11" s="26" t="s">
        <v>62</v>
      </c>
      <c r="D11" s="26" t="str">
        <f t="shared" ref="D11:D23" si="3">C:C&amp;B:B</f>
        <v>Amador Joao1BUS</v>
      </c>
      <c r="F11" s="114">
        <f>+Actual!F11+Ajustement!F11</f>
        <v>1</v>
      </c>
      <c r="G11" s="115">
        <f>+Actual!G11+Ajustement!G11</f>
        <v>1</v>
      </c>
      <c r="H11" s="115">
        <f>+Actual!H11+Ajustement!H11</f>
        <v>0</v>
      </c>
      <c r="I11" s="115">
        <f>+Actual!I11+Ajustement!I11</f>
        <v>0</v>
      </c>
      <c r="J11" s="115">
        <f>+Actual!J11+Ajustement!J11</f>
        <v>0</v>
      </c>
      <c r="K11" s="115">
        <f>+Actual!K11+Ajustement!K11</f>
        <v>0</v>
      </c>
      <c r="L11" s="115">
        <f>+Actual!L11+Ajustement!L11</f>
        <v>0</v>
      </c>
      <c r="M11" s="115">
        <f>+Actual!M11+Ajustement!M11</f>
        <v>0</v>
      </c>
      <c r="N11" s="115">
        <f>+Actual!N11+Ajustement!N11</f>
        <v>0</v>
      </c>
      <c r="O11" s="115">
        <f>+Actual!O11+Ajustement!O11</f>
        <v>0</v>
      </c>
      <c r="P11" s="115">
        <f>+Actual!P11+Ajustement!P11</f>
        <v>0</v>
      </c>
      <c r="Q11" s="116">
        <f>+Actual!Q11+Ajustement!Q11</f>
        <v>0</v>
      </c>
      <c r="R11" s="115"/>
      <c r="S11" s="117">
        <f t="shared" ref="S11:S23" ca="1" si="4">SUM(OFFSET(F11,,,,$U$1))</f>
        <v>2</v>
      </c>
    </row>
    <row r="12" spans="1:21" ht="15" outlineLevel="1" x14ac:dyDescent="0.25">
      <c r="A12" s="13" t="s">
        <v>1</v>
      </c>
      <c r="B12" t="s">
        <v>29</v>
      </c>
      <c r="C12" s="26" t="s">
        <v>69</v>
      </c>
      <c r="D12" s="26" t="str">
        <f t="shared" si="3"/>
        <v>Barj Yousra1BUS</v>
      </c>
      <c r="F12" s="114">
        <f>+Actual!F12+Ajustement!F12</f>
        <v>1</v>
      </c>
      <c r="G12" s="115">
        <f>+Actual!G12+Ajustement!G12</f>
        <v>1</v>
      </c>
      <c r="H12" s="115">
        <f>+Actual!H12+Ajustement!H12</f>
        <v>0</v>
      </c>
      <c r="I12" s="115">
        <f>+Actual!I12+Ajustement!I12</f>
        <v>0</v>
      </c>
      <c r="J12" s="115">
        <f>+Actual!J12+Ajustement!J12</f>
        <v>0</v>
      </c>
      <c r="K12" s="115">
        <f>+Actual!K12+Ajustement!K12</f>
        <v>0</v>
      </c>
      <c r="L12" s="115">
        <f>+Actual!L12+Ajustement!L12</f>
        <v>0</v>
      </c>
      <c r="M12" s="115">
        <f>+Actual!M12+Ajustement!M12</f>
        <v>0</v>
      </c>
      <c r="N12" s="115">
        <f>+Actual!N12+Ajustement!N12</f>
        <v>0</v>
      </c>
      <c r="O12" s="115">
        <f>+Actual!O12+Ajustement!O12</f>
        <v>0</v>
      </c>
      <c r="P12" s="115">
        <f>+Actual!P12+Ajustement!P12</f>
        <v>0</v>
      </c>
      <c r="Q12" s="116">
        <f>+Actual!Q12+Ajustement!Q12</f>
        <v>0</v>
      </c>
      <c r="R12" s="115"/>
      <c r="S12" s="117">
        <f t="shared" ca="1" si="4"/>
        <v>2</v>
      </c>
    </row>
    <row r="13" spans="1:21" ht="15" outlineLevel="1" x14ac:dyDescent="0.25">
      <c r="A13" s="13" t="s">
        <v>1</v>
      </c>
      <c r="B13" t="s">
        <v>29</v>
      </c>
      <c r="C13" s="26" t="s">
        <v>209</v>
      </c>
      <c r="D13" s="26" t="str">
        <f t="shared" si="3"/>
        <v>Bay Vichhady1BUS</v>
      </c>
      <c r="F13" s="114">
        <f>+Actual!F13+Ajustement!F13</f>
        <v>1</v>
      </c>
      <c r="G13" s="115">
        <f>+Actual!G13+Ajustement!G13</f>
        <v>1</v>
      </c>
      <c r="H13" s="115">
        <f>+Actual!H13+Ajustement!H13</f>
        <v>0</v>
      </c>
      <c r="I13" s="115">
        <f>+Actual!I13+Ajustement!I13</f>
        <v>0</v>
      </c>
      <c r="J13" s="115">
        <f>+Actual!J13+Ajustement!J13</f>
        <v>0</v>
      </c>
      <c r="K13" s="115">
        <f>+Actual!K13+Ajustement!K13</f>
        <v>0</v>
      </c>
      <c r="L13" s="115">
        <f>+Actual!L13+Ajustement!L13</f>
        <v>0</v>
      </c>
      <c r="M13" s="115">
        <f>+Actual!M13+Ajustement!M13</f>
        <v>0</v>
      </c>
      <c r="N13" s="115">
        <f>+Actual!N13+Ajustement!N13</f>
        <v>0</v>
      </c>
      <c r="O13" s="115">
        <f>+Actual!O13+Ajustement!O13</f>
        <v>0</v>
      </c>
      <c r="P13" s="115">
        <f>+Actual!P13+Ajustement!P13</f>
        <v>0</v>
      </c>
      <c r="Q13" s="116">
        <f>+Actual!Q13+Ajustement!Q13</f>
        <v>0</v>
      </c>
      <c r="R13" s="115"/>
      <c r="S13" s="117">
        <f t="shared" ca="1" si="4"/>
        <v>2</v>
      </c>
    </row>
    <row r="14" spans="1:21" ht="15" outlineLevel="1" x14ac:dyDescent="0.25">
      <c r="A14" s="13" t="s">
        <v>1</v>
      </c>
      <c r="B14" t="s">
        <v>29</v>
      </c>
      <c r="C14" s="26" t="s">
        <v>231</v>
      </c>
      <c r="D14" s="26" t="str">
        <f t="shared" si="3"/>
        <v>Benali Anass1BUS</v>
      </c>
      <c r="F14" s="114">
        <f>+Actual!F14+Ajustement!F14</f>
        <v>1</v>
      </c>
      <c r="G14" s="115">
        <f>+Actual!G14+Ajustement!G14</f>
        <v>1</v>
      </c>
      <c r="H14" s="115">
        <f>+Actual!H14+Ajustement!H14</f>
        <v>0</v>
      </c>
      <c r="I14" s="115">
        <f>+Actual!I14+Ajustement!I14</f>
        <v>0</v>
      </c>
      <c r="J14" s="115">
        <f>+Actual!J14+Ajustement!J14</f>
        <v>0</v>
      </c>
      <c r="K14" s="115">
        <f>+Actual!K14+Ajustement!K14</f>
        <v>0</v>
      </c>
      <c r="L14" s="115">
        <f>+Actual!L14+Ajustement!L14</f>
        <v>0</v>
      </c>
      <c r="M14" s="115">
        <f>+Actual!M14+Ajustement!M14</f>
        <v>0</v>
      </c>
      <c r="N14" s="115">
        <f>+Actual!N14+Ajustement!N14</f>
        <v>0</v>
      </c>
      <c r="O14" s="115">
        <f>+Actual!O14+Ajustement!O14</f>
        <v>0</v>
      </c>
      <c r="P14" s="115">
        <f>+Actual!P14+Ajustement!P14</f>
        <v>0</v>
      </c>
      <c r="Q14" s="116">
        <f>+Actual!Q14+Ajustement!Q14</f>
        <v>0</v>
      </c>
      <c r="R14" s="115"/>
      <c r="S14" s="117">
        <f t="shared" ca="1" si="4"/>
        <v>2</v>
      </c>
    </row>
    <row r="15" spans="1:21" ht="15" outlineLevel="1" x14ac:dyDescent="0.25">
      <c r="A15" s="13" t="s">
        <v>1</v>
      </c>
      <c r="B15" t="s">
        <v>29</v>
      </c>
      <c r="C15" s="26" t="s">
        <v>31</v>
      </c>
      <c r="D15" s="26" t="str">
        <f t="shared" si="3"/>
        <v>Biancolin Jean-Andre1BUS</v>
      </c>
      <c r="F15" s="114">
        <f>+Actual!F15+Ajustement!F15</f>
        <v>1</v>
      </c>
      <c r="G15" s="115">
        <f>+Actual!G15+Ajustement!G15</f>
        <v>1</v>
      </c>
      <c r="H15" s="115">
        <f>+Actual!H15+Ajustement!H15</f>
        <v>0</v>
      </c>
      <c r="I15" s="115">
        <f>+Actual!I15+Ajustement!I15</f>
        <v>0</v>
      </c>
      <c r="J15" s="115">
        <f>+Actual!J15+Ajustement!J15</f>
        <v>0</v>
      </c>
      <c r="K15" s="115">
        <f>+Actual!K15+Ajustement!K15</f>
        <v>0</v>
      </c>
      <c r="L15" s="115">
        <f>+Actual!L15+Ajustement!L15</f>
        <v>0</v>
      </c>
      <c r="M15" s="115">
        <f>+Actual!M15+Ajustement!M15</f>
        <v>0</v>
      </c>
      <c r="N15" s="115">
        <f>+Actual!N15+Ajustement!N15</f>
        <v>0</v>
      </c>
      <c r="O15" s="115">
        <f>+Actual!O15+Ajustement!O15</f>
        <v>0</v>
      </c>
      <c r="P15" s="115">
        <f>+Actual!P15+Ajustement!P15</f>
        <v>0</v>
      </c>
      <c r="Q15" s="116">
        <f>+Actual!Q15+Ajustement!Q15</f>
        <v>0</v>
      </c>
      <c r="R15" s="115"/>
      <c r="S15" s="117">
        <f t="shared" ca="1" si="4"/>
        <v>2</v>
      </c>
    </row>
    <row r="16" spans="1:21" outlineLevel="1" x14ac:dyDescent="0.3">
      <c r="A16" s="13" t="s">
        <v>1</v>
      </c>
      <c r="B16" t="s">
        <v>29</v>
      </c>
      <c r="C16" s="26" t="s">
        <v>40</v>
      </c>
      <c r="D16" s="26" t="str">
        <f t="shared" si="3"/>
        <v>Carré Marie1BUS</v>
      </c>
      <c r="F16" s="114">
        <f>+Actual!F16+Ajustement!F16</f>
        <v>1</v>
      </c>
      <c r="G16" s="115">
        <f>+Actual!G16+Ajustement!G16</f>
        <v>1</v>
      </c>
      <c r="H16" s="115">
        <f>+Actual!H16+Ajustement!H16</f>
        <v>0</v>
      </c>
      <c r="I16" s="115">
        <f>+Actual!I16+Ajustement!I16</f>
        <v>0</v>
      </c>
      <c r="J16" s="115">
        <f>+Actual!J16+Ajustement!J16</f>
        <v>0</v>
      </c>
      <c r="K16" s="115">
        <f>+Actual!K16+Ajustement!K16</f>
        <v>0</v>
      </c>
      <c r="L16" s="115">
        <f>+Actual!L16+Ajustement!L16</f>
        <v>0</v>
      </c>
      <c r="M16" s="115">
        <f>+Actual!M16+Ajustement!M16</f>
        <v>0</v>
      </c>
      <c r="N16" s="115">
        <f>+Actual!N16+Ajustement!N16</f>
        <v>0</v>
      </c>
      <c r="O16" s="115">
        <f>+Actual!O16+Ajustement!O16</f>
        <v>0</v>
      </c>
      <c r="P16" s="115">
        <f>+Actual!P16+Ajustement!P16</f>
        <v>0</v>
      </c>
      <c r="Q16" s="116">
        <f>+Actual!Q16+Ajustement!Q16</f>
        <v>0</v>
      </c>
      <c r="R16" s="115"/>
      <c r="S16" s="117">
        <f t="shared" ca="1" si="4"/>
        <v>2</v>
      </c>
    </row>
    <row r="17" spans="1:19" ht="15" outlineLevel="1" x14ac:dyDescent="0.25">
      <c r="A17" s="13" t="s">
        <v>1</v>
      </c>
      <c r="B17" t="s">
        <v>29</v>
      </c>
      <c r="C17" s="26" t="s">
        <v>239</v>
      </c>
      <c r="D17" s="26" t="str">
        <f t="shared" si="3"/>
        <v>Lebied Taha1BUS</v>
      </c>
      <c r="F17" s="114">
        <f>+Actual!F17+Ajustement!F17</f>
        <v>1</v>
      </c>
      <c r="G17" s="115">
        <f>+Actual!G17+Ajustement!G17</f>
        <v>1</v>
      </c>
      <c r="H17" s="115">
        <f>+Actual!H17+Ajustement!H17</f>
        <v>0</v>
      </c>
      <c r="I17" s="115">
        <f>+Actual!I17+Ajustement!I17</f>
        <v>0</v>
      </c>
      <c r="J17" s="115">
        <f>+Actual!J17+Ajustement!J17</f>
        <v>0</v>
      </c>
      <c r="K17" s="115">
        <f>+Actual!K17+Ajustement!K17</f>
        <v>0</v>
      </c>
      <c r="L17" s="115">
        <f>+Actual!L17+Ajustement!L17</f>
        <v>0</v>
      </c>
      <c r="M17" s="115">
        <f>+Actual!M17+Ajustement!M17</f>
        <v>0</v>
      </c>
      <c r="N17" s="115">
        <f>+Actual!N17+Ajustement!N17</f>
        <v>0</v>
      </c>
      <c r="O17" s="115">
        <f>+Actual!O17+Ajustement!O17</f>
        <v>0</v>
      </c>
      <c r="P17" s="115">
        <f>+Actual!P17+Ajustement!P17</f>
        <v>0</v>
      </c>
      <c r="Q17" s="116">
        <f>+Actual!Q17+Ajustement!Q17</f>
        <v>0</v>
      </c>
      <c r="R17" s="115"/>
      <c r="S17" s="117">
        <f t="shared" ca="1" si="4"/>
        <v>2</v>
      </c>
    </row>
    <row r="18" spans="1:19" ht="15" outlineLevel="1" x14ac:dyDescent="0.25">
      <c r="A18" s="13" t="s">
        <v>1</v>
      </c>
      <c r="B18" t="s">
        <v>29</v>
      </c>
      <c r="C18" s="26" t="s">
        <v>44</v>
      </c>
      <c r="D18" s="26" t="str">
        <f t="shared" si="3"/>
        <v>Meejat Anis1BUS</v>
      </c>
      <c r="F18" s="114">
        <f>+Actual!F18+Ajustement!F18</f>
        <v>1</v>
      </c>
      <c r="G18" s="115">
        <f>+Actual!G18+Ajustement!G18</f>
        <v>1</v>
      </c>
      <c r="H18" s="115">
        <f>+Actual!H18+Ajustement!H18</f>
        <v>0</v>
      </c>
      <c r="I18" s="115">
        <f>+Actual!I18+Ajustement!I18</f>
        <v>0</v>
      </c>
      <c r="J18" s="115">
        <f>+Actual!J18+Ajustement!J18</f>
        <v>0</v>
      </c>
      <c r="K18" s="115">
        <f>+Actual!K18+Ajustement!K18</f>
        <v>0</v>
      </c>
      <c r="L18" s="115">
        <f>+Actual!L18+Ajustement!L18</f>
        <v>0</v>
      </c>
      <c r="M18" s="115">
        <f>+Actual!M18+Ajustement!M18</f>
        <v>0</v>
      </c>
      <c r="N18" s="115">
        <f>+Actual!N18+Ajustement!N18</f>
        <v>0</v>
      </c>
      <c r="O18" s="115">
        <f>+Actual!O18+Ajustement!O18</f>
        <v>0</v>
      </c>
      <c r="P18" s="115">
        <f>+Actual!P18+Ajustement!P18</f>
        <v>0</v>
      </c>
      <c r="Q18" s="116">
        <f>+Actual!Q18+Ajustement!Q18</f>
        <v>0</v>
      </c>
      <c r="R18" s="115"/>
      <c r="S18" s="117">
        <f t="shared" ca="1" si="4"/>
        <v>2</v>
      </c>
    </row>
    <row r="19" spans="1:19" ht="15" outlineLevel="1" x14ac:dyDescent="0.25">
      <c r="A19" s="13" t="s">
        <v>1</v>
      </c>
      <c r="B19" t="s">
        <v>29</v>
      </c>
      <c r="C19" s="26" t="s">
        <v>34</v>
      </c>
      <c r="D19" s="26" t="str">
        <f t="shared" si="3"/>
        <v>Mongrolle Philippe1BUS</v>
      </c>
      <c r="F19" s="114">
        <f>+Actual!F19+Ajustement!F19</f>
        <v>1</v>
      </c>
      <c r="G19" s="115">
        <f>+Actual!G19+Ajustement!G19</f>
        <v>1</v>
      </c>
      <c r="H19" s="115">
        <f>+Actual!H19+Ajustement!H19</f>
        <v>0</v>
      </c>
      <c r="I19" s="115">
        <f>+Actual!I19+Ajustement!I19</f>
        <v>0</v>
      </c>
      <c r="J19" s="115">
        <f>+Actual!J19+Ajustement!J19</f>
        <v>0</v>
      </c>
      <c r="K19" s="115">
        <f>+Actual!K19+Ajustement!K19</f>
        <v>0</v>
      </c>
      <c r="L19" s="115">
        <f>+Actual!L19+Ajustement!L19</f>
        <v>0</v>
      </c>
      <c r="M19" s="115">
        <f>+Actual!M19+Ajustement!M19</f>
        <v>0</v>
      </c>
      <c r="N19" s="115">
        <f>+Actual!N19+Ajustement!N19</f>
        <v>0</v>
      </c>
      <c r="O19" s="115">
        <f>+Actual!O19+Ajustement!O19</f>
        <v>0</v>
      </c>
      <c r="P19" s="115">
        <f>+Actual!P19+Ajustement!P19</f>
        <v>0</v>
      </c>
      <c r="Q19" s="116">
        <f>+Actual!Q19+Ajustement!Q19</f>
        <v>0</v>
      </c>
      <c r="R19" s="115"/>
      <c r="S19" s="117">
        <f t="shared" ca="1" si="4"/>
        <v>2</v>
      </c>
    </row>
    <row r="20" spans="1:19" ht="15" outlineLevel="1" x14ac:dyDescent="0.25">
      <c r="A20" s="13" t="s">
        <v>1</v>
      </c>
      <c r="B20" t="s">
        <v>29</v>
      </c>
      <c r="C20" s="26" t="s">
        <v>237</v>
      </c>
      <c r="D20" s="26" t="str">
        <f t="shared" si="3"/>
        <v>Rochdi Bey1BUS</v>
      </c>
      <c r="F20" s="114">
        <f>+Actual!F20+Ajustement!F20</f>
        <v>1</v>
      </c>
      <c r="G20" s="115">
        <f>+Actual!G20+Ajustement!G20</f>
        <v>1</v>
      </c>
      <c r="H20" s="115">
        <f>+Actual!H20+Ajustement!H20</f>
        <v>0</v>
      </c>
      <c r="I20" s="115">
        <f>+Actual!I20+Ajustement!I20</f>
        <v>0</v>
      </c>
      <c r="J20" s="115">
        <f>+Actual!J20+Ajustement!J20</f>
        <v>0</v>
      </c>
      <c r="K20" s="115">
        <f>+Actual!K20+Ajustement!K20</f>
        <v>0</v>
      </c>
      <c r="L20" s="115">
        <f>+Actual!L20+Ajustement!L20</f>
        <v>0</v>
      </c>
      <c r="M20" s="115">
        <f>+Actual!M20+Ajustement!M20</f>
        <v>0</v>
      </c>
      <c r="N20" s="115">
        <f>+Actual!N20+Ajustement!N20</f>
        <v>0</v>
      </c>
      <c r="O20" s="115">
        <f>+Actual!O20+Ajustement!O20</f>
        <v>0</v>
      </c>
      <c r="P20" s="115">
        <f>+Actual!P20+Ajustement!P20</f>
        <v>0</v>
      </c>
      <c r="Q20" s="116">
        <f>+Actual!Q20+Ajustement!Q20</f>
        <v>0</v>
      </c>
      <c r="R20" s="115"/>
      <c r="S20" s="117">
        <f t="shared" ca="1" si="4"/>
        <v>2</v>
      </c>
    </row>
    <row r="21" spans="1:19" ht="15" outlineLevel="1" x14ac:dyDescent="0.25">
      <c r="A21" s="13" t="s">
        <v>1</v>
      </c>
      <c r="B21" t="s">
        <v>29</v>
      </c>
      <c r="C21" s="26" t="s">
        <v>46</v>
      </c>
      <c r="D21" s="26" t="str">
        <f t="shared" si="3"/>
        <v>Rogui Talal1BUS</v>
      </c>
      <c r="F21" s="114">
        <f>+Actual!F21+Ajustement!F21</f>
        <v>1</v>
      </c>
      <c r="G21" s="115">
        <f>+Actual!G21+Ajustement!G21</f>
        <v>1</v>
      </c>
      <c r="H21" s="115">
        <f>+Actual!H21+Ajustement!H21</f>
        <v>0</v>
      </c>
      <c r="I21" s="115">
        <f>+Actual!I21+Ajustement!I21</f>
        <v>0</v>
      </c>
      <c r="J21" s="115">
        <f>+Actual!J21+Ajustement!J21</f>
        <v>0</v>
      </c>
      <c r="K21" s="115">
        <f>+Actual!K21+Ajustement!K21</f>
        <v>0</v>
      </c>
      <c r="L21" s="115">
        <f>+Actual!L21+Ajustement!L21</f>
        <v>0</v>
      </c>
      <c r="M21" s="115">
        <f>+Actual!M21+Ajustement!M21</f>
        <v>0</v>
      </c>
      <c r="N21" s="115">
        <f>+Actual!N21+Ajustement!N21</f>
        <v>0</v>
      </c>
      <c r="O21" s="115">
        <f>+Actual!O21+Ajustement!O21</f>
        <v>0</v>
      </c>
      <c r="P21" s="115">
        <f>+Actual!P21+Ajustement!P21</f>
        <v>0</v>
      </c>
      <c r="Q21" s="116">
        <f>+Actual!Q21+Ajustement!Q21</f>
        <v>0</v>
      </c>
      <c r="R21" s="115"/>
      <c r="S21" s="117">
        <f t="shared" ca="1" si="4"/>
        <v>2</v>
      </c>
    </row>
    <row r="22" spans="1:19" ht="15" outlineLevel="1" x14ac:dyDescent="0.25">
      <c r="A22" s="13" t="s">
        <v>1</v>
      </c>
      <c r="B22" t="s">
        <v>29</v>
      </c>
      <c r="C22" s="26" t="s">
        <v>64</v>
      </c>
      <c r="D22" s="26" t="str">
        <f t="shared" si="3"/>
        <v>Thibaud Matthieu1BUS</v>
      </c>
      <c r="F22" s="114">
        <f>+Actual!F22+Ajustement!F22</f>
        <v>1</v>
      </c>
      <c r="G22" s="115">
        <f>+Actual!G22+Ajustement!G22</f>
        <v>0</v>
      </c>
      <c r="H22" s="115">
        <f>+Actual!H22+Ajustement!H22</f>
        <v>0</v>
      </c>
      <c r="I22" s="115">
        <f>+Actual!I22+Ajustement!I22</f>
        <v>0</v>
      </c>
      <c r="J22" s="115">
        <f>+Actual!J22+Ajustement!J22</f>
        <v>0</v>
      </c>
      <c r="K22" s="115">
        <f>+Actual!K22+Ajustement!K22</f>
        <v>0</v>
      </c>
      <c r="L22" s="115">
        <f>+Actual!L22+Ajustement!L22</f>
        <v>0</v>
      </c>
      <c r="M22" s="115">
        <f>+Actual!M22+Ajustement!M22</f>
        <v>0</v>
      </c>
      <c r="N22" s="115">
        <f>+Actual!N22+Ajustement!N22</f>
        <v>0</v>
      </c>
      <c r="O22" s="115">
        <f>+Actual!O22+Ajustement!O22</f>
        <v>0</v>
      </c>
      <c r="P22" s="115">
        <f>+Actual!P22+Ajustement!P22</f>
        <v>0</v>
      </c>
      <c r="Q22" s="116">
        <f>+Actual!Q22+Ajustement!Q22</f>
        <v>0</v>
      </c>
      <c r="R22" s="115"/>
      <c r="S22" s="117">
        <f t="shared" ca="1" si="4"/>
        <v>1</v>
      </c>
    </row>
    <row r="23" spans="1:19" ht="15" outlineLevel="1" x14ac:dyDescent="0.25">
      <c r="A23" s="13" t="s">
        <v>1</v>
      </c>
      <c r="B23" t="s">
        <v>29</v>
      </c>
      <c r="C23" s="26" t="s">
        <v>240</v>
      </c>
      <c r="D23" s="26" t="str">
        <f t="shared" si="3"/>
        <v>Revello Kevin1BUS</v>
      </c>
      <c r="F23" s="114">
        <f>+Actual!F23+Ajustement!F23</f>
        <v>1</v>
      </c>
      <c r="G23" s="115">
        <f>+Actual!G23+Ajustement!G23</f>
        <v>1</v>
      </c>
      <c r="H23" s="115">
        <f>+Actual!H23+Ajustement!H23</f>
        <v>0</v>
      </c>
      <c r="I23" s="115">
        <f>+Actual!I23+Ajustement!I23</f>
        <v>0</v>
      </c>
      <c r="J23" s="115">
        <f>+Actual!J23+Ajustement!J23</f>
        <v>0</v>
      </c>
      <c r="K23" s="115">
        <f>+Actual!K23+Ajustement!K23</f>
        <v>0</v>
      </c>
      <c r="L23" s="115">
        <f>+Actual!L23+Ajustement!L23</f>
        <v>0</v>
      </c>
      <c r="M23" s="115">
        <f>+Actual!M23+Ajustement!M23</f>
        <v>0</v>
      </c>
      <c r="N23" s="115">
        <f>+Actual!N23+Ajustement!N23</f>
        <v>0</v>
      </c>
      <c r="O23" s="115">
        <f>+Actual!O23+Ajustement!O23</f>
        <v>0</v>
      </c>
      <c r="P23" s="115">
        <f>+Actual!P23+Ajustement!P23</f>
        <v>0</v>
      </c>
      <c r="Q23" s="116">
        <f>+Actual!Q23+Ajustement!Q23</f>
        <v>0</v>
      </c>
      <c r="R23" s="115"/>
      <c r="S23" s="117">
        <f t="shared" ca="1" si="4"/>
        <v>2</v>
      </c>
    </row>
    <row r="24" spans="1:19" s="12" customFormat="1" ht="15" x14ac:dyDescent="0.25">
      <c r="A24" s="105"/>
      <c r="B24" s="105" t="s">
        <v>299</v>
      </c>
      <c r="C24" s="105"/>
      <c r="D24" s="105"/>
      <c r="E24" s="105"/>
      <c r="F24" s="118">
        <f>SUM(F11:F23)</f>
        <v>13</v>
      </c>
      <c r="G24" s="119">
        <f t="shared" ref="G24:Q24" si="5">SUM(G11:G23)</f>
        <v>12</v>
      </c>
      <c r="H24" s="119">
        <f t="shared" si="5"/>
        <v>0</v>
      </c>
      <c r="I24" s="119">
        <f t="shared" si="5"/>
        <v>0</v>
      </c>
      <c r="J24" s="119">
        <f t="shared" si="5"/>
        <v>0</v>
      </c>
      <c r="K24" s="119">
        <f t="shared" si="5"/>
        <v>0</v>
      </c>
      <c r="L24" s="119">
        <f t="shared" si="5"/>
        <v>0</v>
      </c>
      <c r="M24" s="119">
        <f t="shared" si="5"/>
        <v>0</v>
      </c>
      <c r="N24" s="119">
        <f t="shared" si="5"/>
        <v>0</v>
      </c>
      <c r="O24" s="119">
        <f t="shared" si="5"/>
        <v>0</v>
      </c>
      <c r="P24" s="119">
        <f t="shared" si="5"/>
        <v>0</v>
      </c>
      <c r="Q24" s="120">
        <f t="shared" si="5"/>
        <v>0</v>
      </c>
      <c r="R24" s="121"/>
      <c r="S24" s="122">
        <f ca="1">SUM(S11:S23)</f>
        <v>25</v>
      </c>
    </row>
    <row r="25" spans="1:19" outlineLevel="1" x14ac:dyDescent="0.3">
      <c r="A25" s="13" t="s">
        <v>1</v>
      </c>
      <c r="B25" t="s">
        <v>48</v>
      </c>
      <c r="C25" s="100" t="s">
        <v>293</v>
      </c>
      <c r="D25" s="26" t="str">
        <f>C:C&amp;B:B</f>
        <v>Louet Jean-François1CORP</v>
      </c>
      <c r="F25" s="114">
        <f>+Actual!F25+Ajustement!F25</f>
        <v>0</v>
      </c>
      <c r="G25" s="115">
        <f>+Actual!G25+Ajustement!G25</f>
        <v>1</v>
      </c>
      <c r="H25" s="115">
        <f>+Actual!H25+Ajustement!H25</f>
        <v>0</v>
      </c>
      <c r="I25" s="115">
        <f>+Actual!I25+Ajustement!I25</f>
        <v>0</v>
      </c>
      <c r="J25" s="115">
        <f>+Actual!J25+Ajustement!J25</f>
        <v>0</v>
      </c>
      <c r="K25" s="115">
        <f>+Actual!K25+Ajustement!K25</f>
        <v>0</v>
      </c>
      <c r="L25" s="115">
        <f>+Actual!L25+Ajustement!L25</f>
        <v>0</v>
      </c>
      <c r="M25" s="115">
        <f>+Actual!M25+Ajustement!M25</f>
        <v>0</v>
      </c>
      <c r="N25" s="115">
        <f>+Actual!N25+Ajustement!N25</f>
        <v>0</v>
      </c>
      <c r="O25" s="115">
        <f>+Actual!O25+Ajustement!O25</f>
        <v>0</v>
      </c>
      <c r="P25" s="115">
        <f>+Actual!P25+Ajustement!P25</f>
        <v>0</v>
      </c>
      <c r="Q25" s="116">
        <f>+Actual!Q25+Ajustement!Q25</f>
        <v>0</v>
      </c>
      <c r="R25" s="115"/>
      <c r="S25" s="117">
        <f ca="1">SUM(OFFSET(F25,,,,$U$1))</f>
        <v>1</v>
      </c>
    </row>
    <row r="26" spans="1:19" s="12" customFormat="1" ht="15" outlineLevel="1" x14ac:dyDescent="0.25">
      <c r="A26" s="13" t="s">
        <v>1</v>
      </c>
      <c r="B26" t="s">
        <v>48</v>
      </c>
      <c r="C26" s="26" t="s">
        <v>240</v>
      </c>
      <c r="D26" s="26" t="str">
        <f>C:C&amp;B:B</f>
        <v>Revello Kevin1CORP</v>
      </c>
      <c r="E26" s="101"/>
      <c r="F26" s="114">
        <f>+Actual!F26+Ajustement!F26</f>
        <v>0</v>
      </c>
      <c r="G26" s="115">
        <f>+Actual!G26+Ajustement!G26</f>
        <v>0</v>
      </c>
      <c r="H26" s="115">
        <f>+Actual!H26+Ajustement!H26</f>
        <v>0</v>
      </c>
      <c r="I26" s="115">
        <f>+Actual!I26+Ajustement!I26</f>
        <v>0</v>
      </c>
      <c r="J26" s="115">
        <f>+Actual!J26+Ajustement!J26</f>
        <v>0</v>
      </c>
      <c r="K26" s="115">
        <f>+Actual!K26+Ajustement!K26</f>
        <v>0</v>
      </c>
      <c r="L26" s="115">
        <f>+Actual!L26+Ajustement!L26</f>
        <v>0</v>
      </c>
      <c r="M26" s="115">
        <f>+Actual!M26+Ajustement!M26</f>
        <v>0</v>
      </c>
      <c r="N26" s="115">
        <f>+Actual!N26+Ajustement!N26</f>
        <v>0</v>
      </c>
      <c r="O26" s="115">
        <f>+Actual!O26+Ajustement!O26</f>
        <v>0</v>
      </c>
      <c r="P26" s="115">
        <f>+Actual!P26+Ajustement!P26</f>
        <v>0</v>
      </c>
      <c r="Q26" s="116">
        <f>+Actual!Q26+Ajustement!Q26</f>
        <v>0</v>
      </c>
      <c r="R26" s="121"/>
      <c r="S26" s="117">
        <f ca="1">SUM(OFFSET(F26,,,,$U$1))</f>
        <v>0</v>
      </c>
    </row>
    <row r="27" spans="1:19" s="12" customFormat="1" x14ac:dyDescent="0.3">
      <c r="A27" s="105"/>
      <c r="B27" s="105" t="s">
        <v>300</v>
      </c>
      <c r="C27" s="105"/>
      <c r="D27" s="105"/>
      <c r="E27" s="105"/>
      <c r="F27" s="118">
        <f t="shared" ref="F27:Q27" si="6">SUM(F25:F25)</f>
        <v>0</v>
      </c>
      <c r="G27" s="119">
        <f t="shared" si="6"/>
        <v>1</v>
      </c>
      <c r="H27" s="119">
        <f t="shared" si="6"/>
        <v>0</v>
      </c>
      <c r="I27" s="119">
        <f t="shared" si="6"/>
        <v>0</v>
      </c>
      <c r="J27" s="119">
        <f t="shared" si="6"/>
        <v>0</v>
      </c>
      <c r="K27" s="119">
        <f t="shared" si="6"/>
        <v>0</v>
      </c>
      <c r="L27" s="119">
        <f t="shared" si="6"/>
        <v>0</v>
      </c>
      <c r="M27" s="119">
        <f t="shared" si="6"/>
        <v>0</v>
      </c>
      <c r="N27" s="119">
        <f t="shared" si="6"/>
        <v>0</v>
      </c>
      <c r="O27" s="119">
        <f t="shared" si="6"/>
        <v>0</v>
      </c>
      <c r="P27" s="119">
        <f t="shared" si="6"/>
        <v>0</v>
      </c>
      <c r="Q27" s="120">
        <f t="shared" si="6"/>
        <v>0</v>
      </c>
      <c r="R27" s="121"/>
      <c r="S27" s="122">
        <f ca="1">SUM(S25:S25)</f>
        <v>1</v>
      </c>
    </row>
    <row r="28" spans="1:19" outlineLevel="1" x14ac:dyDescent="0.3">
      <c r="A28" s="13" t="s">
        <v>1</v>
      </c>
      <c r="B28" t="s">
        <v>74</v>
      </c>
      <c r="C28" t="s">
        <v>207</v>
      </c>
      <c r="D28" s="26" t="str">
        <f t="shared" ref="D28:D35" si="7">C:C&amp;B:B</f>
        <v>Andrianaivo Eric1ITFIN</v>
      </c>
      <c r="F28" s="114">
        <f>+Actual!F28+Ajustement!F28</f>
        <v>1</v>
      </c>
      <c r="G28" s="115">
        <f>+Actual!G28+Ajustement!G28</f>
        <v>1</v>
      </c>
      <c r="H28" s="115">
        <f>+Actual!H28+Ajustement!H28</f>
        <v>0</v>
      </c>
      <c r="I28" s="115">
        <f>+Actual!I28+Ajustement!I28</f>
        <v>0</v>
      </c>
      <c r="J28" s="115">
        <f>+Actual!J28+Ajustement!J28</f>
        <v>0</v>
      </c>
      <c r="K28" s="115">
        <f>+Actual!K28+Ajustement!K28</f>
        <v>0</v>
      </c>
      <c r="L28" s="115">
        <f>+Actual!L28+Ajustement!L28</f>
        <v>0</v>
      </c>
      <c r="M28" s="115">
        <f>+Actual!M28+Ajustement!M28</f>
        <v>0</v>
      </c>
      <c r="N28" s="115">
        <f>+Actual!N28+Ajustement!N28</f>
        <v>0</v>
      </c>
      <c r="O28" s="115">
        <f>+Actual!O28+Ajustement!O28</f>
        <v>0</v>
      </c>
      <c r="P28" s="115">
        <f>+Actual!P28+Ajustement!P28</f>
        <v>0</v>
      </c>
      <c r="Q28" s="116">
        <f>+Actual!Q28+Ajustement!Q28</f>
        <v>0</v>
      </c>
      <c r="R28" s="115"/>
      <c r="S28" s="117">
        <f t="shared" ref="S28:S35" ca="1" si="8">SUM(OFFSET(F28,,,,$U$1))</f>
        <v>2</v>
      </c>
    </row>
    <row r="29" spans="1:19" outlineLevel="1" x14ac:dyDescent="0.3">
      <c r="A29" s="13" t="s">
        <v>1</v>
      </c>
      <c r="B29" t="s">
        <v>74</v>
      </c>
      <c r="C29" t="s">
        <v>284</v>
      </c>
      <c r="D29" s="26" t="str">
        <f t="shared" si="7"/>
        <v>Anjum Osama1ITFIN</v>
      </c>
      <c r="F29" s="114">
        <f>+Actual!F29+Ajustement!F29</f>
        <v>0</v>
      </c>
      <c r="G29" s="115">
        <f>+Actual!G29+Ajustement!G29</f>
        <v>0</v>
      </c>
      <c r="H29" s="115">
        <f>+Actual!H29+Ajustement!H29</f>
        <v>0</v>
      </c>
      <c r="I29" s="115">
        <f>+Actual!I29+Ajustement!I29</f>
        <v>0</v>
      </c>
      <c r="J29" s="115">
        <f>+Actual!J29+Ajustement!J29</f>
        <v>0</v>
      </c>
      <c r="K29" s="115">
        <f>+Actual!K29+Ajustement!K29</f>
        <v>0</v>
      </c>
      <c r="L29" s="115">
        <f>+Actual!L29+Ajustement!L29</f>
        <v>0</v>
      </c>
      <c r="M29" s="115">
        <f>+Actual!M29+Ajustement!M29</f>
        <v>0</v>
      </c>
      <c r="N29" s="115">
        <f>+Actual!N29+Ajustement!N29</f>
        <v>0</v>
      </c>
      <c r="O29" s="115">
        <f>+Actual!O29+Ajustement!O29</f>
        <v>0</v>
      </c>
      <c r="P29" s="115">
        <f>+Actual!P29+Ajustement!P29</f>
        <v>0</v>
      </c>
      <c r="Q29" s="116">
        <f>+Actual!Q29+Ajustement!Q29</f>
        <v>0</v>
      </c>
      <c r="R29" s="115"/>
      <c r="S29" s="117">
        <f t="shared" ca="1" si="8"/>
        <v>0</v>
      </c>
    </row>
    <row r="30" spans="1:19" outlineLevel="1" x14ac:dyDescent="0.3">
      <c r="A30" s="13" t="s">
        <v>1</v>
      </c>
      <c r="B30" t="s">
        <v>74</v>
      </c>
      <c r="C30" t="s">
        <v>286</v>
      </c>
      <c r="D30" s="26" t="str">
        <f t="shared" si="7"/>
        <v>Benhaddou Ghita1ITFIN</v>
      </c>
      <c r="F30" s="114">
        <f>+Actual!F30+Ajustement!F30</f>
        <v>0</v>
      </c>
      <c r="G30" s="115">
        <f>+Actual!G30+Ajustement!G30</f>
        <v>1</v>
      </c>
      <c r="H30" s="115">
        <f>+Actual!H30+Ajustement!H30</f>
        <v>0</v>
      </c>
      <c r="I30" s="115">
        <f>+Actual!I30+Ajustement!I30</f>
        <v>0</v>
      </c>
      <c r="J30" s="115">
        <f>+Actual!J30+Ajustement!J30</f>
        <v>0</v>
      </c>
      <c r="K30" s="115">
        <f>+Actual!K30+Ajustement!K30</f>
        <v>0</v>
      </c>
      <c r="L30" s="115">
        <f>+Actual!L30+Ajustement!L30</f>
        <v>0</v>
      </c>
      <c r="M30" s="115">
        <f>+Actual!M30+Ajustement!M30</f>
        <v>0</v>
      </c>
      <c r="N30" s="115">
        <f>+Actual!N30+Ajustement!N30</f>
        <v>0</v>
      </c>
      <c r="O30" s="115">
        <f>+Actual!O30+Ajustement!O30</f>
        <v>0</v>
      </c>
      <c r="P30" s="115">
        <f>+Actual!P30+Ajustement!P30</f>
        <v>0</v>
      </c>
      <c r="Q30" s="116">
        <f>+Actual!Q30+Ajustement!Q30</f>
        <v>0</v>
      </c>
      <c r="R30" s="115"/>
      <c r="S30" s="117">
        <f t="shared" ca="1" si="8"/>
        <v>1</v>
      </c>
    </row>
    <row r="31" spans="1:19" outlineLevel="1" x14ac:dyDescent="0.3">
      <c r="A31" s="13" t="s">
        <v>1</v>
      </c>
      <c r="B31" t="s">
        <v>74</v>
      </c>
      <c r="C31" t="s">
        <v>288</v>
      </c>
      <c r="D31" s="26" t="str">
        <f t="shared" si="7"/>
        <v>Venkanna Shilpa1ITFIN</v>
      </c>
      <c r="F31" s="114">
        <f>+Actual!F31+Ajustement!F31</f>
        <v>0</v>
      </c>
      <c r="G31" s="115">
        <f>+Actual!G31+Ajustement!G31</f>
        <v>1</v>
      </c>
      <c r="H31" s="115">
        <f>+Actual!H31+Ajustement!H31</f>
        <v>0</v>
      </c>
      <c r="I31" s="115">
        <f>+Actual!I31+Ajustement!I31</f>
        <v>0</v>
      </c>
      <c r="J31" s="115">
        <f>+Actual!J31+Ajustement!J31</f>
        <v>0</v>
      </c>
      <c r="K31" s="115">
        <f>+Actual!K31+Ajustement!K31</f>
        <v>0</v>
      </c>
      <c r="L31" s="115">
        <f>+Actual!L31+Ajustement!L31</f>
        <v>0</v>
      </c>
      <c r="M31" s="115">
        <f>+Actual!M31+Ajustement!M31</f>
        <v>0</v>
      </c>
      <c r="N31" s="115">
        <f>+Actual!N31+Ajustement!N31</f>
        <v>0</v>
      </c>
      <c r="O31" s="115">
        <f>+Actual!O31+Ajustement!O31</f>
        <v>0</v>
      </c>
      <c r="P31" s="115">
        <f>+Actual!P31+Ajustement!P31</f>
        <v>0</v>
      </c>
      <c r="Q31" s="116">
        <f>+Actual!Q31+Ajustement!Q31</f>
        <v>0</v>
      </c>
      <c r="R31" s="115"/>
      <c r="S31" s="117">
        <f t="shared" ca="1" si="8"/>
        <v>1</v>
      </c>
    </row>
    <row r="32" spans="1:19" outlineLevel="1" x14ac:dyDescent="0.3">
      <c r="A32" s="13" t="s">
        <v>1</v>
      </c>
      <c r="B32" t="s">
        <v>74</v>
      </c>
      <c r="C32" t="s">
        <v>248</v>
      </c>
      <c r="D32" s="26" t="str">
        <f t="shared" si="7"/>
        <v>De Boysson Edouard1ITFIN</v>
      </c>
      <c r="F32" s="114">
        <f>+Actual!F32+Ajustement!F32</f>
        <v>1</v>
      </c>
      <c r="G32" s="115">
        <f>+Actual!G32+Ajustement!G32</f>
        <v>1</v>
      </c>
      <c r="H32" s="115">
        <f>+Actual!H32+Ajustement!H32</f>
        <v>0</v>
      </c>
      <c r="I32" s="115">
        <f>+Actual!I32+Ajustement!I32</f>
        <v>0</v>
      </c>
      <c r="J32" s="115">
        <f>+Actual!J32+Ajustement!J32</f>
        <v>0</v>
      </c>
      <c r="K32" s="115">
        <f>+Actual!K32+Ajustement!K32</f>
        <v>0</v>
      </c>
      <c r="L32" s="115">
        <f>+Actual!L32+Ajustement!L32</f>
        <v>0</v>
      </c>
      <c r="M32" s="115">
        <f>+Actual!M32+Ajustement!M32</f>
        <v>0</v>
      </c>
      <c r="N32" s="115">
        <f>+Actual!N32+Ajustement!N32</f>
        <v>0</v>
      </c>
      <c r="O32" s="115">
        <f>+Actual!O32+Ajustement!O32</f>
        <v>0</v>
      </c>
      <c r="P32" s="115">
        <f>+Actual!P32+Ajustement!P32</f>
        <v>0</v>
      </c>
      <c r="Q32" s="116">
        <f>+Actual!Q32+Ajustement!Q32</f>
        <v>0</v>
      </c>
      <c r="R32" s="115"/>
      <c r="S32" s="117">
        <f t="shared" ca="1" si="8"/>
        <v>2</v>
      </c>
    </row>
    <row r="33" spans="1:19" outlineLevel="1" x14ac:dyDescent="0.3">
      <c r="A33" s="13" t="s">
        <v>1</v>
      </c>
      <c r="B33" t="s">
        <v>74</v>
      </c>
      <c r="C33" t="s">
        <v>224</v>
      </c>
      <c r="D33" s="26" t="str">
        <f t="shared" si="7"/>
        <v>Duong Phuong1ITFIN</v>
      </c>
      <c r="F33" s="114">
        <f>+Actual!F33+Ajustement!F33</f>
        <v>1</v>
      </c>
      <c r="G33" s="115">
        <f>+Actual!G33+Ajustement!G33</f>
        <v>1</v>
      </c>
      <c r="H33" s="115">
        <f>+Actual!H33+Ajustement!H33</f>
        <v>0</v>
      </c>
      <c r="I33" s="115">
        <f>+Actual!I33+Ajustement!I33</f>
        <v>0</v>
      </c>
      <c r="J33" s="115">
        <f>+Actual!J33+Ajustement!J33</f>
        <v>0</v>
      </c>
      <c r="K33" s="115">
        <f>+Actual!K33+Ajustement!K33</f>
        <v>0</v>
      </c>
      <c r="L33" s="115">
        <f>+Actual!L33+Ajustement!L33</f>
        <v>0</v>
      </c>
      <c r="M33" s="115">
        <f>+Actual!M33+Ajustement!M33</f>
        <v>0</v>
      </c>
      <c r="N33" s="115">
        <f>+Actual!N33+Ajustement!N33</f>
        <v>0</v>
      </c>
      <c r="O33" s="115">
        <f>+Actual!O33+Ajustement!O33</f>
        <v>0</v>
      </c>
      <c r="P33" s="115">
        <f>+Actual!P33+Ajustement!P33</f>
        <v>0</v>
      </c>
      <c r="Q33" s="116">
        <f>+Actual!Q33+Ajustement!Q33</f>
        <v>0</v>
      </c>
      <c r="R33" s="115"/>
      <c r="S33" s="117">
        <f t="shared" ca="1" si="8"/>
        <v>2</v>
      </c>
    </row>
    <row r="34" spans="1:19" outlineLevel="1" x14ac:dyDescent="0.3">
      <c r="A34" s="13" t="s">
        <v>1</v>
      </c>
      <c r="B34" t="s">
        <v>74</v>
      </c>
      <c r="C34" t="s">
        <v>297</v>
      </c>
      <c r="D34" s="26" t="str">
        <f t="shared" si="7"/>
        <v>Belghith Rym1ITFIN</v>
      </c>
      <c r="F34" s="114">
        <f>+Actual!F34+Ajustement!F34</f>
        <v>0</v>
      </c>
      <c r="G34" s="115">
        <f>+Actual!G34+Ajustement!G34</f>
        <v>1</v>
      </c>
      <c r="H34" s="115">
        <f>+Actual!H34+Ajustement!H34</f>
        <v>0</v>
      </c>
      <c r="I34" s="115">
        <f>+Actual!I34+Ajustement!I34</f>
        <v>0</v>
      </c>
      <c r="J34" s="115">
        <f>+Actual!J34+Ajustement!J34</f>
        <v>0</v>
      </c>
      <c r="K34" s="115">
        <f>+Actual!K34+Ajustement!K34</f>
        <v>0</v>
      </c>
      <c r="L34" s="115">
        <f>+Actual!L34+Ajustement!L34</f>
        <v>0</v>
      </c>
      <c r="M34" s="115">
        <f>+Actual!M34+Ajustement!M34</f>
        <v>0</v>
      </c>
      <c r="N34" s="115">
        <f>+Actual!N34+Ajustement!N34</f>
        <v>0</v>
      </c>
      <c r="O34" s="115">
        <f>+Actual!O34+Ajustement!O34</f>
        <v>0</v>
      </c>
      <c r="P34" s="115">
        <f>+Actual!P34+Ajustement!P34</f>
        <v>0</v>
      </c>
      <c r="Q34" s="116">
        <f>+Actual!Q34+Ajustement!Q34</f>
        <v>0</v>
      </c>
      <c r="R34" s="115"/>
      <c r="S34" s="117">
        <f t="shared" ca="1" si="8"/>
        <v>1</v>
      </c>
    </row>
    <row r="35" spans="1:19" outlineLevel="1" x14ac:dyDescent="0.3">
      <c r="A35" s="13" t="s">
        <v>1</v>
      </c>
      <c r="B35" t="s">
        <v>74</v>
      </c>
      <c r="C35" t="s">
        <v>229</v>
      </c>
      <c r="D35" s="26" t="str">
        <f t="shared" si="7"/>
        <v>Lambropoulos Cyril1ITFIN</v>
      </c>
      <c r="F35" s="114">
        <f>+Actual!F35+Ajustement!F35</f>
        <v>0</v>
      </c>
      <c r="G35" s="115">
        <f>+Actual!G35+Ajustement!G35</f>
        <v>0</v>
      </c>
      <c r="H35" s="115">
        <f>+Actual!H35+Ajustement!H35</f>
        <v>0</v>
      </c>
      <c r="I35" s="115">
        <f>+Actual!I35+Ajustement!I35</f>
        <v>0</v>
      </c>
      <c r="J35" s="115">
        <f>+Actual!J35+Ajustement!J35</f>
        <v>0</v>
      </c>
      <c r="K35" s="115">
        <f>+Actual!K35+Ajustement!K35</f>
        <v>0</v>
      </c>
      <c r="L35" s="115">
        <f>+Actual!L35+Ajustement!L35</f>
        <v>0</v>
      </c>
      <c r="M35" s="115">
        <f>+Actual!M35+Ajustement!M35</f>
        <v>0</v>
      </c>
      <c r="N35" s="115">
        <f>+Actual!N35+Ajustement!N35</f>
        <v>0</v>
      </c>
      <c r="O35" s="115">
        <f>+Actual!O35+Ajustement!O35</f>
        <v>0</v>
      </c>
      <c r="P35" s="115">
        <f>+Actual!P35+Ajustement!P35</f>
        <v>0</v>
      </c>
      <c r="Q35" s="116">
        <f>+Actual!Q35+Ajustement!Q35</f>
        <v>0</v>
      </c>
      <c r="R35" s="115"/>
      <c r="S35" s="117">
        <f t="shared" ca="1" si="8"/>
        <v>0</v>
      </c>
    </row>
    <row r="36" spans="1:19" s="12" customFormat="1" x14ac:dyDescent="0.3">
      <c r="A36" s="105"/>
      <c r="B36" s="105" t="s">
        <v>302</v>
      </c>
      <c r="C36" s="105"/>
      <c r="D36" s="105"/>
      <c r="E36" s="105"/>
      <c r="F36" s="118">
        <f>SUM(F28:F35)</f>
        <v>3</v>
      </c>
      <c r="G36" s="119">
        <f t="shared" ref="G36:Q36" si="9">SUM(G28:G35)</f>
        <v>6</v>
      </c>
      <c r="H36" s="119">
        <f t="shared" si="9"/>
        <v>0</v>
      </c>
      <c r="I36" s="119">
        <f t="shared" si="9"/>
        <v>0</v>
      </c>
      <c r="J36" s="119">
        <f t="shared" si="9"/>
        <v>0</v>
      </c>
      <c r="K36" s="119">
        <f t="shared" si="9"/>
        <v>0</v>
      </c>
      <c r="L36" s="119">
        <f t="shared" si="9"/>
        <v>0</v>
      </c>
      <c r="M36" s="119">
        <f t="shared" si="9"/>
        <v>0</v>
      </c>
      <c r="N36" s="119">
        <f t="shared" si="9"/>
        <v>0</v>
      </c>
      <c r="O36" s="119">
        <f t="shared" si="9"/>
        <v>0</v>
      </c>
      <c r="P36" s="119">
        <f t="shared" si="9"/>
        <v>0</v>
      </c>
      <c r="Q36" s="120">
        <f t="shared" si="9"/>
        <v>0</v>
      </c>
      <c r="R36" s="121"/>
      <c r="S36" s="122">
        <f ca="1">SUM(S28:S35)</f>
        <v>9</v>
      </c>
    </row>
    <row r="37" spans="1:19" outlineLevel="1" x14ac:dyDescent="0.3">
      <c r="A37" s="13" t="s">
        <v>1</v>
      </c>
      <c r="B37" t="s">
        <v>247</v>
      </c>
      <c r="C37" t="s">
        <v>205</v>
      </c>
      <c r="D37" s="26" t="str">
        <f>C:C&amp;B:B</f>
        <v>Chaoui Ntissar1ITGF</v>
      </c>
      <c r="F37" s="114">
        <f>+Actual!F37+Ajustement!F37</f>
        <v>1</v>
      </c>
      <c r="G37" s="115">
        <f>+Actual!G37+Ajustement!G37</f>
        <v>1</v>
      </c>
      <c r="H37" s="115">
        <f>+Actual!H37+Ajustement!H37</f>
        <v>0</v>
      </c>
      <c r="I37" s="115">
        <f>+Actual!I37+Ajustement!I37</f>
        <v>0</v>
      </c>
      <c r="J37" s="115">
        <f>+Actual!J37+Ajustement!J37</f>
        <v>0</v>
      </c>
      <c r="K37" s="115">
        <f>+Actual!K37+Ajustement!K37</f>
        <v>0</v>
      </c>
      <c r="L37" s="115">
        <f>+Actual!L37+Ajustement!L37</f>
        <v>0</v>
      </c>
      <c r="M37" s="115">
        <f>+Actual!M37+Ajustement!M37</f>
        <v>0</v>
      </c>
      <c r="N37" s="115">
        <f>+Actual!N37+Ajustement!N37</f>
        <v>0</v>
      </c>
      <c r="O37" s="115">
        <f>+Actual!O37+Ajustement!O37</f>
        <v>0</v>
      </c>
      <c r="P37" s="115">
        <f>+Actual!P37+Ajustement!P37</f>
        <v>0</v>
      </c>
      <c r="Q37" s="116">
        <f>+Actual!Q37+Ajustement!Q37</f>
        <v>0</v>
      </c>
      <c r="R37" s="115"/>
      <c r="S37" s="117">
        <f t="shared" ref="S37:S41" ca="1" si="10">SUM(OFFSET(F37,,,,$U$1))</f>
        <v>2</v>
      </c>
    </row>
    <row r="38" spans="1:19" outlineLevel="1" x14ac:dyDescent="0.3">
      <c r="A38" s="13" t="s">
        <v>1</v>
      </c>
      <c r="B38" t="s">
        <v>247</v>
      </c>
      <c r="C38" t="s">
        <v>71</v>
      </c>
      <c r="D38" s="26" t="str">
        <f>C:C&amp;B:B</f>
        <v>Chazelas Catherine1ITGF</v>
      </c>
      <c r="F38" s="114">
        <f>+Actual!F38+Ajustement!F38</f>
        <v>1</v>
      </c>
      <c r="G38" s="115">
        <f>+Actual!G38+Ajustement!G38</f>
        <v>1</v>
      </c>
      <c r="H38" s="115">
        <f>+Actual!H38+Ajustement!H38</f>
        <v>0</v>
      </c>
      <c r="I38" s="115">
        <f>+Actual!I38+Ajustement!I38</f>
        <v>0</v>
      </c>
      <c r="J38" s="115">
        <f>+Actual!J38+Ajustement!J38</f>
        <v>0</v>
      </c>
      <c r="K38" s="115">
        <f>+Actual!K38+Ajustement!K38</f>
        <v>0</v>
      </c>
      <c r="L38" s="115">
        <f>+Actual!L38+Ajustement!L38</f>
        <v>0</v>
      </c>
      <c r="M38" s="115">
        <f>+Actual!M38+Ajustement!M38</f>
        <v>0</v>
      </c>
      <c r="N38" s="115">
        <f>+Actual!N38+Ajustement!N38</f>
        <v>0</v>
      </c>
      <c r="O38" s="115">
        <f>+Actual!O38+Ajustement!O38</f>
        <v>0</v>
      </c>
      <c r="P38" s="115">
        <f>+Actual!P38+Ajustement!P38</f>
        <v>0</v>
      </c>
      <c r="Q38" s="116">
        <f>+Actual!Q38+Ajustement!Q38</f>
        <v>0</v>
      </c>
      <c r="R38" s="115"/>
      <c r="S38" s="117">
        <f t="shared" ca="1" si="10"/>
        <v>2</v>
      </c>
    </row>
    <row r="39" spans="1:19" outlineLevel="1" x14ac:dyDescent="0.3">
      <c r="A39" s="13" t="s">
        <v>1</v>
      </c>
      <c r="B39" t="s">
        <v>247</v>
      </c>
      <c r="C39" t="s">
        <v>53</v>
      </c>
      <c r="D39" s="26" t="str">
        <f>C:C&amp;B:B</f>
        <v>De Burghgrave Laurent1ITGF</v>
      </c>
      <c r="F39" s="114">
        <f>+Actual!F39+Ajustement!F39</f>
        <v>1</v>
      </c>
      <c r="G39" s="115">
        <f>+Actual!G39+Ajustement!G39</f>
        <v>1</v>
      </c>
      <c r="H39" s="115">
        <f>+Actual!H39+Ajustement!H39</f>
        <v>0</v>
      </c>
      <c r="I39" s="115">
        <f>+Actual!I39+Ajustement!I39</f>
        <v>0</v>
      </c>
      <c r="J39" s="115">
        <f>+Actual!J39+Ajustement!J39</f>
        <v>0</v>
      </c>
      <c r="K39" s="115">
        <f>+Actual!K39+Ajustement!K39</f>
        <v>0</v>
      </c>
      <c r="L39" s="115">
        <f>+Actual!L39+Ajustement!L39</f>
        <v>0</v>
      </c>
      <c r="M39" s="115">
        <f>+Actual!M39+Ajustement!M39</f>
        <v>0</v>
      </c>
      <c r="N39" s="115">
        <f>+Actual!N39+Ajustement!N39</f>
        <v>0</v>
      </c>
      <c r="O39" s="115">
        <f>+Actual!O39+Ajustement!O39</f>
        <v>0</v>
      </c>
      <c r="P39" s="115">
        <f>+Actual!P39+Ajustement!P39</f>
        <v>0</v>
      </c>
      <c r="Q39" s="116">
        <f>+Actual!Q39+Ajustement!Q39</f>
        <v>0</v>
      </c>
      <c r="R39" s="115"/>
      <c r="S39" s="117">
        <f t="shared" ca="1" si="10"/>
        <v>2</v>
      </c>
    </row>
    <row r="40" spans="1:19" outlineLevel="1" x14ac:dyDescent="0.3">
      <c r="A40" s="13" t="s">
        <v>1</v>
      </c>
      <c r="B40" t="s">
        <v>247</v>
      </c>
      <c r="C40" t="s">
        <v>233</v>
      </c>
      <c r="D40" s="26" t="str">
        <f>C:C&amp;B:B</f>
        <v>Debbah Boutaina1ITGF</v>
      </c>
      <c r="F40" s="114">
        <f>+Actual!F40+Ajustement!F40</f>
        <v>1</v>
      </c>
      <c r="G40" s="115">
        <f>+Actual!G40+Ajustement!G40</f>
        <v>1</v>
      </c>
      <c r="H40" s="115">
        <f>+Actual!H40+Ajustement!H40</f>
        <v>0</v>
      </c>
      <c r="I40" s="115">
        <f>+Actual!I40+Ajustement!I40</f>
        <v>0</v>
      </c>
      <c r="J40" s="115">
        <f>+Actual!J40+Ajustement!J40</f>
        <v>0</v>
      </c>
      <c r="K40" s="115">
        <f>+Actual!K40+Ajustement!K40</f>
        <v>0</v>
      </c>
      <c r="L40" s="115">
        <f>+Actual!L40+Ajustement!L40</f>
        <v>0</v>
      </c>
      <c r="M40" s="115">
        <f>+Actual!M40+Ajustement!M40</f>
        <v>0</v>
      </c>
      <c r="N40" s="115">
        <f>+Actual!N40+Ajustement!N40</f>
        <v>0</v>
      </c>
      <c r="O40" s="115">
        <f>+Actual!O40+Ajustement!O40</f>
        <v>0</v>
      </c>
      <c r="P40" s="115">
        <f>+Actual!P40+Ajustement!P40</f>
        <v>0</v>
      </c>
      <c r="Q40" s="116">
        <f>+Actual!Q40+Ajustement!Q40</f>
        <v>0</v>
      </c>
      <c r="R40" s="115"/>
      <c r="S40" s="117">
        <f t="shared" ca="1" si="10"/>
        <v>2</v>
      </c>
    </row>
    <row r="41" spans="1:19" outlineLevel="1" x14ac:dyDescent="0.3">
      <c r="A41" s="13" t="s">
        <v>1</v>
      </c>
      <c r="B41" t="s">
        <v>247</v>
      </c>
      <c r="C41" t="s">
        <v>66</v>
      </c>
      <c r="D41" s="26" t="str">
        <f>C:C&amp;B:B</f>
        <v>Horen Guillaume1ITGF</v>
      </c>
      <c r="F41" s="114">
        <f>+Actual!F41+Ajustement!F41</f>
        <v>1</v>
      </c>
      <c r="G41" s="115">
        <f>+Actual!G41+Ajustement!G41</f>
        <v>1</v>
      </c>
      <c r="H41" s="115">
        <f>+Actual!H41+Ajustement!H41</f>
        <v>0</v>
      </c>
      <c r="I41" s="115">
        <f>+Actual!I41+Ajustement!I41</f>
        <v>0</v>
      </c>
      <c r="J41" s="115">
        <f>+Actual!J41+Ajustement!J41</f>
        <v>0</v>
      </c>
      <c r="K41" s="115">
        <f>+Actual!K41+Ajustement!K41</f>
        <v>0</v>
      </c>
      <c r="L41" s="115">
        <f>+Actual!L41+Ajustement!L41</f>
        <v>0</v>
      </c>
      <c r="M41" s="115">
        <f>+Actual!M41+Ajustement!M41</f>
        <v>0</v>
      </c>
      <c r="N41" s="115">
        <f>+Actual!N41+Ajustement!N41</f>
        <v>0</v>
      </c>
      <c r="O41" s="115">
        <f>+Actual!O41+Ajustement!O41</f>
        <v>0</v>
      </c>
      <c r="P41" s="115">
        <f>+Actual!P41+Ajustement!P41</f>
        <v>0</v>
      </c>
      <c r="Q41" s="116">
        <f>+Actual!Q41+Ajustement!Q41</f>
        <v>0</v>
      </c>
      <c r="R41" s="115"/>
      <c r="S41" s="117">
        <f t="shared" ca="1" si="10"/>
        <v>2</v>
      </c>
    </row>
    <row r="42" spans="1:19" s="12" customFormat="1" x14ac:dyDescent="0.3">
      <c r="A42" s="105"/>
      <c r="B42" s="105" t="s">
        <v>303</v>
      </c>
      <c r="C42" s="105"/>
      <c r="D42" s="105"/>
      <c r="E42" s="105"/>
      <c r="F42" s="118">
        <f>SUM(F37:F41)</f>
        <v>5</v>
      </c>
      <c r="G42" s="119">
        <f t="shared" ref="G42:Q42" si="11">SUM(G37:G41)</f>
        <v>5</v>
      </c>
      <c r="H42" s="119">
        <f t="shared" si="11"/>
        <v>0</v>
      </c>
      <c r="I42" s="119">
        <f t="shared" si="11"/>
        <v>0</v>
      </c>
      <c r="J42" s="119">
        <f t="shared" si="11"/>
        <v>0</v>
      </c>
      <c r="K42" s="119">
        <f t="shared" si="11"/>
        <v>0</v>
      </c>
      <c r="L42" s="119">
        <f t="shared" si="11"/>
        <v>0</v>
      </c>
      <c r="M42" s="119">
        <f t="shared" si="11"/>
        <v>0</v>
      </c>
      <c r="N42" s="119">
        <f t="shared" si="11"/>
        <v>0</v>
      </c>
      <c r="O42" s="119">
        <f t="shared" si="11"/>
        <v>0</v>
      </c>
      <c r="P42" s="119">
        <f t="shared" si="11"/>
        <v>0</v>
      </c>
      <c r="Q42" s="120">
        <f t="shared" si="11"/>
        <v>0</v>
      </c>
      <c r="R42" s="121"/>
      <c r="S42" s="122">
        <f ca="1">SUM(S37:S41)</f>
        <v>10</v>
      </c>
    </row>
    <row r="43" spans="1:19" outlineLevel="1" x14ac:dyDescent="0.3">
      <c r="A43" s="13" t="s">
        <v>1</v>
      </c>
      <c r="B43" t="s">
        <v>80</v>
      </c>
      <c r="C43" t="s">
        <v>246</v>
      </c>
      <c r="D43" s="26" t="str">
        <f t="shared" ref="D43:D54" si="12">C:C&amp;B:B</f>
        <v>Boubekeur Yamina1ITRUN</v>
      </c>
      <c r="F43" s="114">
        <f>+Actual!F43+Ajustement!F43</f>
        <v>1</v>
      </c>
      <c r="G43" s="115">
        <f>+Actual!G43+Ajustement!G43</f>
        <v>0</v>
      </c>
      <c r="H43" s="115">
        <f>+Actual!H43+Ajustement!H43</f>
        <v>0</v>
      </c>
      <c r="I43" s="115">
        <f>+Actual!I43+Ajustement!I43</f>
        <v>0</v>
      </c>
      <c r="J43" s="115">
        <f>+Actual!J43+Ajustement!J43</f>
        <v>0</v>
      </c>
      <c r="K43" s="115">
        <f>+Actual!K43+Ajustement!K43</f>
        <v>0</v>
      </c>
      <c r="L43" s="115">
        <f>+Actual!L43+Ajustement!L43</f>
        <v>0</v>
      </c>
      <c r="M43" s="115">
        <f>+Actual!M43+Ajustement!M43</f>
        <v>0</v>
      </c>
      <c r="N43" s="115">
        <f>+Actual!N43+Ajustement!N43</f>
        <v>0</v>
      </c>
      <c r="O43" s="115">
        <f>+Actual!O43+Ajustement!O43</f>
        <v>0</v>
      </c>
      <c r="P43" s="115">
        <f>+Actual!P43+Ajustement!P43</f>
        <v>0</v>
      </c>
      <c r="Q43" s="116">
        <f>+Actual!Q43+Ajustement!Q43</f>
        <v>0</v>
      </c>
      <c r="R43" s="115"/>
      <c r="S43" s="117">
        <f t="shared" ref="S43:S54" ca="1" si="13">SUM(OFFSET(F43,,,,$U$1))</f>
        <v>1</v>
      </c>
    </row>
    <row r="44" spans="1:19" outlineLevel="1" x14ac:dyDescent="0.3">
      <c r="A44" s="13" t="s">
        <v>1</v>
      </c>
      <c r="B44" t="s">
        <v>80</v>
      </c>
      <c r="C44" t="s">
        <v>235</v>
      </c>
      <c r="D44" s="26" t="str">
        <f t="shared" si="12"/>
        <v>Dupraz Simon1ITRUN</v>
      </c>
      <c r="F44" s="114">
        <f>+Actual!F44+Ajustement!F44</f>
        <v>1</v>
      </c>
      <c r="G44" s="115">
        <f>+Actual!G44+Ajustement!G44</f>
        <v>1</v>
      </c>
      <c r="H44" s="115">
        <f>+Actual!H44+Ajustement!H44</f>
        <v>0</v>
      </c>
      <c r="I44" s="115">
        <f>+Actual!I44+Ajustement!I44</f>
        <v>0</v>
      </c>
      <c r="J44" s="115">
        <f>+Actual!J44+Ajustement!J44</f>
        <v>0</v>
      </c>
      <c r="K44" s="115">
        <f>+Actual!K44+Ajustement!K44</f>
        <v>0</v>
      </c>
      <c r="L44" s="115">
        <f>+Actual!L44+Ajustement!L44</f>
        <v>0</v>
      </c>
      <c r="M44" s="115">
        <f>+Actual!M44+Ajustement!M44</f>
        <v>0</v>
      </c>
      <c r="N44" s="115">
        <f>+Actual!N44+Ajustement!N44</f>
        <v>0</v>
      </c>
      <c r="O44" s="115">
        <f>+Actual!O44+Ajustement!O44</f>
        <v>0</v>
      </c>
      <c r="P44" s="115">
        <f>+Actual!P44+Ajustement!P44</f>
        <v>0</v>
      </c>
      <c r="Q44" s="116">
        <f>+Actual!Q44+Ajustement!Q44</f>
        <v>0</v>
      </c>
      <c r="R44" s="115"/>
      <c r="S44" s="117">
        <f t="shared" ca="1" si="13"/>
        <v>2</v>
      </c>
    </row>
    <row r="45" spans="1:19" outlineLevel="1" x14ac:dyDescent="0.3">
      <c r="A45" s="13" t="s">
        <v>1</v>
      </c>
      <c r="B45" t="s">
        <v>80</v>
      </c>
      <c r="C45" t="s">
        <v>211</v>
      </c>
      <c r="D45" s="26" t="str">
        <f t="shared" si="12"/>
        <v>Ferkatadji Julien1ITRUN</v>
      </c>
      <c r="F45" s="114">
        <f>+Actual!F45+Ajustement!F45</f>
        <v>1</v>
      </c>
      <c r="G45" s="115">
        <f>+Actual!G45+Ajustement!G45</f>
        <v>1</v>
      </c>
      <c r="H45" s="115">
        <f>+Actual!H45+Ajustement!H45</f>
        <v>0</v>
      </c>
      <c r="I45" s="115">
        <f>+Actual!I45+Ajustement!I45</f>
        <v>0</v>
      </c>
      <c r="J45" s="115">
        <f>+Actual!J45+Ajustement!J45</f>
        <v>0</v>
      </c>
      <c r="K45" s="115">
        <f>+Actual!K45+Ajustement!K45</f>
        <v>0</v>
      </c>
      <c r="L45" s="115">
        <f>+Actual!L45+Ajustement!L45</f>
        <v>0</v>
      </c>
      <c r="M45" s="115">
        <f>+Actual!M45+Ajustement!M45</f>
        <v>0</v>
      </c>
      <c r="N45" s="115">
        <f>+Actual!N45+Ajustement!N45</f>
        <v>0</v>
      </c>
      <c r="O45" s="115">
        <f>+Actual!O45+Ajustement!O45</f>
        <v>0</v>
      </c>
      <c r="P45" s="115">
        <f>+Actual!P45+Ajustement!P45</f>
        <v>0</v>
      </c>
      <c r="Q45" s="116">
        <f>+Actual!Q45+Ajustement!Q45</f>
        <v>0</v>
      </c>
      <c r="R45" s="115"/>
      <c r="S45" s="117">
        <f t="shared" ca="1" si="13"/>
        <v>2</v>
      </c>
    </row>
    <row r="46" spans="1:19" outlineLevel="1" x14ac:dyDescent="0.3">
      <c r="A46" s="13" t="s">
        <v>1</v>
      </c>
      <c r="B46" t="s">
        <v>80</v>
      </c>
      <c r="C46" t="s">
        <v>2</v>
      </c>
      <c r="D46" s="26" t="str">
        <f t="shared" si="12"/>
        <v>Feuillet Adrien1ITRUN</v>
      </c>
      <c r="F46" s="114">
        <f>+Actual!F46+Ajustement!F46</f>
        <v>1</v>
      </c>
      <c r="G46" s="115">
        <f>+Actual!G46+Ajustement!G46</f>
        <v>0</v>
      </c>
      <c r="H46" s="115">
        <f>+Actual!H46+Ajustement!H46</f>
        <v>0</v>
      </c>
      <c r="I46" s="115">
        <f>+Actual!I46+Ajustement!I46</f>
        <v>0</v>
      </c>
      <c r="J46" s="115">
        <f>+Actual!J46+Ajustement!J46</f>
        <v>0</v>
      </c>
      <c r="K46" s="115">
        <f>+Actual!K46+Ajustement!K46</f>
        <v>0</v>
      </c>
      <c r="L46" s="115">
        <f>+Actual!L46+Ajustement!L46</f>
        <v>0</v>
      </c>
      <c r="M46" s="115">
        <f>+Actual!M46+Ajustement!M46</f>
        <v>0</v>
      </c>
      <c r="N46" s="115">
        <f>+Actual!N46+Ajustement!N46</f>
        <v>0</v>
      </c>
      <c r="O46" s="115">
        <f>+Actual!O46+Ajustement!O46</f>
        <v>0</v>
      </c>
      <c r="P46" s="115">
        <f>+Actual!P46+Ajustement!P46</f>
        <v>0</v>
      </c>
      <c r="Q46" s="116">
        <f>+Actual!Q46+Ajustement!Q46</f>
        <v>0</v>
      </c>
      <c r="R46" s="115"/>
      <c r="S46" s="117">
        <f t="shared" ca="1" si="13"/>
        <v>1</v>
      </c>
    </row>
    <row r="47" spans="1:19" outlineLevel="1" x14ac:dyDescent="0.3">
      <c r="A47" s="13" t="s">
        <v>1</v>
      </c>
      <c r="B47" t="s">
        <v>80</v>
      </c>
      <c r="C47" t="s">
        <v>213</v>
      </c>
      <c r="D47" s="26" t="str">
        <f t="shared" si="12"/>
        <v>Golubovic Boris1ITRUN</v>
      </c>
      <c r="F47" s="114">
        <f>+Actual!F47+Ajustement!F47</f>
        <v>1</v>
      </c>
      <c r="G47" s="115">
        <f>+Actual!G47+Ajustement!G47</f>
        <v>0</v>
      </c>
      <c r="H47" s="115">
        <f>+Actual!H47+Ajustement!H47</f>
        <v>0</v>
      </c>
      <c r="I47" s="115">
        <f>+Actual!I47+Ajustement!I47</f>
        <v>0</v>
      </c>
      <c r="J47" s="115">
        <f>+Actual!J47+Ajustement!J47</f>
        <v>0</v>
      </c>
      <c r="K47" s="115">
        <f>+Actual!K47+Ajustement!K47</f>
        <v>0</v>
      </c>
      <c r="L47" s="115">
        <f>+Actual!L47+Ajustement!L47</f>
        <v>0</v>
      </c>
      <c r="M47" s="115">
        <f>+Actual!M47+Ajustement!M47</f>
        <v>0</v>
      </c>
      <c r="N47" s="115">
        <f>+Actual!N47+Ajustement!N47</f>
        <v>0</v>
      </c>
      <c r="O47" s="115">
        <f>+Actual!O47+Ajustement!O47</f>
        <v>0</v>
      </c>
      <c r="P47" s="115">
        <f>+Actual!P47+Ajustement!P47</f>
        <v>0</v>
      </c>
      <c r="Q47" s="116">
        <f>+Actual!Q47+Ajustement!Q47</f>
        <v>0</v>
      </c>
      <c r="R47" s="115"/>
      <c r="S47" s="117">
        <f t="shared" ca="1" si="13"/>
        <v>1</v>
      </c>
    </row>
    <row r="48" spans="1:19" outlineLevel="1" x14ac:dyDescent="0.3">
      <c r="A48" s="13" t="s">
        <v>1</v>
      </c>
      <c r="B48" t="s">
        <v>80</v>
      </c>
      <c r="C48" t="s">
        <v>250</v>
      </c>
      <c r="D48" s="26" t="str">
        <f t="shared" si="12"/>
        <v>Goncalves Joa1ITRUN</v>
      </c>
      <c r="F48" s="114">
        <f>+Actual!F48+Ajustement!F48</f>
        <v>1</v>
      </c>
      <c r="G48" s="115">
        <f>+Actual!G48+Ajustement!G48</f>
        <v>1</v>
      </c>
      <c r="H48" s="115">
        <f>+Actual!H48+Ajustement!H48</f>
        <v>0</v>
      </c>
      <c r="I48" s="115">
        <f>+Actual!I48+Ajustement!I48</f>
        <v>0</v>
      </c>
      <c r="J48" s="115">
        <f>+Actual!J48+Ajustement!J48</f>
        <v>0</v>
      </c>
      <c r="K48" s="115">
        <f>+Actual!K48+Ajustement!K48</f>
        <v>0</v>
      </c>
      <c r="L48" s="115">
        <f>+Actual!L48+Ajustement!L48</f>
        <v>0</v>
      </c>
      <c r="M48" s="115">
        <f>+Actual!M48+Ajustement!M48</f>
        <v>0</v>
      </c>
      <c r="N48" s="115">
        <f>+Actual!N48+Ajustement!N48</f>
        <v>0</v>
      </c>
      <c r="O48" s="115">
        <f>+Actual!O48+Ajustement!O48</f>
        <v>0</v>
      </c>
      <c r="P48" s="115">
        <f>+Actual!P48+Ajustement!P48</f>
        <v>0</v>
      </c>
      <c r="Q48" s="116">
        <f>+Actual!Q48+Ajustement!Q48</f>
        <v>0</v>
      </c>
      <c r="R48" s="115"/>
      <c r="S48" s="117">
        <f t="shared" ca="1" si="13"/>
        <v>2</v>
      </c>
    </row>
    <row r="49" spans="1:19" outlineLevel="1" x14ac:dyDescent="0.3">
      <c r="A49" s="13" t="s">
        <v>1</v>
      </c>
      <c r="B49" t="s">
        <v>80</v>
      </c>
      <c r="C49" t="s">
        <v>202</v>
      </c>
      <c r="D49" s="26" t="str">
        <f t="shared" si="12"/>
        <v>Hemmavanh Jennifer1ITRUN</v>
      </c>
      <c r="F49" s="114">
        <f>+Actual!F49+Ajustement!F49</f>
        <v>1</v>
      </c>
      <c r="G49" s="115">
        <f>+Actual!G49+Ajustement!G49</f>
        <v>1</v>
      </c>
      <c r="H49" s="115">
        <f>+Actual!H49+Ajustement!H49</f>
        <v>0</v>
      </c>
      <c r="I49" s="115">
        <f>+Actual!I49+Ajustement!I49</f>
        <v>0</v>
      </c>
      <c r="J49" s="115">
        <f>+Actual!J49+Ajustement!J49</f>
        <v>0</v>
      </c>
      <c r="K49" s="115">
        <f>+Actual!K49+Ajustement!K49</f>
        <v>0</v>
      </c>
      <c r="L49" s="115">
        <f>+Actual!L49+Ajustement!L49</f>
        <v>0</v>
      </c>
      <c r="M49" s="115">
        <f>+Actual!M49+Ajustement!M49</f>
        <v>0</v>
      </c>
      <c r="N49" s="115">
        <f>+Actual!N49+Ajustement!N49</f>
        <v>0</v>
      </c>
      <c r="O49" s="115">
        <f>+Actual!O49+Ajustement!O49</f>
        <v>0</v>
      </c>
      <c r="P49" s="115">
        <f>+Actual!P49+Ajustement!P49</f>
        <v>0</v>
      </c>
      <c r="Q49" s="116">
        <f>+Actual!Q49+Ajustement!Q49</f>
        <v>0</v>
      </c>
      <c r="R49" s="115"/>
      <c r="S49" s="117">
        <f t="shared" ca="1" si="13"/>
        <v>2</v>
      </c>
    </row>
    <row r="50" spans="1:19" outlineLevel="1" x14ac:dyDescent="0.3">
      <c r="A50" s="13" t="s">
        <v>1</v>
      </c>
      <c r="B50" t="s">
        <v>80</v>
      </c>
      <c r="C50" t="s">
        <v>227</v>
      </c>
      <c r="D50" s="26" t="str">
        <f t="shared" si="12"/>
        <v>Jaa Ayoub1ITRUN</v>
      </c>
      <c r="F50" s="114">
        <f>+Actual!F50+Ajustement!F50</f>
        <v>1</v>
      </c>
      <c r="G50" s="115">
        <f>+Actual!G50+Ajustement!G50</f>
        <v>1</v>
      </c>
      <c r="H50" s="115">
        <f>+Actual!H50+Ajustement!H50</f>
        <v>0</v>
      </c>
      <c r="I50" s="115">
        <f>+Actual!I50+Ajustement!I50</f>
        <v>0</v>
      </c>
      <c r="J50" s="115">
        <f>+Actual!J50+Ajustement!J50</f>
        <v>0</v>
      </c>
      <c r="K50" s="115">
        <f>+Actual!K50+Ajustement!K50</f>
        <v>0</v>
      </c>
      <c r="L50" s="115">
        <f>+Actual!L50+Ajustement!L50</f>
        <v>0</v>
      </c>
      <c r="M50" s="115">
        <f>+Actual!M50+Ajustement!M50</f>
        <v>0</v>
      </c>
      <c r="N50" s="115">
        <f>+Actual!N50+Ajustement!N50</f>
        <v>0</v>
      </c>
      <c r="O50" s="115">
        <f>+Actual!O50+Ajustement!O50</f>
        <v>0</v>
      </c>
      <c r="P50" s="115">
        <f>+Actual!P50+Ajustement!P50</f>
        <v>0</v>
      </c>
      <c r="Q50" s="116">
        <f>+Actual!Q50+Ajustement!Q50</f>
        <v>0</v>
      </c>
      <c r="R50" s="115"/>
      <c r="S50" s="117">
        <f t="shared" ca="1" si="13"/>
        <v>2</v>
      </c>
    </row>
    <row r="51" spans="1:19" outlineLevel="1" x14ac:dyDescent="0.3">
      <c r="A51" s="13" t="s">
        <v>1</v>
      </c>
      <c r="B51" t="s">
        <v>80</v>
      </c>
      <c r="C51" t="s">
        <v>60</v>
      </c>
      <c r="D51" s="26" t="str">
        <f t="shared" si="12"/>
        <v>Laimene Amine1ITRUN</v>
      </c>
      <c r="F51" s="114">
        <f>+Actual!F51+Ajustement!F51</f>
        <v>1</v>
      </c>
      <c r="G51" s="115">
        <f>+Actual!G51+Ajustement!G51</f>
        <v>1</v>
      </c>
      <c r="H51" s="115">
        <f>+Actual!H51+Ajustement!H51</f>
        <v>0</v>
      </c>
      <c r="I51" s="115">
        <f>+Actual!I51+Ajustement!I51</f>
        <v>0</v>
      </c>
      <c r="J51" s="115">
        <f>+Actual!J51+Ajustement!J51</f>
        <v>0</v>
      </c>
      <c r="K51" s="115">
        <f>+Actual!K51+Ajustement!K51</f>
        <v>0</v>
      </c>
      <c r="L51" s="115">
        <f>+Actual!L51+Ajustement!L51</f>
        <v>0</v>
      </c>
      <c r="M51" s="115">
        <f>+Actual!M51+Ajustement!M51</f>
        <v>0</v>
      </c>
      <c r="N51" s="115">
        <f>+Actual!N51+Ajustement!N51</f>
        <v>0</v>
      </c>
      <c r="O51" s="115">
        <f>+Actual!O51+Ajustement!O51</f>
        <v>0</v>
      </c>
      <c r="P51" s="115">
        <f>+Actual!P51+Ajustement!P51</f>
        <v>0</v>
      </c>
      <c r="Q51" s="116">
        <f>+Actual!Q51+Ajustement!Q51</f>
        <v>0</v>
      </c>
      <c r="R51" s="115"/>
      <c r="S51" s="117">
        <f t="shared" ca="1" si="13"/>
        <v>2</v>
      </c>
    </row>
    <row r="52" spans="1:19" outlineLevel="1" x14ac:dyDescent="0.3">
      <c r="A52" s="13" t="s">
        <v>1</v>
      </c>
      <c r="B52" t="s">
        <v>80</v>
      </c>
      <c r="C52" t="s">
        <v>76</v>
      </c>
      <c r="D52" s="26" t="str">
        <f t="shared" si="12"/>
        <v>Outalaaynt Fatima1ITRUN</v>
      </c>
      <c r="F52" s="114">
        <f>+Actual!F52+Ajustement!F52</f>
        <v>1</v>
      </c>
      <c r="G52" s="115">
        <f>+Actual!G52+Ajustement!G52</f>
        <v>1</v>
      </c>
      <c r="H52" s="115">
        <f>+Actual!H52+Ajustement!H52</f>
        <v>0</v>
      </c>
      <c r="I52" s="115">
        <f>+Actual!I52+Ajustement!I52</f>
        <v>0</v>
      </c>
      <c r="J52" s="115">
        <f>+Actual!J52+Ajustement!J52</f>
        <v>0</v>
      </c>
      <c r="K52" s="115">
        <f>+Actual!K52+Ajustement!K52</f>
        <v>0</v>
      </c>
      <c r="L52" s="115">
        <f>+Actual!L52+Ajustement!L52</f>
        <v>0</v>
      </c>
      <c r="M52" s="115">
        <f>+Actual!M52+Ajustement!M52</f>
        <v>0</v>
      </c>
      <c r="N52" s="115">
        <f>+Actual!N52+Ajustement!N52</f>
        <v>0</v>
      </c>
      <c r="O52" s="115">
        <f>+Actual!O52+Ajustement!O52</f>
        <v>0</v>
      </c>
      <c r="P52" s="115">
        <f>+Actual!P52+Ajustement!P52</f>
        <v>0</v>
      </c>
      <c r="Q52" s="116">
        <f>+Actual!Q52+Ajustement!Q52</f>
        <v>0</v>
      </c>
      <c r="R52" s="115"/>
      <c r="S52" s="117">
        <f t="shared" ca="1" si="13"/>
        <v>2</v>
      </c>
    </row>
    <row r="53" spans="1:19" outlineLevel="1" x14ac:dyDescent="0.3">
      <c r="A53" s="13" t="s">
        <v>1</v>
      </c>
      <c r="B53" t="s">
        <v>80</v>
      </c>
      <c r="C53" t="s">
        <v>290</v>
      </c>
      <c r="D53" s="26" t="str">
        <f t="shared" si="12"/>
        <v>DAKHLAOUI Ahmed Amine 1ITRUN</v>
      </c>
      <c r="F53" s="114">
        <f>+Actual!F53+Ajustement!F53</f>
        <v>0</v>
      </c>
      <c r="G53" s="115">
        <f>+Actual!G53+Ajustement!G53</f>
        <v>0</v>
      </c>
      <c r="H53" s="115">
        <f>+Actual!H53+Ajustement!H53</f>
        <v>0</v>
      </c>
      <c r="I53" s="115">
        <f>+Actual!I53+Ajustement!I53</f>
        <v>0</v>
      </c>
      <c r="J53" s="115">
        <f>+Actual!J53+Ajustement!J53</f>
        <v>0</v>
      </c>
      <c r="K53" s="115">
        <f>+Actual!K53+Ajustement!K53</f>
        <v>0</v>
      </c>
      <c r="L53" s="115">
        <f>+Actual!L53+Ajustement!L53</f>
        <v>0</v>
      </c>
      <c r="M53" s="115">
        <f>+Actual!M53+Ajustement!M53</f>
        <v>0</v>
      </c>
      <c r="N53" s="115">
        <f>+Actual!N53+Ajustement!N53</f>
        <v>0</v>
      </c>
      <c r="O53" s="115">
        <f>+Actual!O53+Ajustement!O53</f>
        <v>0</v>
      </c>
      <c r="P53" s="115">
        <f>+Actual!P53+Ajustement!P53</f>
        <v>0</v>
      </c>
      <c r="Q53" s="116">
        <f>+Actual!Q53+Ajustement!Q53</f>
        <v>0</v>
      </c>
      <c r="R53" s="115"/>
      <c r="S53" s="117">
        <f t="shared" ca="1" si="13"/>
        <v>0</v>
      </c>
    </row>
    <row r="54" spans="1:19" outlineLevel="1" x14ac:dyDescent="0.3">
      <c r="A54" s="13" t="s">
        <v>1</v>
      </c>
      <c r="B54" t="s">
        <v>80</v>
      </c>
      <c r="C54" t="s">
        <v>217</v>
      </c>
      <c r="D54" s="26" t="str">
        <f t="shared" si="12"/>
        <v>Reperant Amelie1ITRUN</v>
      </c>
      <c r="F54" s="114">
        <f>+Actual!F54+Ajustement!F54</f>
        <v>1</v>
      </c>
      <c r="G54" s="115">
        <f>+Actual!G54+Ajustement!G54</f>
        <v>1</v>
      </c>
      <c r="H54" s="115">
        <f>+Actual!H54+Ajustement!H54</f>
        <v>0</v>
      </c>
      <c r="I54" s="115">
        <f>+Actual!I54+Ajustement!I54</f>
        <v>0</v>
      </c>
      <c r="J54" s="115">
        <f>+Actual!J54+Ajustement!J54</f>
        <v>0</v>
      </c>
      <c r="K54" s="115">
        <f>+Actual!K54+Ajustement!K54</f>
        <v>0</v>
      </c>
      <c r="L54" s="115">
        <f>+Actual!L54+Ajustement!L54</f>
        <v>0</v>
      </c>
      <c r="M54" s="115">
        <f>+Actual!M54+Ajustement!M54</f>
        <v>0</v>
      </c>
      <c r="N54" s="115">
        <f>+Actual!N54+Ajustement!N54</f>
        <v>0</v>
      </c>
      <c r="O54" s="115">
        <f>+Actual!O54+Ajustement!O54</f>
        <v>0</v>
      </c>
      <c r="P54" s="115">
        <f>+Actual!P54+Ajustement!P54</f>
        <v>0</v>
      </c>
      <c r="Q54" s="116">
        <f>+Actual!Q54+Ajustement!Q54</f>
        <v>0</v>
      </c>
      <c r="R54" s="115"/>
      <c r="S54" s="117">
        <f t="shared" ca="1" si="13"/>
        <v>2</v>
      </c>
    </row>
    <row r="55" spans="1:19" s="12" customFormat="1" x14ac:dyDescent="0.3">
      <c r="A55" s="105"/>
      <c r="B55" s="105" t="s">
        <v>304</v>
      </c>
      <c r="C55" s="105"/>
      <c r="D55" s="105"/>
      <c r="E55" s="105"/>
      <c r="F55" s="118">
        <f>SUM(F43:F54)</f>
        <v>11</v>
      </c>
      <c r="G55" s="119">
        <f t="shared" ref="G55:Q55" si="14">SUM(G43:G54)</f>
        <v>8</v>
      </c>
      <c r="H55" s="119">
        <f t="shared" si="14"/>
        <v>0</v>
      </c>
      <c r="I55" s="119">
        <f t="shared" si="14"/>
        <v>0</v>
      </c>
      <c r="J55" s="119">
        <f t="shared" si="14"/>
        <v>0</v>
      </c>
      <c r="K55" s="119">
        <f t="shared" si="14"/>
        <v>0</v>
      </c>
      <c r="L55" s="119">
        <f t="shared" si="14"/>
        <v>0</v>
      </c>
      <c r="M55" s="119">
        <f t="shared" si="14"/>
        <v>0</v>
      </c>
      <c r="N55" s="119">
        <f t="shared" si="14"/>
        <v>0</v>
      </c>
      <c r="O55" s="119">
        <f t="shared" si="14"/>
        <v>0</v>
      </c>
      <c r="P55" s="119">
        <f t="shared" si="14"/>
        <v>0</v>
      </c>
      <c r="Q55" s="120">
        <f t="shared" si="14"/>
        <v>0</v>
      </c>
      <c r="R55" s="121"/>
      <c r="S55" s="122">
        <f ca="1">SUM(S43:S54)</f>
        <v>19</v>
      </c>
    </row>
    <row r="56" spans="1:19" outlineLevel="1" x14ac:dyDescent="0.3">
      <c r="A56" s="13" t="s">
        <v>180</v>
      </c>
      <c r="B56" t="s">
        <v>81</v>
      </c>
      <c r="C56" t="s">
        <v>93</v>
      </c>
      <c r="D56" s="26" t="str">
        <f>C:C&amp;B:B</f>
        <v>Majdandzic Emile1DIROP</v>
      </c>
      <c r="F56" s="114">
        <f>+Actual!F56+Ajustement!F56</f>
        <v>1</v>
      </c>
      <c r="G56" s="115">
        <f>+Actual!G56+Ajustement!G56</f>
        <v>1</v>
      </c>
      <c r="H56" s="115">
        <f>+Actual!H56+Ajustement!H56</f>
        <v>0</v>
      </c>
      <c r="I56" s="115">
        <f>+Actual!I56+Ajustement!I56</f>
        <v>0</v>
      </c>
      <c r="J56" s="115">
        <f>+Actual!J56+Ajustement!J56</f>
        <v>0</v>
      </c>
      <c r="K56" s="115">
        <f>+Actual!K56+Ajustement!K56</f>
        <v>0</v>
      </c>
      <c r="L56" s="115">
        <f>+Actual!L56+Ajustement!L56</f>
        <v>0</v>
      </c>
      <c r="M56" s="115">
        <f>+Actual!M56+Ajustement!M56</f>
        <v>0</v>
      </c>
      <c r="N56" s="115">
        <f>+Actual!N56+Ajustement!N56</f>
        <v>0</v>
      </c>
      <c r="O56" s="115">
        <f>+Actual!O56+Ajustement!O56</f>
        <v>0</v>
      </c>
      <c r="P56" s="115">
        <f>+Actual!P56+Ajustement!P56</f>
        <v>0</v>
      </c>
      <c r="Q56" s="116">
        <f>+Actual!Q56+Ajustement!Q56</f>
        <v>0</v>
      </c>
      <c r="R56" s="115"/>
      <c r="S56" s="117">
        <f t="shared" ref="S56:S58" ca="1" si="15">SUM(OFFSET(F56,,,,$U$1))</f>
        <v>2</v>
      </c>
    </row>
    <row r="57" spans="1:19" outlineLevel="1" x14ac:dyDescent="0.3">
      <c r="A57" s="13" t="s">
        <v>180</v>
      </c>
      <c r="B57" t="s">
        <v>81</v>
      </c>
      <c r="C57" t="s">
        <v>95</v>
      </c>
      <c r="D57" s="26" t="str">
        <f>C:C&amp;B:B</f>
        <v>Zumer Yves1DIROP</v>
      </c>
      <c r="F57" s="114">
        <f>+Actual!F57+Ajustement!F57</f>
        <v>1</v>
      </c>
      <c r="G57" s="115">
        <f>+Actual!G57+Ajustement!G57</f>
        <v>1</v>
      </c>
      <c r="H57" s="115">
        <f>+Actual!H57+Ajustement!H57</f>
        <v>0</v>
      </c>
      <c r="I57" s="115">
        <f>+Actual!I57+Ajustement!I57</f>
        <v>0</v>
      </c>
      <c r="J57" s="115">
        <f>+Actual!J57+Ajustement!J57</f>
        <v>0</v>
      </c>
      <c r="K57" s="115">
        <f>+Actual!K57+Ajustement!K57</f>
        <v>0</v>
      </c>
      <c r="L57" s="115">
        <f>+Actual!L57+Ajustement!L57</f>
        <v>0</v>
      </c>
      <c r="M57" s="115">
        <f>+Actual!M57+Ajustement!M57</f>
        <v>0</v>
      </c>
      <c r="N57" s="115">
        <f>+Actual!N57+Ajustement!N57</f>
        <v>0</v>
      </c>
      <c r="O57" s="115">
        <f>+Actual!O57+Ajustement!O57</f>
        <v>0</v>
      </c>
      <c r="P57" s="115">
        <f>+Actual!P57+Ajustement!P57</f>
        <v>0</v>
      </c>
      <c r="Q57" s="116">
        <f>+Actual!Q57+Ajustement!Q57</f>
        <v>0</v>
      </c>
      <c r="R57" s="115"/>
      <c r="S57" s="117">
        <f t="shared" ca="1" si="15"/>
        <v>2</v>
      </c>
    </row>
    <row r="58" spans="1:19" outlineLevel="1" x14ac:dyDescent="0.3">
      <c r="A58" s="13" t="s">
        <v>180</v>
      </c>
      <c r="B58" t="s">
        <v>81</v>
      </c>
      <c r="C58" t="s">
        <v>82</v>
      </c>
      <c r="D58" s="26" t="str">
        <f>C:C&amp;B:B</f>
        <v>Vicente Jorge1DIROP</v>
      </c>
      <c r="F58" s="114">
        <f>+Actual!F58+Ajustement!F58</f>
        <v>1</v>
      </c>
      <c r="G58" s="115">
        <f>+Actual!G58+Ajustement!G58</f>
        <v>0</v>
      </c>
      <c r="H58" s="115">
        <f>+Actual!H58+Ajustement!H58</f>
        <v>0</v>
      </c>
      <c r="I58" s="115">
        <f>+Actual!I58+Ajustement!I58</f>
        <v>0</v>
      </c>
      <c r="J58" s="115">
        <f>+Actual!J58+Ajustement!J58</f>
        <v>0</v>
      </c>
      <c r="K58" s="115">
        <f>+Actual!K58+Ajustement!K58</f>
        <v>0</v>
      </c>
      <c r="L58" s="115">
        <f>+Actual!L58+Ajustement!L58</f>
        <v>0</v>
      </c>
      <c r="M58" s="115">
        <f>+Actual!M58+Ajustement!M58</f>
        <v>0</v>
      </c>
      <c r="N58" s="115">
        <f>+Actual!N58+Ajustement!N58</f>
        <v>0</v>
      </c>
      <c r="O58" s="115">
        <f>+Actual!O58+Ajustement!O58</f>
        <v>0</v>
      </c>
      <c r="P58" s="115">
        <f>+Actual!P58+Ajustement!P58</f>
        <v>0</v>
      </c>
      <c r="Q58" s="116">
        <f>+Actual!Q58+Ajustement!Q58</f>
        <v>0</v>
      </c>
      <c r="R58" s="115"/>
      <c r="S58" s="117">
        <f t="shared" ca="1" si="15"/>
        <v>1</v>
      </c>
    </row>
    <row r="59" spans="1:19" s="12" customFormat="1" x14ac:dyDescent="0.3">
      <c r="A59" s="105"/>
      <c r="B59" s="105" t="s">
        <v>301</v>
      </c>
      <c r="C59" s="105"/>
      <c r="D59" s="105"/>
      <c r="E59" s="105"/>
      <c r="F59" s="118">
        <f>SUM(F56:F58)</f>
        <v>3</v>
      </c>
      <c r="G59" s="119">
        <f t="shared" ref="G59:Q59" si="16">SUM(G56:G58)</f>
        <v>2</v>
      </c>
      <c r="H59" s="119">
        <f t="shared" si="16"/>
        <v>0</v>
      </c>
      <c r="I59" s="119">
        <f t="shared" si="16"/>
        <v>0</v>
      </c>
      <c r="J59" s="119">
        <f t="shared" si="16"/>
        <v>0</v>
      </c>
      <c r="K59" s="119">
        <f t="shared" si="16"/>
        <v>0</v>
      </c>
      <c r="L59" s="119">
        <f t="shared" si="16"/>
        <v>0</v>
      </c>
      <c r="M59" s="119">
        <f t="shared" si="16"/>
        <v>0</v>
      </c>
      <c r="N59" s="119">
        <f t="shared" si="16"/>
        <v>0</v>
      </c>
      <c r="O59" s="119">
        <f t="shared" si="16"/>
        <v>0</v>
      </c>
      <c r="P59" s="119">
        <f t="shared" si="16"/>
        <v>0</v>
      </c>
      <c r="Q59" s="120">
        <f t="shared" si="16"/>
        <v>0</v>
      </c>
      <c r="R59" s="121"/>
      <c r="S59" s="122">
        <f ca="1">SUM(S56:S58)</f>
        <v>5</v>
      </c>
    </row>
    <row r="60" spans="1:19" x14ac:dyDescent="0.3">
      <c r="F60" s="115"/>
      <c r="G60" s="115"/>
      <c r="H60" s="115"/>
      <c r="I60" s="115"/>
      <c r="J60" s="115"/>
      <c r="K60" s="115"/>
      <c r="L60" s="115"/>
      <c r="M60" s="115"/>
      <c r="N60" s="115"/>
      <c r="O60" s="115"/>
      <c r="P60" s="115"/>
      <c r="Q60" s="115"/>
      <c r="R60" s="115"/>
      <c r="S60" s="115"/>
    </row>
    <row r="61" spans="1:19" s="12" customFormat="1" x14ac:dyDescent="0.3">
      <c r="A61" s="105"/>
      <c r="B61" s="105" t="s">
        <v>150</v>
      </c>
      <c r="C61" s="105"/>
      <c r="D61" s="105"/>
      <c r="E61" s="105"/>
      <c r="F61" s="118">
        <f t="shared" ref="F61:Q61" si="17">+F10+F24+F27+F36+F42+F55+F59</f>
        <v>42</v>
      </c>
      <c r="G61" s="119">
        <f t="shared" si="17"/>
        <v>42</v>
      </c>
      <c r="H61" s="119">
        <f t="shared" si="17"/>
        <v>0</v>
      </c>
      <c r="I61" s="119">
        <f t="shared" si="17"/>
        <v>0</v>
      </c>
      <c r="J61" s="119">
        <f t="shared" si="17"/>
        <v>0</v>
      </c>
      <c r="K61" s="119">
        <f t="shared" si="17"/>
        <v>0</v>
      </c>
      <c r="L61" s="119">
        <f t="shared" si="17"/>
        <v>0</v>
      </c>
      <c r="M61" s="119">
        <f t="shared" si="17"/>
        <v>0</v>
      </c>
      <c r="N61" s="119">
        <f t="shared" si="17"/>
        <v>0</v>
      </c>
      <c r="O61" s="119">
        <f t="shared" si="17"/>
        <v>0</v>
      </c>
      <c r="P61" s="119">
        <f t="shared" si="17"/>
        <v>0</v>
      </c>
      <c r="Q61" s="120">
        <f t="shared" si="17"/>
        <v>0</v>
      </c>
      <c r="R61" s="121"/>
      <c r="S61" s="122">
        <f ca="1">+S10+S24+S27+S36+S42+S55+S59</f>
        <v>84</v>
      </c>
    </row>
    <row r="63" spans="1:19" x14ac:dyDescent="0.3">
      <c r="B63" s="129" t="s">
        <v>337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:U61"/>
  <sheetViews>
    <sheetView zoomScale="80" zoomScaleNormal="80" workbookViewId="0"/>
  </sheetViews>
  <sheetFormatPr baseColWidth="10" defaultRowHeight="14.4" outlineLevelRow="1" outlineLevelCol="1" x14ac:dyDescent="0.3"/>
  <cols>
    <col min="1" max="1" width="11.5546875" bestFit="1" customWidth="1"/>
    <col min="2" max="2" width="12.88671875" bestFit="1" customWidth="1"/>
    <col min="3" max="3" width="27.109375" bestFit="1" customWidth="1"/>
    <col min="4" max="4" width="34.44140625" bestFit="1" customWidth="1"/>
    <col min="5" max="5" width="1.33203125" customWidth="1"/>
    <col min="6" max="17" width="11.44140625" customWidth="1" outlineLevel="1"/>
    <col min="18" max="18" width="1.33203125" customWidth="1"/>
  </cols>
  <sheetData>
    <row r="1" spans="1:21" ht="15.6" x14ac:dyDescent="0.3">
      <c r="A1" s="102" t="s">
        <v>259</v>
      </c>
      <c r="B1" s="102" t="s">
        <v>165</v>
      </c>
      <c r="C1" s="102" t="s">
        <v>166</v>
      </c>
      <c r="D1" s="102" t="s">
        <v>305</v>
      </c>
      <c r="E1" s="107"/>
      <c r="F1" s="108">
        <v>43466</v>
      </c>
      <c r="G1" s="103">
        <v>43497</v>
      </c>
      <c r="H1" s="103">
        <v>43525</v>
      </c>
      <c r="I1" s="103">
        <v>43556</v>
      </c>
      <c r="J1" s="103">
        <v>43586</v>
      </c>
      <c r="K1" s="103">
        <v>43617</v>
      </c>
      <c r="L1" s="103">
        <v>43647</v>
      </c>
      <c r="M1" s="103">
        <v>43678</v>
      </c>
      <c r="N1" s="103">
        <v>43709</v>
      </c>
      <c r="O1" s="103">
        <v>43739</v>
      </c>
      <c r="P1" s="103">
        <v>43770</v>
      </c>
      <c r="Q1" s="104">
        <v>43800</v>
      </c>
      <c r="S1" s="106" t="s">
        <v>184</v>
      </c>
      <c r="U1" s="123">
        <f>+Synthèse!AV1</f>
        <v>2</v>
      </c>
    </row>
    <row r="2" spans="1:21" ht="15" outlineLevel="1" x14ac:dyDescent="0.25">
      <c r="A2" s="13" t="s">
        <v>1</v>
      </c>
      <c r="B2" t="s">
        <v>7</v>
      </c>
      <c r="C2" s="26" t="s">
        <v>11</v>
      </c>
      <c r="D2" s="26" t="str">
        <f t="shared" ref="D2:D9" si="0">C:C&amp;B:B</f>
        <v>Barkati Radhouan1BI</v>
      </c>
      <c r="F2" s="114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6"/>
      <c r="R2" s="115"/>
      <c r="S2" s="117">
        <f ca="1">SUM(OFFSET(F2,,,,$U$1))</f>
        <v>0</v>
      </c>
    </row>
    <row r="3" spans="1:21" ht="15" outlineLevel="1" x14ac:dyDescent="0.25">
      <c r="A3" s="13" t="s">
        <v>1</v>
      </c>
      <c r="B3" t="s">
        <v>7</v>
      </c>
      <c r="C3" s="26" t="s">
        <v>23</v>
      </c>
      <c r="D3" s="26" t="str">
        <f t="shared" si="0"/>
        <v>Claveau Benjamin1BI</v>
      </c>
      <c r="F3" s="114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6"/>
      <c r="R3" s="115"/>
      <c r="S3" s="117">
        <f t="shared" ref="S3:S9" ca="1" si="1">SUM(OFFSET(F3,,,,$U$1))</f>
        <v>0</v>
      </c>
    </row>
    <row r="4" spans="1:21" ht="15" outlineLevel="1" x14ac:dyDescent="0.25">
      <c r="A4" s="13" t="s">
        <v>1</v>
      </c>
      <c r="B4" t="s">
        <v>7</v>
      </c>
      <c r="C4" s="26" t="s">
        <v>25</v>
      </c>
      <c r="D4" s="26" t="str">
        <f t="shared" si="0"/>
        <v>Maurice Jean-marc1BI</v>
      </c>
      <c r="F4" s="114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6"/>
      <c r="R4" s="115"/>
      <c r="S4" s="117">
        <f t="shared" ca="1" si="1"/>
        <v>0</v>
      </c>
    </row>
    <row r="5" spans="1:21" ht="15" outlineLevel="1" x14ac:dyDescent="0.25">
      <c r="A5" s="13" t="s">
        <v>1</v>
      </c>
      <c r="B5" t="s">
        <v>7</v>
      </c>
      <c r="C5" s="26" t="s">
        <v>8</v>
      </c>
      <c r="D5" s="26" t="str">
        <f t="shared" si="0"/>
        <v>Mouillon Pascale1BI</v>
      </c>
      <c r="F5" s="114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6"/>
      <c r="R5" s="115"/>
      <c r="S5" s="117">
        <f t="shared" ca="1" si="1"/>
        <v>0</v>
      </c>
    </row>
    <row r="6" spans="1:21" ht="15" outlineLevel="1" x14ac:dyDescent="0.25">
      <c r="A6" s="13" t="s">
        <v>1</v>
      </c>
      <c r="B6" t="s">
        <v>7</v>
      </c>
      <c r="C6" s="26" t="s">
        <v>19</v>
      </c>
      <c r="D6" s="26" t="str">
        <f t="shared" si="0"/>
        <v>Mouzdahir Rachid1BI</v>
      </c>
      <c r="F6" s="114"/>
      <c r="G6" s="115"/>
      <c r="H6" s="115"/>
      <c r="I6" s="115"/>
      <c r="J6" s="115"/>
      <c r="K6" s="115"/>
      <c r="L6" s="115"/>
      <c r="M6" s="115"/>
      <c r="N6" s="115"/>
      <c r="O6" s="115"/>
      <c r="P6" s="115"/>
      <c r="Q6" s="116"/>
      <c r="R6" s="115"/>
      <c r="S6" s="117">
        <f t="shared" ca="1" si="1"/>
        <v>0</v>
      </c>
    </row>
    <row r="7" spans="1:21" ht="15" outlineLevel="1" x14ac:dyDescent="0.25">
      <c r="A7" s="13" t="s">
        <v>1</v>
      </c>
      <c r="B7" t="s">
        <v>7</v>
      </c>
      <c r="C7" s="26" t="s">
        <v>17</v>
      </c>
      <c r="D7" s="26" t="str">
        <f t="shared" si="0"/>
        <v>Nardin Stephane1BI</v>
      </c>
      <c r="F7" s="114"/>
      <c r="G7" s="115"/>
      <c r="H7" s="115"/>
      <c r="I7" s="115"/>
      <c r="J7" s="115"/>
      <c r="K7" s="115"/>
      <c r="L7" s="115"/>
      <c r="M7" s="115"/>
      <c r="N7" s="115"/>
      <c r="O7" s="115"/>
      <c r="P7" s="115"/>
      <c r="Q7" s="116"/>
      <c r="R7" s="115"/>
      <c r="S7" s="117">
        <f t="shared" ca="1" si="1"/>
        <v>0</v>
      </c>
    </row>
    <row r="8" spans="1:21" ht="15" outlineLevel="1" x14ac:dyDescent="0.25">
      <c r="A8" s="13" t="s">
        <v>1</v>
      </c>
      <c r="B8" t="s">
        <v>7</v>
      </c>
      <c r="C8" s="26" t="s">
        <v>21</v>
      </c>
      <c r="D8" s="26" t="str">
        <f t="shared" si="0"/>
        <v>Nguyen Flavien1BI</v>
      </c>
      <c r="F8" s="114"/>
      <c r="G8" s="115"/>
      <c r="H8" s="115"/>
      <c r="I8" s="115"/>
      <c r="J8" s="115"/>
      <c r="K8" s="115"/>
      <c r="L8" s="115"/>
      <c r="M8" s="115"/>
      <c r="N8" s="115"/>
      <c r="O8" s="115"/>
      <c r="P8" s="115"/>
      <c r="Q8" s="116"/>
      <c r="R8" s="115"/>
      <c r="S8" s="117">
        <f t="shared" ca="1" si="1"/>
        <v>0</v>
      </c>
    </row>
    <row r="9" spans="1:21" ht="15" outlineLevel="1" x14ac:dyDescent="0.25">
      <c r="A9" s="13" t="s">
        <v>1</v>
      </c>
      <c r="B9" t="s">
        <v>7</v>
      </c>
      <c r="C9" s="26" t="s">
        <v>253</v>
      </c>
      <c r="D9" s="26" t="str">
        <f t="shared" si="0"/>
        <v>Kone Moussa1BI</v>
      </c>
      <c r="F9" s="114"/>
      <c r="G9" s="115"/>
      <c r="H9" s="115"/>
      <c r="I9" s="115"/>
      <c r="J9" s="115"/>
      <c r="K9" s="115"/>
      <c r="L9" s="115"/>
      <c r="M9" s="115"/>
      <c r="N9" s="115"/>
      <c r="O9" s="115"/>
      <c r="P9" s="115"/>
      <c r="Q9" s="116"/>
      <c r="R9" s="115"/>
      <c r="S9" s="117">
        <f t="shared" ca="1" si="1"/>
        <v>0</v>
      </c>
    </row>
    <row r="10" spans="1:21" s="12" customFormat="1" ht="15" x14ac:dyDescent="0.25">
      <c r="A10" s="105"/>
      <c r="B10" s="105" t="s">
        <v>336</v>
      </c>
      <c r="C10" s="105"/>
      <c r="D10" s="105"/>
      <c r="E10" s="105"/>
      <c r="F10" s="118">
        <f>SUM(F2:F9)</f>
        <v>0</v>
      </c>
      <c r="G10" s="119">
        <f t="shared" ref="G10:Q10" si="2">SUM(G2:G9)</f>
        <v>0</v>
      </c>
      <c r="H10" s="119">
        <f t="shared" si="2"/>
        <v>0</v>
      </c>
      <c r="I10" s="119">
        <f t="shared" si="2"/>
        <v>0</v>
      </c>
      <c r="J10" s="119">
        <f t="shared" si="2"/>
        <v>0</v>
      </c>
      <c r="K10" s="119">
        <f t="shared" si="2"/>
        <v>0</v>
      </c>
      <c r="L10" s="119">
        <f t="shared" si="2"/>
        <v>0</v>
      </c>
      <c r="M10" s="119">
        <f t="shared" si="2"/>
        <v>0</v>
      </c>
      <c r="N10" s="119">
        <f t="shared" si="2"/>
        <v>0</v>
      </c>
      <c r="O10" s="119">
        <f t="shared" si="2"/>
        <v>0</v>
      </c>
      <c r="P10" s="119">
        <f t="shared" si="2"/>
        <v>0</v>
      </c>
      <c r="Q10" s="120">
        <f t="shared" si="2"/>
        <v>0</v>
      </c>
      <c r="R10" s="121"/>
      <c r="S10" s="122">
        <f ca="1">SUM(S2:S9)</f>
        <v>0</v>
      </c>
    </row>
    <row r="11" spans="1:21" ht="15" outlineLevel="1" x14ac:dyDescent="0.25">
      <c r="A11" s="13" t="s">
        <v>1</v>
      </c>
      <c r="B11" t="s">
        <v>29</v>
      </c>
      <c r="C11" s="26" t="s">
        <v>62</v>
      </c>
      <c r="D11" s="26" t="str">
        <f t="shared" ref="D11:D23" si="3">C:C&amp;B:B</f>
        <v>Amador Joao1BUS</v>
      </c>
      <c r="F11" s="114"/>
      <c r="G11" s="115"/>
      <c r="H11" s="115"/>
      <c r="I11" s="115"/>
      <c r="J11" s="115"/>
      <c r="K11" s="115"/>
      <c r="L11" s="115"/>
      <c r="M11" s="115"/>
      <c r="N11" s="115"/>
      <c r="O11" s="115"/>
      <c r="P11" s="115"/>
      <c r="Q11" s="116"/>
      <c r="R11" s="115"/>
      <c r="S11" s="117">
        <f t="shared" ref="S11:S23" ca="1" si="4">SUM(OFFSET(F11,,,,$U$1))</f>
        <v>0</v>
      </c>
    </row>
    <row r="12" spans="1:21" ht="15" outlineLevel="1" x14ac:dyDescent="0.25">
      <c r="A12" s="13" t="s">
        <v>1</v>
      </c>
      <c r="B12" t="s">
        <v>29</v>
      </c>
      <c r="C12" s="26" t="s">
        <v>69</v>
      </c>
      <c r="D12" s="26" t="str">
        <f t="shared" si="3"/>
        <v>Barj Yousra1BUS</v>
      </c>
      <c r="F12" s="114"/>
      <c r="G12" s="115"/>
      <c r="H12" s="115"/>
      <c r="I12" s="115"/>
      <c r="J12" s="115"/>
      <c r="K12" s="115"/>
      <c r="L12" s="115"/>
      <c r="M12" s="115"/>
      <c r="N12" s="115"/>
      <c r="O12" s="115"/>
      <c r="P12" s="115"/>
      <c r="Q12" s="116"/>
      <c r="R12" s="115"/>
      <c r="S12" s="117">
        <f t="shared" ca="1" si="4"/>
        <v>0</v>
      </c>
    </row>
    <row r="13" spans="1:21" ht="15" outlineLevel="1" x14ac:dyDescent="0.25">
      <c r="A13" s="13" t="s">
        <v>1</v>
      </c>
      <c r="B13" t="s">
        <v>29</v>
      </c>
      <c r="C13" s="26" t="s">
        <v>209</v>
      </c>
      <c r="D13" s="26" t="str">
        <f t="shared" si="3"/>
        <v>Bay Vichhady1BUS</v>
      </c>
      <c r="F13" s="114"/>
      <c r="G13" s="115"/>
      <c r="H13" s="115"/>
      <c r="I13" s="115"/>
      <c r="J13" s="115"/>
      <c r="K13" s="115"/>
      <c r="L13" s="115"/>
      <c r="M13" s="115"/>
      <c r="N13" s="115"/>
      <c r="O13" s="115"/>
      <c r="P13" s="115"/>
      <c r="Q13" s="116"/>
      <c r="R13" s="115"/>
      <c r="S13" s="117">
        <f t="shared" ca="1" si="4"/>
        <v>0</v>
      </c>
    </row>
    <row r="14" spans="1:21" ht="15" outlineLevel="1" x14ac:dyDescent="0.25">
      <c r="A14" s="13" t="s">
        <v>1</v>
      </c>
      <c r="B14" t="s">
        <v>29</v>
      </c>
      <c r="C14" s="26" t="s">
        <v>231</v>
      </c>
      <c r="D14" s="26" t="str">
        <f t="shared" si="3"/>
        <v>Benali Anass1BUS</v>
      </c>
      <c r="F14" s="114"/>
      <c r="G14" s="115"/>
      <c r="H14" s="115"/>
      <c r="I14" s="115"/>
      <c r="J14" s="115"/>
      <c r="K14" s="115"/>
      <c r="L14" s="115"/>
      <c r="M14" s="115"/>
      <c r="N14" s="115"/>
      <c r="O14" s="115"/>
      <c r="P14" s="115"/>
      <c r="Q14" s="116"/>
      <c r="R14" s="115"/>
      <c r="S14" s="117">
        <f t="shared" ca="1" si="4"/>
        <v>0</v>
      </c>
    </row>
    <row r="15" spans="1:21" ht="15" outlineLevel="1" x14ac:dyDescent="0.25">
      <c r="A15" s="13" t="s">
        <v>1</v>
      </c>
      <c r="B15" t="s">
        <v>29</v>
      </c>
      <c r="C15" s="26" t="s">
        <v>31</v>
      </c>
      <c r="D15" s="26" t="str">
        <f t="shared" si="3"/>
        <v>Biancolin Jean-Andre1BUS</v>
      </c>
      <c r="F15" s="114"/>
      <c r="G15" s="115"/>
      <c r="H15" s="115"/>
      <c r="I15" s="115"/>
      <c r="J15" s="115"/>
      <c r="K15" s="115"/>
      <c r="L15" s="115"/>
      <c r="M15" s="115"/>
      <c r="N15" s="115"/>
      <c r="O15" s="115"/>
      <c r="P15" s="115"/>
      <c r="Q15" s="116"/>
      <c r="R15" s="115"/>
      <c r="S15" s="117">
        <f t="shared" ca="1" si="4"/>
        <v>0</v>
      </c>
    </row>
    <row r="16" spans="1:21" outlineLevel="1" x14ac:dyDescent="0.3">
      <c r="A16" s="13" t="s">
        <v>1</v>
      </c>
      <c r="B16" t="s">
        <v>29</v>
      </c>
      <c r="C16" s="26" t="s">
        <v>40</v>
      </c>
      <c r="D16" s="26" t="str">
        <f t="shared" si="3"/>
        <v>Carré Marie1BUS</v>
      </c>
      <c r="F16" s="114"/>
      <c r="G16" s="115"/>
      <c r="H16" s="115"/>
      <c r="I16" s="115"/>
      <c r="J16" s="115"/>
      <c r="K16" s="115"/>
      <c r="L16" s="115"/>
      <c r="M16" s="115"/>
      <c r="N16" s="115"/>
      <c r="O16" s="115"/>
      <c r="P16" s="115"/>
      <c r="Q16" s="116"/>
      <c r="R16" s="115"/>
      <c r="S16" s="117">
        <f t="shared" ca="1" si="4"/>
        <v>0</v>
      </c>
    </row>
    <row r="17" spans="1:19" ht="15" outlineLevel="1" x14ac:dyDescent="0.25">
      <c r="A17" s="13" t="s">
        <v>1</v>
      </c>
      <c r="B17" t="s">
        <v>29</v>
      </c>
      <c r="C17" s="26" t="s">
        <v>239</v>
      </c>
      <c r="D17" s="26" t="str">
        <f t="shared" si="3"/>
        <v>Lebied Taha1BUS</v>
      </c>
      <c r="F17" s="114"/>
      <c r="G17" s="115"/>
      <c r="H17" s="115"/>
      <c r="I17" s="115"/>
      <c r="J17" s="115"/>
      <c r="K17" s="115"/>
      <c r="L17" s="115"/>
      <c r="M17" s="115"/>
      <c r="N17" s="115"/>
      <c r="O17" s="115"/>
      <c r="P17" s="115"/>
      <c r="Q17" s="116"/>
      <c r="R17" s="115"/>
      <c r="S17" s="117">
        <f t="shared" ca="1" si="4"/>
        <v>0</v>
      </c>
    </row>
    <row r="18" spans="1:19" ht="15" outlineLevel="1" x14ac:dyDescent="0.25">
      <c r="A18" s="13" t="s">
        <v>1</v>
      </c>
      <c r="B18" t="s">
        <v>29</v>
      </c>
      <c r="C18" s="26" t="s">
        <v>44</v>
      </c>
      <c r="D18" s="26" t="str">
        <f t="shared" si="3"/>
        <v>Meejat Anis1BUS</v>
      </c>
      <c r="F18" s="114"/>
      <c r="G18" s="115"/>
      <c r="H18" s="115"/>
      <c r="I18" s="115"/>
      <c r="J18" s="115"/>
      <c r="K18" s="115"/>
      <c r="L18" s="115"/>
      <c r="M18" s="115"/>
      <c r="N18" s="115"/>
      <c r="O18" s="115"/>
      <c r="P18" s="115"/>
      <c r="Q18" s="116"/>
      <c r="R18" s="115"/>
      <c r="S18" s="117">
        <f t="shared" ca="1" si="4"/>
        <v>0</v>
      </c>
    </row>
    <row r="19" spans="1:19" ht="15" outlineLevel="1" x14ac:dyDescent="0.25">
      <c r="A19" s="13" t="s">
        <v>1</v>
      </c>
      <c r="B19" t="s">
        <v>29</v>
      </c>
      <c r="C19" s="26" t="s">
        <v>34</v>
      </c>
      <c r="D19" s="26" t="str">
        <f t="shared" si="3"/>
        <v>Mongrolle Philippe1BUS</v>
      </c>
      <c r="F19" s="114"/>
      <c r="G19" s="115"/>
      <c r="H19" s="115"/>
      <c r="I19" s="115"/>
      <c r="J19" s="115"/>
      <c r="K19" s="115"/>
      <c r="L19" s="115"/>
      <c r="M19" s="115"/>
      <c r="N19" s="115"/>
      <c r="O19" s="115"/>
      <c r="P19" s="115"/>
      <c r="Q19" s="116"/>
      <c r="R19" s="115"/>
      <c r="S19" s="117">
        <f t="shared" ca="1" si="4"/>
        <v>0</v>
      </c>
    </row>
    <row r="20" spans="1:19" ht="15" outlineLevel="1" x14ac:dyDescent="0.25">
      <c r="A20" s="13" t="s">
        <v>1</v>
      </c>
      <c r="B20" t="s">
        <v>29</v>
      </c>
      <c r="C20" s="26" t="s">
        <v>237</v>
      </c>
      <c r="D20" s="26" t="str">
        <f t="shared" si="3"/>
        <v>Rochdi Bey1BUS</v>
      </c>
      <c r="F20" s="114"/>
      <c r="G20" s="115"/>
      <c r="H20" s="115"/>
      <c r="I20" s="115"/>
      <c r="J20" s="115"/>
      <c r="K20" s="115"/>
      <c r="L20" s="115"/>
      <c r="M20" s="115"/>
      <c r="N20" s="115"/>
      <c r="O20" s="115"/>
      <c r="P20" s="115"/>
      <c r="Q20" s="116"/>
      <c r="R20" s="115"/>
      <c r="S20" s="117">
        <f t="shared" ca="1" si="4"/>
        <v>0</v>
      </c>
    </row>
    <row r="21" spans="1:19" ht="15" outlineLevel="1" x14ac:dyDescent="0.25">
      <c r="A21" s="13" t="s">
        <v>1</v>
      </c>
      <c r="B21" t="s">
        <v>29</v>
      </c>
      <c r="C21" s="26" t="s">
        <v>46</v>
      </c>
      <c r="D21" s="26" t="str">
        <f t="shared" si="3"/>
        <v>Rogui Talal1BUS</v>
      </c>
      <c r="F21" s="114"/>
      <c r="G21" s="115"/>
      <c r="H21" s="115"/>
      <c r="I21" s="115"/>
      <c r="J21" s="115"/>
      <c r="K21" s="115"/>
      <c r="L21" s="115"/>
      <c r="M21" s="115"/>
      <c r="N21" s="115"/>
      <c r="O21" s="115"/>
      <c r="P21" s="115"/>
      <c r="Q21" s="116"/>
      <c r="R21" s="115"/>
      <c r="S21" s="117">
        <f t="shared" ca="1" si="4"/>
        <v>0</v>
      </c>
    </row>
    <row r="22" spans="1:19" ht="15" outlineLevel="1" x14ac:dyDescent="0.25">
      <c r="A22" s="13" t="s">
        <v>1</v>
      </c>
      <c r="B22" t="s">
        <v>29</v>
      </c>
      <c r="C22" s="26" t="s">
        <v>64</v>
      </c>
      <c r="D22" s="26" t="str">
        <f t="shared" si="3"/>
        <v>Thibaud Matthieu1BUS</v>
      </c>
      <c r="F22" s="114"/>
      <c r="G22" s="115"/>
      <c r="H22" s="115"/>
      <c r="I22" s="115"/>
      <c r="J22" s="115"/>
      <c r="K22" s="115"/>
      <c r="L22" s="115"/>
      <c r="M22" s="115"/>
      <c r="N22" s="115"/>
      <c r="O22" s="115"/>
      <c r="P22" s="115"/>
      <c r="Q22" s="116"/>
      <c r="R22" s="115"/>
      <c r="S22" s="117">
        <f t="shared" ca="1" si="4"/>
        <v>0</v>
      </c>
    </row>
    <row r="23" spans="1:19" ht="15" outlineLevel="1" x14ac:dyDescent="0.25">
      <c r="A23" s="13" t="s">
        <v>1</v>
      </c>
      <c r="B23" t="s">
        <v>29</v>
      </c>
      <c r="C23" s="26" t="s">
        <v>240</v>
      </c>
      <c r="D23" s="26" t="str">
        <f t="shared" si="3"/>
        <v>Revello Kevin1BUS</v>
      </c>
      <c r="F23" s="114">
        <v>1</v>
      </c>
      <c r="G23" s="115">
        <v>1</v>
      </c>
      <c r="H23" s="115"/>
      <c r="I23" s="115"/>
      <c r="J23" s="115"/>
      <c r="K23" s="115"/>
      <c r="L23" s="115"/>
      <c r="M23" s="115"/>
      <c r="N23" s="115"/>
      <c r="O23" s="115"/>
      <c r="P23" s="115"/>
      <c r="Q23" s="116"/>
      <c r="R23" s="115"/>
      <c r="S23" s="117">
        <f t="shared" ca="1" si="4"/>
        <v>2</v>
      </c>
    </row>
    <row r="24" spans="1:19" s="12" customFormat="1" ht="15" x14ac:dyDescent="0.25">
      <c r="A24" s="105"/>
      <c r="B24" s="105" t="s">
        <v>299</v>
      </c>
      <c r="C24" s="105"/>
      <c r="D24" s="105"/>
      <c r="E24" s="105"/>
      <c r="F24" s="118">
        <f>SUM(F11:F23)</f>
        <v>1</v>
      </c>
      <c r="G24" s="119">
        <f t="shared" ref="G24:Q24" si="5">SUM(G11:G23)</f>
        <v>1</v>
      </c>
      <c r="H24" s="119">
        <f t="shared" si="5"/>
        <v>0</v>
      </c>
      <c r="I24" s="119">
        <f t="shared" si="5"/>
        <v>0</v>
      </c>
      <c r="J24" s="119">
        <f t="shared" si="5"/>
        <v>0</v>
      </c>
      <c r="K24" s="119">
        <f t="shared" si="5"/>
        <v>0</v>
      </c>
      <c r="L24" s="119">
        <f t="shared" si="5"/>
        <v>0</v>
      </c>
      <c r="M24" s="119">
        <f t="shared" si="5"/>
        <v>0</v>
      </c>
      <c r="N24" s="119">
        <f t="shared" si="5"/>
        <v>0</v>
      </c>
      <c r="O24" s="119">
        <f t="shared" si="5"/>
        <v>0</v>
      </c>
      <c r="P24" s="119">
        <f t="shared" si="5"/>
        <v>0</v>
      </c>
      <c r="Q24" s="120">
        <f t="shared" si="5"/>
        <v>0</v>
      </c>
      <c r="R24" s="121"/>
      <c r="S24" s="122">
        <f ca="1">SUM(S11:S23)</f>
        <v>2</v>
      </c>
    </row>
    <row r="25" spans="1:19" outlineLevel="1" x14ac:dyDescent="0.3">
      <c r="A25" s="13" t="s">
        <v>1</v>
      </c>
      <c r="B25" t="s">
        <v>48</v>
      </c>
      <c r="C25" s="100" t="s">
        <v>293</v>
      </c>
      <c r="D25" s="26" t="str">
        <f>C:C&amp;B:B</f>
        <v>Louet Jean-François1CORP</v>
      </c>
      <c r="F25" s="114"/>
      <c r="G25" s="115"/>
      <c r="H25" s="115"/>
      <c r="I25" s="115"/>
      <c r="J25" s="115"/>
      <c r="K25" s="115"/>
      <c r="L25" s="115"/>
      <c r="M25" s="115"/>
      <c r="N25" s="115"/>
      <c r="O25" s="115"/>
      <c r="P25" s="115"/>
      <c r="Q25" s="116"/>
      <c r="R25" s="115"/>
      <c r="S25" s="117">
        <f ca="1">SUM(OFFSET(F25,,,,$U$1))</f>
        <v>0</v>
      </c>
    </row>
    <row r="26" spans="1:19" s="12" customFormat="1" ht="15" outlineLevel="1" x14ac:dyDescent="0.25">
      <c r="A26" s="13" t="s">
        <v>1</v>
      </c>
      <c r="B26" t="s">
        <v>48</v>
      </c>
      <c r="C26" s="26" t="s">
        <v>240</v>
      </c>
      <c r="D26" s="26" t="str">
        <f>C:C&amp;B:B</f>
        <v>Revello Kevin1CORP</v>
      </c>
      <c r="E26" s="101"/>
      <c r="F26" s="114">
        <v>-1</v>
      </c>
      <c r="G26" s="115">
        <v>-1</v>
      </c>
      <c r="H26" s="115"/>
      <c r="I26" s="115"/>
      <c r="J26" s="115"/>
      <c r="K26" s="115"/>
      <c r="L26" s="115"/>
      <c r="M26" s="115"/>
      <c r="N26" s="115"/>
      <c r="O26" s="115"/>
      <c r="P26" s="115"/>
      <c r="Q26" s="116"/>
      <c r="R26" s="121"/>
      <c r="S26" s="117">
        <f ca="1">SUM(OFFSET(F26,,,,$U$1))</f>
        <v>-2</v>
      </c>
    </row>
    <row r="27" spans="1:19" s="12" customFormat="1" x14ac:dyDescent="0.3">
      <c r="A27" s="105"/>
      <c r="B27" s="105" t="s">
        <v>300</v>
      </c>
      <c r="C27" s="105"/>
      <c r="D27" s="105"/>
      <c r="E27" s="105"/>
      <c r="F27" s="118">
        <f t="shared" ref="F27:Q27" si="6">SUM(F25:F25)</f>
        <v>0</v>
      </c>
      <c r="G27" s="119">
        <f t="shared" si="6"/>
        <v>0</v>
      </c>
      <c r="H27" s="119">
        <f t="shared" si="6"/>
        <v>0</v>
      </c>
      <c r="I27" s="119">
        <f t="shared" si="6"/>
        <v>0</v>
      </c>
      <c r="J27" s="119">
        <f t="shared" si="6"/>
        <v>0</v>
      </c>
      <c r="K27" s="119">
        <f t="shared" si="6"/>
        <v>0</v>
      </c>
      <c r="L27" s="119">
        <f t="shared" si="6"/>
        <v>0</v>
      </c>
      <c r="M27" s="119">
        <f t="shared" si="6"/>
        <v>0</v>
      </c>
      <c r="N27" s="119">
        <f t="shared" si="6"/>
        <v>0</v>
      </c>
      <c r="O27" s="119">
        <f t="shared" si="6"/>
        <v>0</v>
      </c>
      <c r="P27" s="119">
        <f t="shared" si="6"/>
        <v>0</v>
      </c>
      <c r="Q27" s="120">
        <f t="shared" si="6"/>
        <v>0</v>
      </c>
      <c r="R27" s="121"/>
      <c r="S27" s="122">
        <f ca="1">SUM(S25:S25)</f>
        <v>0</v>
      </c>
    </row>
    <row r="28" spans="1:19" outlineLevel="1" x14ac:dyDescent="0.3">
      <c r="A28" s="13" t="s">
        <v>1</v>
      </c>
      <c r="B28" t="s">
        <v>74</v>
      </c>
      <c r="C28" t="s">
        <v>207</v>
      </c>
      <c r="D28" s="26" t="str">
        <f t="shared" ref="D28:D35" si="7">C:C&amp;B:B</f>
        <v>Andrianaivo Eric1ITFIN</v>
      </c>
      <c r="F28" s="114"/>
      <c r="G28" s="115"/>
      <c r="H28" s="115"/>
      <c r="I28" s="115"/>
      <c r="J28" s="115"/>
      <c r="K28" s="115"/>
      <c r="L28" s="115"/>
      <c r="M28" s="115"/>
      <c r="N28" s="115"/>
      <c r="O28" s="115"/>
      <c r="P28" s="115"/>
      <c r="Q28" s="116"/>
      <c r="R28" s="115"/>
      <c r="S28" s="117">
        <f t="shared" ref="S28:S35" ca="1" si="8">SUM(OFFSET(F28,,,,$U$1))</f>
        <v>0</v>
      </c>
    </row>
    <row r="29" spans="1:19" outlineLevel="1" x14ac:dyDescent="0.3">
      <c r="A29" s="13" t="s">
        <v>1</v>
      </c>
      <c r="B29" t="s">
        <v>74</v>
      </c>
      <c r="C29" t="s">
        <v>284</v>
      </c>
      <c r="D29" s="26" t="str">
        <f t="shared" si="7"/>
        <v>Anjum Osama1ITFIN</v>
      </c>
      <c r="F29" s="114"/>
      <c r="G29" s="115"/>
      <c r="H29" s="115"/>
      <c r="I29" s="115"/>
      <c r="J29" s="115"/>
      <c r="K29" s="115"/>
      <c r="L29" s="115"/>
      <c r="M29" s="115"/>
      <c r="N29" s="115"/>
      <c r="O29" s="115"/>
      <c r="P29" s="115"/>
      <c r="Q29" s="116"/>
      <c r="R29" s="115"/>
      <c r="S29" s="117">
        <f t="shared" ca="1" si="8"/>
        <v>0</v>
      </c>
    </row>
    <row r="30" spans="1:19" outlineLevel="1" x14ac:dyDescent="0.3">
      <c r="A30" s="13" t="s">
        <v>1</v>
      </c>
      <c r="B30" t="s">
        <v>74</v>
      </c>
      <c r="C30" t="s">
        <v>286</v>
      </c>
      <c r="D30" s="26" t="str">
        <f t="shared" si="7"/>
        <v>Benhaddou Ghita1ITFIN</v>
      </c>
      <c r="F30" s="114"/>
      <c r="G30" s="115"/>
      <c r="H30" s="115"/>
      <c r="I30" s="115"/>
      <c r="J30" s="115"/>
      <c r="K30" s="115"/>
      <c r="L30" s="115"/>
      <c r="M30" s="115"/>
      <c r="N30" s="115"/>
      <c r="O30" s="115"/>
      <c r="P30" s="115"/>
      <c r="Q30" s="116"/>
      <c r="R30" s="115"/>
      <c r="S30" s="117">
        <f t="shared" ca="1" si="8"/>
        <v>0</v>
      </c>
    </row>
    <row r="31" spans="1:19" outlineLevel="1" x14ac:dyDescent="0.3">
      <c r="A31" s="13" t="s">
        <v>1</v>
      </c>
      <c r="B31" t="s">
        <v>74</v>
      </c>
      <c r="C31" t="s">
        <v>288</v>
      </c>
      <c r="D31" s="26" t="str">
        <f t="shared" si="7"/>
        <v>Venkanna Shilpa1ITFIN</v>
      </c>
      <c r="F31" s="114"/>
      <c r="G31" s="115"/>
      <c r="H31" s="115"/>
      <c r="I31" s="115"/>
      <c r="J31" s="115"/>
      <c r="K31" s="115"/>
      <c r="L31" s="115"/>
      <c r="M31" s="115"/>
      <c r="N31" s="115"/>
      <c r="O31" s="115"/>
      <c r="P31" s="115"/>
      <c r="Q31" s="116"/>
      <c r="R31" s="115"/>
      <c r="S31" s="117">
        <f t="shared" ca="1" si="8"/>
        <v>0</v>
      </c>
    </row>
    <row r="32" spans="1:19" outlineLevel="1" x14ac:dyDescent="0.3">
      <c r="A32" s="13" t="s">
        <v>1</v>
      </c>
      <c r="B32" t="s">
        <v>74</v>
      </c>
      <c r="C32" t="s">
        <v>248</v>
      </c>
      <c r="D32" s="26" t="str">
        <f t="shared" si="7"/>
        <v>De Boysson Edouard1ITFIN</v>
      </c>
      <c r="F32" s="114"/>
      <c r="G32" s="115"/>
      <c r="H32" s="115"/>
      <c r="I32" s="115"/>
      <c r="J32" s="115"/>
      <c r="K32" s="115"/>
      <c r="L32" s="115"/>
      <c r="M32" s="115"/>
      <c r="N32" s="115"/>
      <c r="O32" s="115"/>
      <c r="P32" s="115"/>
      <c r="Q32" s="116"/>
      <c r="R32" s="115"/>
      <c r="S32" s="117">
        <f t="shared" ca="1" si="8"/>
        <v>0</v>
      </c>
    </row>
    <row r="33" spans="1:19" outlineLevel="1" x14ac:dyDescent="0.3">
      <c r="A33" s="13" t="s">
        <v>1</v>
      </c>
      <c r="B33" t="s">
        <v>74</v>
      </c>
      <c r="C33" t="s">
        <v>224</v>
      </c>
      <c r="D33" s="26" t="str">
        <f t="shared" si="7"/>
        <v>Duong Phuong1ITFIN</v>
      </c>
      <c r="F33" s="114"/>
      <c r="G33" s="115"/>
      <c r="H33" s="115"/>
      <c r="I33" s="115"/>
      <c r="J33" s="115"/>
      <c r="K33" s="115"/>
      <c r="L33" s="115"/>
      <c r="M33" s="115"/>
      <c r="N33" s="115"/>
      <c r="O33" s="115"/>
      <c r="P33" s="115"/>
      <c r="Q33" s="116"/>
      <c r="R33" s="115"/>
      <c r="S33" s="117">
        <f t="shared" ca="1" si="8"/>
        <v>0</v>
      </c>
    </row>
    <row r="34" spans="1:19" outlineLevel="1" x14ac:dyDescent="0.3">
      <c r="A34" s="13" t="s">
        <v>1</v>
      </c>
      <c r="B34" t="s">
        <v>74</v>
      </c>
      <c r="C34" t="s">
        <v>297</v>
      </c>
      <c r="D34" s="26" t="str">
        <f t="shared" si="7"/>
        <v>Belghith Rym1ITFIN</v>
      </c>
      <c r="F34" s="114"/>
      <c r="G34" s="115"/>
      <c r="H34" s="115"/>
      <c r="I34" s="115"/>
      <c r="J34" s="115"/>
      <c r="K34" s="115"/>
      <c r="L34" s="115"/>
      <c r="M34" s="115"/>
      <c r="N34" s="115"/>
      <c r="O34" s="115"/>
      <c r="P34" s="115"/>
      <c r="Q34" s="116"/>
      <c r="R34" s="115"/>
      <c r="S34" s="117">
        <f t="shared" ca="1" si="8"/>
        <v>0</v>
      </c>
    </row>
    <row r="35" spans="1:19" outlineLevel="1" x14ac:dyDescent="0.3">
      <c r="A35" s="13" t="s">
        <v>1</v>
      </c>
      <c r="B35" t="s">
        <v>74</v>
      </c>
      <c r="C35" t="s">
        <v>229</v>
      </c>
      <c r="D35" s="26" t="str">
        <f t="shared" si="7"/>
        <v>Lambropoulos Cyril1ITFIN</v>
      </c>
      <c r="F35" s="114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6"/>
      <c r="R35" s="115"/>
      <c r="S35" s="117">
        <f t="shared" ca="1" si="8"/>
        <v>0</v>
      </c>
    </row>
    <row r="36" spans="1:19" s="12" customFormat="1" x14ac:dyDescent="0.3">
      <c r="A36" s="105"/>
      <c r="B36" s="105" t="s">
        <v>302</v>
      </c>
      <c r="C36" s="105"/>
      <c r="D36" s="105"/>
      <c r="E36" s="105"/>
      <c r="F36" s="118">
        <f>SUM(F28:F35)</f>
        <v>0</v>
      </c>
      <c r="G36" s="119">
        <f t="shared" ref="G36:Q36" si="9">SUM(G28:G35)</f>
        <v>0</v>
      </c>
      <c r="H36" s="119">
        <f t="shared" si="9"/>
        <v>0</v>
      </c>
      <c r="I36" s="119">
        <f t="shared" si="9"/>
        <v>0</v>
      </c>
      <c r="J36" s="119">
        <f t="shared" si="9"/>
        <v>0</v>
      </c>
      <c r="K36" s="119">
        <f t="shared" si="9"/>
        <v>0</v>
      </c>
      <c r="L36" s="119">
        <f t="shared" si="9"/>
        <v>0</v>
      </c>
      <c r="M36" s="119">
        <f t="shared" si="9"/>
        <v>0</v>
      </c>
      <c r="N36" s="119">
        <f t="shared" si="9"/>
        <v>0</v>
      </c>
      <c r="O36" s="119">
        <f t="shared" si="9"/>
        <v>0</v>
      </c>
      <c r="P36" s="119">
        <f t="shared" si="9"/>
        <v>0</v>
      </c>
      <c r="Q36" s="120">
        <f t="shared" si="9"/>
        <v>0</v>
      </c>
      <c r="R36" s="121"/>
      <c r="S36" s="122">
        <f ca="1">SUM(S28:S35)</f>
        <v>0</v>
      </c>
    </row>
    <row r="37" spans="1:19" outlineLevel="1" x14ac:dyDescent="0.3">
      <c r="A37" s="13" t="s">
        <v>1</v>
      </c>
      <c r="B37" t="s">
        <v>247</v>
      </c>
      <c r="C37" t="s">
        <v>205</v>
      </c>
      <c r="D37" s="26" t="str">
        <f>C:C&amp;B:B</f>
        <v>Chaoui Ntissar1ITGF</v>
      </c>
      <c r="F37" s="114"/>
      <c r="G37" s="115"/>
      <c r="H37" s="115"/>
      <c r="I37" s="115"/>
      <c r="J37" s="115"/>
      <c r="K37" s="115"/>
      <c r="L37" s="115"/>
      <c r="M37" s="115"/>
      <c r="N37" s="115"/>
      <c r="O37" s="115"/>
      <c r="P37" s="115"/>
      <c r="Q37" s="116"/>
      <c r="R37" s="115"/>
      <c r="S37" s="117">
        <f t="shared" ref="S37:S41" ca="1" si="10">SUM(OFFSET(F37,,,,$U$1))</f>
        <v>0</v>
      </c>
    </row>
    <row r="38" spans="1:19" outlineLevel="1" x14ac:dyDescent="0.3">
      <c r="A38" s="13" t="s">
        <v>1</v>
      </c>
      <c r="B38" t="s">
        <v>247</v>
      </c>
      <c r="C38" t="s">
        <v>71</v>
      </c>
      <c r="D38" s="26" t="str">
        <f>C:C&amp;B:B</f>
        <v>Chazelas Catherine1ITGF</v>
      </c>
      <c r="F38" s="114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6"/>
      <c r="R38" s="115"/>
      <c r="S38" s="117">
        <f t="shared" ca="1" si="10"/>
        <v>0</v>
      </c>
    </row>
    <row r="39" spans="1:19" outlineLevel="1" x14ac:dyDescent="0.3">
      <c r="A39" s="13" t="s">
        <v>1</v>
      </c>
      <c r="B39" t="s">
        <v>247</v>
      </c>
      <c r="C39" t="s">
        <v>53</v>
      </c>
      <c r="D39" s="26" t="str">
        <f>C:C&amp;B:B</f>
        <v>De Burghgrave Laurent1ITGF</v>
      </c>
      <c r="F39" s="114"/>
      <c r="G39" s="115"/>
      <c r="H39" s="115"/>
      <c r="I39" s="115"/>
      <c r="J39" s="115"/>
      <c r="K39" s="115"/>
      <c r="L39" s="115"/>
      <c r="M39" s="115"/>
      <c r="N39" s="115"/>
      <c r="O39" s="115"/>
      <c r="P39" s="115"/>
      <c r="Q39" s="116"/>
      <c r="R39" s="115"/>
      <c r="S39" s="117">
        <f t="shared" ca="1" si="10"/>
        <v>0</v>
      </c>
    </row>
    <row r="40" spans="1:19" outlineLevel="1" x14ac:dyDescent="0.3">
      <c r="A40" s="13" t="s">
        <v>1</v>
      </c>
      <c r="B40" t="s">
        <v>247</v>
      </c>
      <c r="C40" t="s">
        <v>233</v>
      </c>
      <c r="D40" s="26" t="str">
        <f>C:C&amp;B:B</f>
        <v>Debbah Boutaina1ITGF</v>
      </c>
      <c r="F40" s="114"/>
      <c r="G40" s="115"/>
      <c r="H40" s="115"/>
      <c r="I40" s="115"/>
      <c r="J40" s="115"/>
      <c r="K40" s="115"/>
      <c r="L40" s="115"/>
      <c r="M40" s="115"/>
      <c r="N40" s="115"/>
      <c r="O40" s="115"/>
      <c r="P40" s="115"/>
      <c r="Q40" s="116"/>
      <c r="R40" s="115"/>
      <c r="S40" s="117">
        <f t="shared" ca="1" si="10"/>
        <v>0</v>
      </c>
    </row>
    <row r="41" spans="1:19" outlineLevel="1" x14ac:dyDescent="0.3">
      <c r="A41" s="13" t="s">
        <v>1</v>
      </c>
      <c r="B41" t="s">
        <v>247</v>
      </c>
      <c r="C41" t="s">
        <v>66</v>
      </c>
      <c r="D41" s="26" t="str">
        <f>C:C&amp;B:B</f>
        <v>Horen Guillaume1ITGF</v>
      </c>
      <c r="F41" s="114"/>
      <c r="G41" s="115"/>
      <c r="H41" s="115"/>
      <c r="I41" s="115"/>
      <c r="J41" s="115"/>
      <c r="K41" s="115"/>
      <c r="L41" s="115"/>
      <c r="M41" s="115"/>
      <c r="N41" s="115"/>
      <c r="O41" s="115"/>
      <c r="P41" s="115"/>
      <c r="Q41" s="116"/>
      <c r="R41" s="115"/>
      <c r="S41" s="117">
        <f t="shared" ca="1" si="10"/>
        <v>0</v>
      </c>
    </row>
    <row r="42" spans="1:19" s="12" customFormat="1" x14ac:dyDescent="0.3">
      <c r="A42" s="105"/>
      <c r="B42" s="105" t="s">
        <v>303</v>
      </c>
      <c r="C42" s="105"/>
      <c r="D42" s="105"/>
      <c r="E42" s="105"/>
      <c r="F42" s="118">
        <f>SUM(F37:F41)</f>
        <v>0</v>
      </c>
      <c r="G42" s="119">
        <f t="shared" ref="G42:Q42" si="11">SUM(G37:G41)</f>
        <v>0</v>
      </c>
      <c r="H42" s="119">
        <f t="shared" si="11"/>
        <v>0</v>
      </c>
      <c r="I42" s="119">
        <f t="shared" si="11"/>
        <v>0</v>
      </c>
      <c r="J42" s="119">
        <f t="shared" si="11"/>
        <v>0</v>
      </c>
      <c r="K42" s="119">
        <f t="shared" si="11"/>
        <v>0</v>
      </c>
      <c r="L42" s="119">
        <f t="shared" si="11"/>
        <v>0</v>
      </c>
      <c r="M42" s="119">
        <f t="shared" si="11"/>
        <v>0</v>
      </c>
      <c r="N42" s="119">
        <f t="shared" si="11"/>
        <v>0</v>
      </c>
      <c r="O42" s="119">
        <f t="shared" si="11"/>
        <v>0</v>
      </c>
      <c r="P42" s="119">
        <f t="shared" si="11"/>
        <v>0</v>
      </c>
      <c r="Q42" s="120">
        <f t="shared" si="11"/>
        <v>0</v>
      </c>
      <c r="R42" s="121"/>
      <c r="S42" s="122">
        <f ca="1">SUM(S37:S41)</f>
        <v>0</v>
      </c>
    </row>
    <row r="43" spans="1:19" outlineLevel="1" x14ac:dyDescent="0.3">
      <c r="A43" s="13" t="s">
        <v>1</v>
      </c>
      <c r="B43" t="s">
        <v>80</v>
      </c>
      <c r="C43" t="s">
        <v>246</v>
      </c>
      <c r="D43" s="26" t="str">
        <f t="shared" ref="D43:D54" si="12">C:C&amp;B:B</f>
        <v>Boubekeur Yamina1ITRUN</v>
      </c>
      <c r="F43" s="114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6"/>
      <c r="R43" s="115"/>
      <c r="S43" s="117">
        <f t="shared" ref="S43:S54" ca="1" si="13">SUM(OFFSET(F43,,,,$U$1))</f>
        <v>0</v>
      </c>
    </row>
    <row r="44" spans="1:19" outlineLevel="1" x14ac:dyDescent="0.3">
      <c r="A44" s="13" t="s">
        <v>1</v>
      </c>
      <c r="B44" t="s">
        <v>80</v>
      </c>
      <c r="C44" t="s">
        <v>235</v>
      </c>
      <c r="D44" s="26" t="str">
        <f t="shared" si="12"/>
        <v>Dupraz Simon1ITRUN</v>
      </c>
      <c r="F44" s="114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6"/>
      <c r="R44" s="115"/>
      <c r="S44" s="117">
        <f t="shared" ca="1" si="13"/>
        <v>0</v>
      </c>
    </row>
    <row r="45" spans="1:19" outlineLevel="1" x14ac:dyDescent="0.3">
      <c r="A45" s="13" t="s">
        <v>1</v>
      </c>
      <c r="B45" t="s">
        <v>80</v>
      </c>
      <c r="C45" t="s">
        <v>211</v>
      </c>
      <c r="D45" s="26" t="str">
        <f t="shared" si="12"/>
        <v>Ferkatadji Julien1ITRUN</v>
      </c>
      <c r="F45" s="114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6"/>
      <c r="R45" s="115"/>
      <c r="S45" s="117">
        <f t="shared" ca="1" si="13"/>
        <v>0</v>
      </c>
    </row>
    <row r="46" spans="1:19" outlineLevel="1" x14ac:dyDescent="0.3">
      <c r="A46" s="13" t="s">
        <v>1</v>
      </c>
      <c r="B46" t="s">
        <v>80</v>
      </c>
      <c r="C46" t="s">
        <v>2</v>
      </c>
      <c r="D46" s="26" t="str">
        <f t="shared" si="12"/>
        <v>Feuillet Adrien1ITRUN</v>
      </c>
      <c r="F46" s="114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6"/>
      <c r="R46" s="115"/>
      <c r="S46" s="117">
        <f t="shared" ca="1" si="13"/>
        <v>0</v>
      </c>
    </row>
    <row r="47" spans="1:19" outlineLevel="1" x14ac:dyDescent="0.3">
      <c r="A47" s="13" t="s">
        <v>1</v>
      </c>
      <c r="B47" t="s">
        <v>80</v>
      </c>
      <c r="C47" t="s">
        <v>213</v>
      </c>
      <c r="D47" s="26" t="str">
        <f t="shared" si="12"/>
        <v>Golubovic Boris1ITRUN</v>
      </c>
      <c r="F47" s="114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6"/>
      <c r="R47" s="115"/>
      <c r="S47" s="117">
        <f t="shared" ca="1" si="13"/>
        <v>0</v>
      </c>
    </row>
    <row r="48" spans="1:19" outlineLevel="1" x14ac:dyDescent="0.3">
      <c r="A48" s="13" t="s">
        <v>1</v>
      </c>
      <c r="B48" t="s">
        <v>80</v>
      </c>
      <c r="C48" t="s">
        <v>250</v>
      </c>
      <c r="D48" s="26" t="str">
        <f t="shared" si="12"/>
        <v>Goncalves Joa1ITRUN</v>
      </c>
      <c r="F48" s="114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6"/>
      <c r="R48" s="115"/>
      <c r="S48" s="117">
        <f t="shared" ca="1" si="13"/>
        <v>0</v>
      </c>
    </row>
    <row r="49" spans="1:19" outlineLevel="1" x14ac:dyDescent="0.3">
      <c r="A49" s="13" t="s">
        <v>1</v>
      </c>
      <c r="B49" t="s">
        <v>80</v>
      </c>
      <c r="C49" t="s">
        <v>202</v>
      </c>
      <c r="D49" s="26" t="str">
        <f t="shared" si="12"/>
        <v>Hemmavanh Jennifer1ITRUN</v>
      </c>
      <c r="F49" s="114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6"/>
      <c r="R49" s="115"/>
      <c r="S49" s="117">
        <f t="shared" ca="1" si="13"/>
        <v>0</v>
      </c>
    </row>
    <row r="50" spans="1:19" outlineLevel="1" x14ac:dyDescent="0.3">
      <c r="A50" s="13" t="s">
        <v>1</v>
      </c>
      <c r="B50" t="s">
        <v>80</v>
      </c>
      <c r="C50" t="s">
        <v>227</v>
      </c>
      <c r="D50" s="26" t="str">
        <f t="shared" si="12"/>
        <v>Jaa Ayoub1ITRUN</v>
      </c>
      <c r="F50" s="114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6"/>
      <c r="R50" s="115"/>
      <c r="S50" s="117">
        <f t="shared" ca="1" si="13"/>
        <v>0</v>
      </c>
    </row>
    <row r="51" spans="1:19" outlineLevel="1" x14ac:dyDescent="0.3">
      <c r="A51" s="13" t="s">
        <v>1</v>
      </c>
      <c r="B51" t="s">
        <v>80</v>
      </c>
      <c r="C51" t="s">
        <v>60</v>
      </c>
      <c r="D51" s="26" t="str">
        <f t="shared" si="12"/>
        <v>Laimene Amine1ITRUN</v>
      </c>
      <c r="F51" s="114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6"/>
      <c r="R51" s="115"/>
      <c r="S51" s="117">
        <f t="shared" ca="1" si="13"/>
        <v>0</v>
      </c>
    </row>
    <row r="52" spans="1:19" outlineLevel="1" x14ac:dyDescent="0.3">
      <c r="A52" s="13" t="s">
        <v>1</v>
      </c>
      <c r="B52" t="s">
        <v>80</v>
      </c>
      <c r="C52" t="s">
        <v>76</v>
      </c>
      <c r="D52" s="26" t="str">
        <f t="shared" si="12"/>
        <v>Outalaaynt Fatima1ITRUN</v>
      </c>
      <c r="F52" s="114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6"/>
      <c r="R52" s="115"/>
      <c r="S52" s="117">
        <f t="shared" ca="1" si="13"/>
        <v>0</v>
      </c>
    </row>
    <row r="53" spans="1:19" outlineLevel="1" x14ac:dyDescent="0.3">
      <c r="A53" s="13" t="s">
        <v>1</v>
      </c>
      <c r="B53" t="s">
        <v>80</v>
      </c>
      <c r="C53" t="s">
        <v>290</v>
      </c>
      <c r="D53" s="26" t="str">
        <f t="shared" si="12"/>
        <v>DAKHLAOUI Ahmed Amine 1ITRUN</v>
      </c>
      <c r="F53" s="114"/>
      <c r="G53" s="115"/>
      <c r="H53" s="115"/>
      <c r="I53" s="115"/>
      <c r="J53" s="115"/>
      <c r="K53" s="115"/>
      <c r="L53" s="115"/>
      <c r="M53" s="115"/>
      <c r="N53" s="115"/>
      <c r="O53" s="115"/>
      <c r="P53" s="115"/>
      <c r="Q53" s="116"/>
      <c r="R53" s="115"/>
      <c r="S53" s="117">
        <f t="shared" ca="1" si="13"/>
        <v>0</v>
      </c>
    </row>
    <row r="54" spans="1:19" outlineLevel="1" x14ac:dyDescent="0.3">
      <c r="A54" s="13" t="s">
        <v>1</v>
      </c>
      <c r="B54" t="s">
        <v>80</v>
      </c>
      <c r="C54" t="s">
        <v>217</v>
      </c>
      <c r="D54" s="26" t="str">
        <f t="shared" si="12"/>
        <v>Reperant Amelie1ITRUN</v>
      </c>
      <c r="F54" s="114"/>
      <c r="G54" s="115"/>
      <c r="H54" s="115"/>
      <c r="I54" s="115"/>
      <c r="J54" s="115"/>
      <c r="K54" s="115"/>
      <c r="L54" s="115"/>
      <c r="M54" s="115"/>
      <c r="N54" s="115"/>
      <c r="O54" s="115"/>
      <c r="P54" s="115"/>
      <c r="Q54" s="116"/>
      <c r="R54" s="115"/>
      <c r="S54" s="117">
        <f t="shared" ca="1" si="13"/>
        <v>0</v>
      </c>
    </row>
    <row r="55" spans="1:19" s="12" customFormat="1" x14ac:dyDescent="0.3">
      <c r="A55" s="105"/>
      <c r="B55" s="105" t="s">
        <v>304</v>
      </c>
      <c r="C55" s="105"/>
      <c r="D55" s="105"/>
      <c r="E55" s="105"/>
      <c r="F55" s="118">
        <f>SUM(F43:F54)</f>
        <v>0</v>
      </c>
      <c r="G55" s="119">
        <f t="shared" ref="G55:Q55" si="14">SUM(G43:G54)</f>
        <v>0</v>
      </c>
      <c r="H55" s="119">
        <f t="shared" si="14"/>
        <v>0</v>
      </c>
      <c r="I55" s="119">
        <f t="shared" si="14"/>
        <v>0</v>
      </c>
      <c r="J55" s="119">
        <f t="shared" si="14"/>
        <v>0</v>
      </c>
      <c r="K55" s="119">
        <f t="shared" si="14"/>
        <v>0</v>
      </c>
      <c r="L55" s="119">
        <f t="shared" si="14"/>
        <v>0</v>
      </c>
      <c r="M55" s="119">
        <f t="shared" si="14"/>
        <v>0</v>
      </c>
      <c r="N55" s="119">
        <f t="shared" si="14"/>
        <v>0</v>
      </c>
      <c r="O55" s="119">
        <f t="shared" si="14"/>
        <v>0</v>
      </c>
      <c r="P55" s="119">
        <f t="shared" si="14"/>
        <v>0</v>
      </c>
      <c r="Q55" s="120">
        <f t="shared" si="14"/>
        <v>0</v>
      </c>
      <c r="R55" s="121"/>
      <c r="S55" s="122">
        <f ca="1">SUM(S43:S54)</f>
        <v>0</v>
      </c>
    </row>
    <row r="56" spans="1:19" outlineLevel="1" x14ac:dyDescent="0.3">
      <c r="A56" s="13" t="s">
        <v>180</v>
      </c>
      <c r="B56" t="s">
        <v>81</v>
      </c>
      <c r="C56" t="s">
        <v>93</v>
      </c>
      <c r="D56" s="26" t="str">
        <f>C:C&amp;B:B</f>
        <v>Majdandzic Emile1DIROP</v>
      </c>
      <c r="F56" s="114"/>
      <c r="G56" s="115"/>
      <c r="H56" s="115"/>
      <c r="I56" s="115"/>
      <c r="J56" s="115"/>
      <c r="K56" s="115"/>
      <c r="L56" s="115"/>
      <c r="M56" s="115"/>
      <c r="N56" s="115"/>
      <c r="O56" s="115"/>
      <c r="P56" s="115"/>
      <c r="Q56" s="116"/>
      <c r="R56" s="115"/>
      <c r="S56" s="117">
        <f t="shared" ref="S56:S58" ca="1" si="15">SUM(OFFSET(F56,,,,$U$1))</f>
        <v>0</v>
      </c>
    </row>
    <row r="57" spans="1:19" outlineLevel="1" x14ac:dyDescent="0.3">
      <c r="A57" s="13" t="s">
        <v>180</v>
      </c>
      <c r="B57" t="s">
        <v>81</v>
      </c>
      <c r="C57" t="s">
        <v>95</v>
      </c>
      <c r="D57" s="26" t="str">
        <f>C:C&amp;B:B</f>
        <v>Zumer Yves1DIROP</v>
      </c>
      <c r="F57" s="114"/>
      <c r="G57" s="115"/>
      <c r="H57" s="115"/>
      <c r="I57" s="115"/>
      <c r="J57" s="115"/>
      <c r="K57" s="115"/>
      <c r="L57" s="115"/>
      <c r="M57" s="115"/>
      <c r="N57" s="115"/>
      <c r="O57" s="115"/>
      <c r="P57" s="115"/>
      <c r="Q57" s="116"/>
      <c r="R57" s="115"/>
      <c r="S57" s="117">
        <f t="shared" ca="1" si="15"/>
        <v>0</v>
      </c>
    </row>
    <row r="58" spans="1:19" outlineLevel="1" x14ac:dyDescent="0.3">
      <c r="A58" s="13" t="s">
        <v>180</v>
      </c>
      <c r="B58" t="s">
        <v>81</v>
      </c>
      <c r="C58" t="s">
        <v>82</v>
      </c>
      <c r="D58" s="26" t="str">
        <f>C:C&amp;B:B</f>
        <v>Vicente Jorge1DIROP</v>
      </c>
      <c r="F58" s="114"/>
      <c r="G58" s="115"/>
      <c r="H58" s="115"/>
      <c r="I58" s="115"/>
      <c r="J58" s="115"/>
      <c r="K58" s="115"/>
      <c r="L58" s="115"/>
      <c r="M58" s="115"/>
      <c r="N58" s="115"/>
      <c r="O58" s="115"/>
      <c r="P58" s="115"/>
      <c r="Q58" s="116"/>
      <c r="R58" s="115"/>
      <c r="S58" s="117">
        <f t="shared" ca="1" si="15"/>
        <v>0</v>
      </c>
    </row>
    <row r="59" spans="1:19" s="12" customFormat="1" x14ac:dyDescent="0.3">
      <c r="A59" s="105"/>
      <c r="B59" s="105" t="s">
        <v>301</v>
      </c>
      <c r="C59" s="105"/>
      <c r="D59" s="105"/>
      <c r="E59" s="105"/>
      <c r="F59" s="118">
        <f>SUM(F56:F58)</f>
        <v>0</v>
      </c>
      <c r="G59" s="119">
        <f t="shared" ref="G59:Q59" si="16">SUM(G56:G58)</f>
        <v>0</v>
      </c>
      <c r="H59" s="119">
        <f t="shared" si="16"/>
        <v>0</v>
      </c>
      <c r="I59" s="119">
        <f t="shared" si="16"/>
        <v>0</v>
      </c>
      <c r="J59" s="119">
        <f t="shared" si="16"/>
        <v>0</v>
      </c>
      <c r="K59" s="119">
        <f t="shared" si="16"/>
        <v>0</v>
      </c>
      <c r="L59" s="119">
        <f t="shared" si="16"/>
        <v>0</v>
      </c>
      <c r="M59" s="119">
        <f t="shared" si="16"/>
        <v>0</v>
      </c>
      <c r="N59" s="119">
        <f t="shared" si="16"/>
        <v>0</v>
      </c>
      <c r="O59" s="119">
        <f t="shared" si="16"/>
        <v>0</v>
      </c>
      <c r="P59" s="119">
        <f t="shared" si="16"/>
        <v>0</v>
      </c>
      <c r="Q59" s="120">
        <f t="shared" si="16"/>
        <v>0</v>
      </c>
      <c r="R59" s="121"/>
      <c r="S59" s="122">
        <f ca="1">SUM(S56:S58)</f>
        <v>0</v>
      </c>
    </row>
    <row r="60" spans="1:19" x14ac:dyDescent="0.3">
      <c r="F60" s="115"/>
      <c r="G60" s="115"/>
      <c r="H60" s="115"/>
      <c r="I60" s="115"/>
      <c r="J60" s="115"/>
      <c r="K60" s="115"/>
      <c r="L60" s="115"/>
      <c r="M60" s="115"/>
      <c r="N60" s="115"/>
      <c r="O60" s="115"/>
      <c r="P60" s="115"/>
      <c r="Q60" s="115"/>
      <c r="R60" s="115"/>
      <c r="S60" s="115"/>
    </row>
    <row r="61" spans="1:19" s="12" customFormat="1" x14ac:dyDescent="0.3">
      <c r="A61" s="105"/>
      <c r="B61" s="105" t="s">
        <v>150</v>
      </c>
      <c r="C61" s="105"/>
      <c r="D61" s="105"/>
      <c r="E61" s="105"/>
      <c r="F61" s="118">
        <f t="shared" ref="F61:Q61" si="17">+F10+F24+F27+F36+F42+F55+F59</f>
        <v>1</v>
      </c>
      <c r="G61" s="119">
        <f t="shared" si="17"/>
        <v>1</v>
      </c>
      <c r="H61" s="119">
        <f t="shared" si="17"/>
        <v>0</v>
      </c>
      <c r="I61" s="119">
        <f t="shared" si="17"/>
        <v>0</v>
      </c>
      <c r="J61" s="119">
        <f t="shared" si="17"/>
        <v>0</v>
      </c>
      <c r="K61" s="119">
        <f t="shared" si="17"/>
        <v>0</v>
      </c>
      <c r="L61" s="119">
        <f t="shared" si="17"/>
        <v>0</v>
      </c>
      <c r="M61" s="119">
        <f t="shared" si="17"/>
        <v>0</v>
      </c>
      <c r="N61" s="119">
        <f t="shared" si="17"/>
        <v>0</v>
      </c>
      <c r="O61" s="119">
        <f t="shared" si="17"/>
        <v>0</v>
      </c>
      <c r="P61" s="119">
        <f t="shared" si="17"/>
        <v>0</v>
      </c>
      <c r="Q61" s="120">
        <f t="shared" si="17"/>
        <v>0</v>
      </c>
      <c r="R61" s="121"/>
      <c r="S61" s="122">
        <f ca="1">+S10+S24+S27+S36+S42+S55+S59</f>
        <v>2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4"/>
  <dimension ref="A1:U61"/>
  <sheetViews>
    <sheetView zoomScale="80" zoomScaleNormal="80" workbookViewId="0"/>
  </sheetViews>
  <sheetFormatPr baseColWidth="10" defaultRowHeight="14.4" outlineLevelRow="1" outlineLevelCol="1" x14ac:dyDescent="0.3"/>
  <cols>
    <col min="1" max="1" width="11.5546875" bestFit="1" customWidth="1"/>
    <col min="2" max="2" width="12.88671875" bestFit="1" customWidth="1"/>
    <col min="3" max="3" width="27.109375" bestFit="1" customWidth="1"/>
    <col min="4" max="4" width="34.44140625" bestFit="1" customWidth="1"/>
    <col min="5" max="5" width="1.33203125" customWidth="1"/>
    <col min="6" max="17" width="11.44140625" customWidth="1" outlineLevel="1"/>
    <col min="18" max="18" width="1.33203125" customWidth="1"/>
  </cols>
  <sheetData>
    <row r="1" spans="1:21" ht="15.6" x14ac:dyDescent="0.3">
      <c r="A1" s="102" t="s">
        <v>259</v>
      </c>
      <c r="B1" s="102" t="s">
        <v>165</v>
      </c>
      <c r="C1" s="102" t="s">
        <v>166</v>
      </c>
      <c r="D1" s="102" t="s">
        <v>305</v>
      </c>
      <c r="E1" s="107"/>
      <c r="F1" s="108">
        <v>43466</v>
      </c>
      <c r="G1" s="103">
        <v>43497</v>
      </c>
      <c r="H1" s="103">
        <v>43525</v>
      </c>
      <c r="I1" s="103">
        <v>43556</v>
      </c>
      <c r="J1" s="103">
        <v>43586</v>
      </c>
      <c r="K1" s="103">
        <v>43617</v>
      </c>
      <c r="L1" s="103">
        <v>43647</v>
      </c>
      <c r="M1" s="103">
        <v>43678</v>
      </c>
      <c r="N1" s="103">
        <v>43709</v>
      </c>
      <c r="O1" s="103">
        <v>43739</v>
      </c>
      <c r="P1" s="103">
        <v>43770</v>
      </c>
      <c r="Q1" s="104">
        <v>43800</v>
      </c>
      <c r="S1" s="106" t="s">
        <v>184</v>
      </c>
      <c r="U1" s="123">
        <f>+Synthèse!AV1</f>
        <v>2</v>
      </c>
    </row>
    <row r="2" spans="1:21" ht="15" outlineLevel="1" x14ac:dyDescent="0.25">
      <c r="A2" s="13" t="s">
        <v>1</v>
      </c>
      <c r="B2" t="s">
        <v>7</v>
      </c>
      <c r="C2" s="26" t="s">
        <v>11</v>
      </c>
      <c r="D2" s="26" t="str">
        <f t="shared" ref="D2:D9" si="0">C:C&amp;B:B</f>
        <v>Barkati Radhouan1BI</v>
      </c>
      <c r="F2" s="114">
        <f>IFERROR(VLOOKUP($D:$D,'PPM 2019'!$F:$R,MATCH(Actual!F$1,'PPM 2019'!$F$1:$R$1,0),0),0)</f>
        <v>1</v>
      </c>
      <c r="G2" s="115">
        <f>IFERROR(VLOOKUP($D:$D,'PPM 2019'!$F:$R,MATCH(Actual!G$1,'PPM 2019'!$F$1:$R$1,0),0),0)</f>
        <v>1</v>
      </c>
      <c r="H2" s="115">
        <f>IFERROR(VLOOKUP($D:$D,'PPM 2019'!$F:$R,MATCH(Actual!H$1,'PPM 2019'!$F$1:$R$1,0),0),0)</f>
        <v>0</v>
      </c>
      <c r="I2" s="115">
        <f>IFERROR(VLOOKUP($D:$D,'PPM 2019'!$F:$R,MATCH(Actual!I$1,'PPM 2019'!$F$1:$R$1,0),0),0)</f>
        <v>0</v>
      </c>
      <c r="J2" s="115">
        <f>IFERROR(VLOOKUP($D:$D,'PPM 2019'!$F:$R,MATCH(Actual!J$1,'PPM 2019'!$F$1:$R$1,0),0),0)</f>
        <v>0</v>
      </c>
      <c r="K2" s="115">
        <f>IFERROR(VLOOKUP($D:$D,'PPM 2019'!$F:$R,MATCH(Actual!K$1,'PPM 2019'!$F$1:$R$1,0),0),0)</f>
        <v>0</v>
      </c>
      <c r="L2" s="115">
        <f>IFERROR(VLOOKUP($D:$D,'PPM 2019'!$F:$R,MATCH(Actual!L$1,'PPM 2019'!$F$1:$R$1,0),0),0)</f>
        <v>0</v>
      </c>
      <c r="M2" s="115">
        <f>IFERROR(VLOOKUP($D:$D,'PPM 2019'!$F:$R,MATCH(Actual!M$1,'PPM 2019'!$F$1:$R$1,0),0),0)</f>
        <v>0</v>
      </c>
      <c r="N2" s="115">
        <f>IFERROR(VLOOKUP($D:$D,'PPM 2019'!$F:$R,MATCH(Actual!N$1,'PPM 2019'!$F$1:$R$1,0),0),0)</f>
        <v>0</v>
      </c>
      <c r="O2" s="115">
        <f>IFERROR(VLOOKUP($D:$D,'PPM 2019'!$F:$R,MATCH(Actual!O$1,'PPM 2019'!$F$1:$R$1,0),0),0)</f>
        <v>0</v>
      </c>
      <c r="P2" s="115">
        <f>IFERROR(VLOOKUP($D:$D,'PPM 2019'!$F:$R,MATCH(Actual!P$1,'PPM 2019'!$F$1:$R$1,0),0),0)</f>
        <v>0</v>
      </c>
      <c r="Q2" s="116">
        <f>IFERROR(VLOOKUP($D:$D,'PPM 2019'!$F:$R,MATCH(Actual!Q$1,'PPM 2019'!$F$1:$R$1,0),0),0)</f>
        <v>0</v>
      </c>
      <c r="R2" s="115"/>
      <c r="S2" s="117">
        <f ca="1">SUM(OFFSET(F2,,,,$U$1))</f>
        <v>2</v>
      </c>
    </row>
    <row r="3" spans="1:21" ht="15" outlineLevel="1" x14ac:dyDescent="0.25">
      <c r="A3" s="13" t="s">
        <v>1</v>
      </c>
      <c r="B3" t="s">
        <v>7</v>
      </c>
      <c r="C3" s="26" t="s">
        <v>23</v>
      </c>
      <c r="D3" s="26" t="str">
        <f t="shared" si="0"/>
        <v>Claveau Benjamin1BI</v>
      </c>
      <c r="F3" s="114">
        <f>IFERROR(VLOOKUP($D:$D,'PPM 2019'!$F:$R,MATCH(Actual!F$1,'PPM 2019'!$F$1:$R$1,0),0),0)</f>
        <v>1</v>
      </c>
      <c r="G3" s="115">
        <f>IFERROR(VLOOKUP($D:$D,'PPM 2019'!$F:$R,MATCH(Actual!G$1,'PPM 2019'!$F$1:$R$1,0),0),0)</f>
        <v>1</v>
      </c>
      <c r="H3" s="115">
        <f>IFERROR(VLOOKUP($D:$D,'PPM 2019'!$F:$R,MATCH(Actual!H$1,'PPM 2019'!$F$1:$R$1,0),0),0)</f>
        <v>0</v>
      </c>
      <c r="I3" s="115">
        <f>IFERROR(VLOOKUP($D:$D,'PPM 2019'!$F:$R,MATCH(Actual!I$1,'PPM 2019'!$F$1:$R$1,0),0),0)</f>
        <v>0</v>
      </c>
      <c r="J3" s="115">
        <f>IFERROR(VLOOKUP($D:$D,'PPM 2019'!$F:$R,MATCH(Actual!J$1,'PPM 2019'!$F$1:$R$1,0),0),0)</f>
        <v>0</v>
      </c>
      <c r="K3" s="115">
        <f>IFERROR(VLOOKUP($D:$D,'PPM 2019'!$F:$R,MATCH(Actual!K$1,'PPM 2019'!$F$1:$R$1,0),0),0)</f>
        <v>0</v>
      </c>
      <c r="L3" s="115">
        <f>IFERROR(VLOOKUP($D:$D,'PPM 2019'!$F:$R,MATCH(Actual!L$1,'PPM 2019'!$F$1:$R$1,0),0),0)</f>
        <v>0</v>
      </c>
      <c r="M3" s="115">
        <f>IFERROR(VLOOKUP($D:$D,'PPM 2019'!$F:$R,MATCH(Actual!M$1,'PPM 2019'!$F$1:$R$1,0),0),0)</f>
        <v>0</v>
      </c>
      <c r="N3" s="115">
        <f>IFERROR(VLOOKUP($D:$D,'PPM 2019'!$F:$R,MATCH(Actual!N$1,'PPM 2019'!$F$1:$R$1,0),0),0)</f>
        <v>0</v>
      </c>
      <c r="O3" s="115">
        <f>IFERROR(VLOOKUP($D:$D,'PPM 2019'!$F:$R,MATCH(Actual!O$1,'PPM 2019'!$F$1:$R$1,0),0),0)</f>
        <v>0</v>
      </c>
      <c r="P3" s="115">
        <f>IFERROR(VLOOKUP($D:$D,'PPM 2019'!$F:$R,MATCH(Actual!P$1,'PPM 2019'!$F$1:$R$1,0),0),0)</f>
        <v>0</v>
      </c>
      <c r="Q3" s="116">
        <f>IFERROR(VLOOKUP($D:$D,'PPM 2019'!$F:$R,MATCH(Actual!Q$1,'PPM 2019'!$F$1:$R$1,0),0),0)</f>
        <v>0</v>
      </c>
      <c r="R3" s="115"/>
      <c r="S3" s="117">
        <f t="shared" ref="S3:S9" ca="1" si="1">SUM(OFFSET(F3,,,,$U$1))</f>
        <v>2</v>
      </c>
    </row>
    <row r="4" spans="1:21" ht="15" outlineLevel="1" x14ac:dyDescent="0.25">
      <c r="A4" s="13" t="s">
        <v>1</v>
      </c>
      <c r="B4" t="s">
        <v>7</v>
      </c>
      <c r="C4" s="26" t="s">
        <v>25</v>
      </c>
      <c r="D4" s="26" t="str">
        <f t="shared" si="0"/>
        <v>Maurice Jean-marc1BI</v>
      </c>
      <c r="F4" s="114">
        <f>IFERROR(VLOOKUP($D:$D,'PPM 2019'!$F:$R,MATCH(Actual!F$1,'PPM 2019'!$F$1:$R$1,0),0),0)</f>
        <v>1</v>
      </c>
      <c r="G4" s="115">
        <f>IFERROR(VLOOKUP($D:$D,'PPM 2019'!$F:$R,MATCH(Actual!G$1,'PPM 2019'!$F$1:$R$1,0),0),0)</f>
        <v>1</v>
      </c>
      <c r="H4" s="115">
        <f>IFERROR(VLOOKUP($D:$D,'PPM 2019'!$F:$R,MATCH(Actual!H$1,'PPM 2019'!$F$1:$R$1,0),0),0)</f>
        <v>0</v>
      </c>
      <c r="I4" s="115">
        <f>IFERROR(VLOOKUP($D:$D,'PPM 2019'!$F:$R,MATCH(Actual!I$1,'PPM 2019'!$F$1:$R$1,0),0),0)</f>
        <v>0</v>
      </c>
      <c r="J4" s="115">
        <f>IFERROR(VLOOKUP($D:$D,'PPM 2019'!$F:$R,MATCH(Actual!J$1,'PPM 2019'!$F$1:$R$1,0),0),0)</f>
        <v>0</v>
      </c>
      <c r="K4" s="115">
        <f>IFERROR(VLOOKUP($D:$D,'PPM 2019'!$F:$R,MATCH(Actual!K$1,'PPM 2019'!$F$1:$R$1,0),0),0)</f>
        <v>0</v>
      </c>
      <c r="L4" s="115">
        <f>IFERROR(VLOOKUP($D:$D,'PPM 2019'!$F:$R,MATCH(Actual!L$1,'PPM 2019'!$F$1:$R$1,0),0),0)</f>
        <v>0</v>
      </c>
      <c r="M4" s="115">
        <f>IFERROR(VLOOKUP($D:$D,'PPM 2019'!$F:$R,MATCH(Actual!M$1,'PPM 2019'!$F$1:$R$1,0),0),0)</f>
        <v>0</v>
      </c>
      <c r="N4" s="115">
        <f>IFERROR(VLOOKUP($D:$D,'PPM 2019'!$F:$R,MATCH(Actual!N$1,'PPM 2019'!$F$1:$R$1,0),0),0)</f>
        <v>0</v>
      </c>
      <c r="O4" s="115">
        <f>IFERROR(VLOOKUP($D:$D,'PPM 2019'!$F:$R,MATCH(Actual!O$1,'PPM 2019'!$F$1:$R$1,0),0),0)</f>
        <v>0</v>
      </c>
      <c r="P4" s="115">
        <f>IFERROR(VLOOKUP($D:$D,'PPM 2019'!$F:$R,MATCH(Actual!P$1,'PPM 2019'!$F$1:$R$1,0),0),0)</f>
        <v>0</v>
      </c>
      <c r="Q4" s="116">
        <f>IFERROR(VLOOKUP($D:$D,'PPM 2019'!$F:$R,MATCH(Actual!Q$1,'PPM 2019'!$F$1:$R$1,0),0),0)</f>
        <v>0</v>
      </c>
      <c r="R4" s="115"/>
      <c r="S4" s="117">
        <f t="shared" ca="1" si="1"/>
        <v>2</v>
      </c>
    </row>
    <row r="5" spans="1:21" ht="15" outlineLevel="1" x14ac:dyDescent="0.25">
      <c r="A5" s="13" t="s">
        <v>1</v>
      </c>
      <c r="B5" t="s">
        <v>7</v>
      </c>
      <c r="C5" s="26" t="s">
        <v>8</v>
      </c>
      <c r="D5" s="26" t="str">
        <f t="shared" si="0"/>
        <v>Mouillon Pascale1BI</v>
      </c>
      <c r="F5" s="114">
        <f>IFERROR(VLOOKUP($D:$D,'PPM 2019'!$F:$R,MATCH(Actual!F$1,'PPM 2019'!$F$1:$R$1,0),0),0)</f>
        <v>1</v>
      </c>
      <c r="G5" s="115">
        <f>IFERROR(VLOOKUP($D:$D,'PPM 2019'!$F:$R,MATCH(Actual!G$1,'PPM 2019'!$F$1:$R$1,0),0),0)</f>
        <v>1</v>
      </c>
      <c r="H5" s="115">
        <f>IFERROR(VLOOKUP($D:$D,'PPM 2019'!$F:$R,MATCH(Actual!H$1,'PPM 2019'!$F$1:$R$1,0),0),0)</f>
        <v>0</v>
      </c>
      <c r="I5" s="115">
        <f>IFERROR(VLOOKUP($D:$D,'PPM 2019'!$F:$R,MATCH(Actual!I$1,'PPM 2019'!$F$1:$R$1,0),0),0)</f>
        <v>0</v>
      </c>
      <c r="J5" s="115">
        <f>IFERROR(VLOOKUP($D:$D,'PPM 2019'!$F:$R,MATCH(Actual!J$1,'PPM 2019'!$F$1:$R$1,0),0),0)</f>
        <v>0</v>
      </c>
      <c r="K5" s="115">
        <f>IFERROR(VLOOKUP($D:$D,'PPM 2019'!$F:$R,MATCH(Actual!K$1,'PPM 2019'!$F$1:$R$1,0),0),0)</f>
        <v>0</v>
      </c>
      <c r="L5" s="115">
        <f>IFERROR(VLOOKUP($D:$D,'PPM 2019'!$F:$R,MATCH(Actual!L$1,'PPM 2019'!$F$1:$R$1,0),0),0)</f>
        <v>0</v>
      </c>
      <c r="M5" s="115">
        <f>IFERROR(VLOOKUP($D:$D,'PPM 2019'!$F:$R,MATCH(Actual!M$1,'PPM 2019'!$F$1:$R$1,0),0),0)</f>
        <v>0</v>
      </c>
      <c r="N5" s="115">
        <f>IFERROR(VLOOKUP($D:$D,'PPM 2019'!$F:$R,MATCH(Actual!N$1,'PPM 2019'!$F$1:$R$1,0),0),0)</f>
        <v>0</v>
      </c>
      <c r="O5" s="115">
        <f>IFERROR(VLOOKUP($D:$D,'PPM 2019'!$F:$R,MATCH(Actual!O$1,'PPM 2019'!$F$1:$R$1,0),0),0)</f>
        <v>0</v>
      </c>
      <c r="P5" s="115">
        <f>IFERROR(VLOOKUP($D:$D,'PPM 2019'!$F:$R,MATCH(Actual!P$1,'PPM 2019'!$F$1:$R$1,0),0),0)</f>
        <v>0</v>
      </c>
      <c r="Q5" s="116">
        <f>IFERROR(VLOOKUP($D:$D,'PPM 2019'!$F:$R,MATCH(Actual!Q$1,'PPM 2019'!$F$1:$R$1,0),0),0)</f>
        <v>0</v>
      </c>
      <c r="R5" s="115"/>
      <c r="S5" s="117">
        <f t="shared" ca="1" si="1"/>
        <v>2</v>
      </c>
    </row>
    <row r="6" spans="1:21" ht="15" outlineLevel="1" x14ac:dyDescent="0.25">
      <c r="A6" s="13" t="s">
        <v>1</v>
      </c>
      <c r="B6" t="s">
        <v>7</v>
      </c>
      <c r="C6" s="26" t="s">
        <v>19</v>
      </c>
      <c r="D6" s="26" t="str">
        <f t="shared" si="0"/>
        <v>Mouzdahir Rachid1BI</v>
      </c>
      <c r="F6" s="114">
        <f>IFERROR(VLOOKUP($D:$D,'PPM 2019'!$F:$R,MATCH(Actual!F$1,'PPM 2019'!$F$1:$R$1,0),0),0)</f>
        <v>1</v>
      </c>
      <c r="G6" s="115">
        <f>IFERROR(VLOOKUP($D:$D,'PPM 2019'!$F:$R,MATCH(Actual!G$1,'PPM 2019'!$F$1:$R$1,0),0),0)</f>
        <v>1</v>
      </c>
      <c r="H6" s="115">
        <f>IFERROR(VLOOKUP($D:$D,'PPM 2019'!$F:$R,MATCH(Actual!H$1,'PPM 2019'!$F$1:$R$1,0),0),0)</f>
        <v>0</v>
      </c>
      <c r="I6" s="115">
        <f>IFERROR(VLOOKUP($D:$D,'PPM 2019'!$F:$R,MATCH(Actual!I$1,'PPM 2019'!$F$1:$R$1,0),0),0)</f>
        <v>0</v>
      </c>
      <c r="J6" s="115">
        <f>IFERROR(VLOOKUP($D:$D,'PPM 2019'!$F:$R,MATCH(Actual!J$1,'PPM 2019'!$F$1:$R$1,0),0),0)</f>
        <v>0</v>
      </c>
      <c r="K6" s="115">
        <f>IFERROR(VLOOKUP($D:$D,'PPM 2019'!$F:$R,MATCH(Actual!K$1,'PPM 2019'!$F$1:$R$1,0),0),0)</f>
        <v>0</v>
      </c>
      <c r="L6" s="115">
        <f>IFERROR(VLOOKUP($D:$D,'PPM 2019'!$F:$R,MATCH(Actual!L$1,'PPM 2019'!$F$1:$R$1,0),0),0)</f>
        <v>0</v>
      </c>
      <c r="M6" s="115">
        <f>IFERROR(VLOOKUP($D:$D,'PPM 2019'!$F:$R,MATCH(Actual!M$1,'PPM 2019'!$F$1:$R$1,0),0),0)</f>
        <v>0</v>
      </c>
      <c r="N6" s="115">
        <f>IFERROR(VLOOKUP($D:$D,'PPM 2019'!$F:$R,MATCH(Actual!N$1,'PPM 2019'!$F$1:$R$1,0),0),0)</f>
        <v>0</v>
      </c>
      <c r="O6" s="115">
        <f>IFERROR(VLOOKUP($D:$D,'PPM 2019'!$F:$R,MATCH(Actual!O$1,'PPM 2019'!$F$1:$R$1,0),0),0)</f>
        <v>0</v>
      </c>
      <c r="P6" s="115">
        <f>IFERROR(VLOOKUP($D:$D,'PPM 2019'!$F:$R,MATCH(Actual!P$1,'PPM 2019'!$F$1:$R$1,0),0),0)</f>
        <v>0</v>
      </c>
      <c r="Q6" s="116">
        <f>IFERROR(VLOOKUP($D:$D,'PPM 2019'!$F:$R,MATCH(Actual!Q$1,'PPM 2019'!$F$1:$R$1,0),0),0)</f>
        <v>0</v>
      </c>
      <c r="R6" s="115"/>
      <c r="S6" s="117">
        <f t="shared" ca="1" si="1"/>
        <v>2</v>
      </c>
    </row>
    <row r="7" spans="1:21" ht="15" outlineLevel="1" x14ac:dyDescent="0.25">
      <c r="A7" s="13" t="s">
        <v>1</v>
      </c>
      <c r="B7" t="s">
        <v>7</v>
      </c>
      <c r="C7" s="26" t="s">
        <v>17</v>
      </c>
      <c r="D7" s="26" t="str">
        <f t="shared" si="0"/>
        <v>Nardin Stephane1BI</v>
      </c>
      <c r="F7" s="114">
        <f>IFERROR(VLOOKUP($D:$D,'PPM 2019'!$F:$R,MATCH(Actual!F$1,'PPM 2019'!$F$1:$R$1,0),0),0)</f>
        <v>1</v>
      </c>
      <c r="G7" s="115">
        <f>IFERROR(VLOOKUP($D:$D,'PPM 2019'!$F:$R,MATCH(Actual!G$1,'PPM 2019'!$F$1:$R$1,0),0),0)</f>
        <v>1</v>
      </c>
      <c r="H7" s="115">
        <f>IFERROR(VLOOKUP($D:$D,'PPM 2019'!$F:$R,MATCH(Actual!H$1,'PPM 2019'!$F$1:$R$1,0),0),0)</f>
        <v>0</v>
      </c>
      <c r="I7" s="115">
        <f>IFERROR(VLOOKUP($D:$D,'PPM 2019'!$F:$R,MATCH(Actual!I$1,'PPM 2019'!$F$1:$R$1,0),0),0)</f>
        <v>0</v>
      </c>
      <c r="J7" s="115">
        <f>IFERROR(VLOOKUP($D:$D,'PPM 2019'!$F:$R,MATCH(Actual!J$1,'PPM 2019'!$F$1:$R$1,0),0),0)</f>
        <v>0</v>
      </c>
      <c r="K7" s="115">
        <f>IFERROR(VLOOKUP($D:$D,'PPM 2019'!$F:$R,MATCH(Actual!K$1,'PPM 2019'!$F$1:$R$1,0),0),0)</f>
        <v>0</v>
      </c>
      <c r="L7" s="115">
        <f>IFERROR(VLOOKUP($D:$D,'PPM 2019'!$F:$R,MATCH(Actual!L$1,'PPM 2019'!$F$1:$R$1,0),0),0)</f>
        <v>0</v>
      </c>
      <c r="M7" s="115">
        <f>IFERROR(VLOOKUP($D:$D,'PPM 2019'!$F:$R,MATCH(Actual!M$1,'PPM 2019'!$F$1:$R$1,0),0),0)</f>
        <v>0</v>
      </c>
      <c r="N7" s="115">
        <f>IFERROR(VLOOKUP($D:$D,'PPM 2019'!$F:$R,MATCH(Actual!N$1,'PPM 2019'!$F$1:$R$1,0),0),0)</f>
        <v>0</v>
      </c>
      <c r="O7" s="115">
        <f>IFERROR(VLOOKUP($D:$D,'PPM 2019'!$F:$R,MATCH(Actual!O$1,'PPM 2019'!$F$1:$R$1,0),0),0)</f>
        <v>0</v>
      </c>
      <c r="P7" s="115">
        <f>IFERROR(VLOOKUP($D:$D,'PPM 2019'!$F:$R,MATCH(Actual!P$1,'PPM 2019'!$F$1:$R$1,0),0),0)</f>
        <v>0</v>
      </c>
      <c r="Q7" s="116">
        <f>IFERROR(VLOOKUP($D:$D,'PPM 2019'!$F:$R,MATCH(Actual!Q$1,'PPM 2019'!$F$1:$R$1,0),0),0)</f>
        <v>0</v>
      </c>
      <c r="R7" s="115"/>
      <c r="S7" s="117">
        <f t="shared" ca="1" si="1"/>
        <v>2</v>
      </c>
    </row>
    <row r="8" spans="1:21" ht="15" outlineLevel="1" x14ac:dyDescent="0.25">
      <c r="A8" s="13" t="s">
        <v>1</v>
      </c>
      <c r="B8" t="s">
        <v>7</v>
      </c>
      <c r="C8" s="26" t="s">
        <v>21</v>
      </c>
      <c r="D8" s="26" t="str">
        <f t="shared" si="0"/>
        <v>Nguyen Flavien1BI</v>
      </c>
      <c r="F8" s="114">
        <f>IFERROR(VLOOKUP($D:$D,'PPM 2019'!$F:$R,MATCH(Actual!F$1,'PPM 2019'!$F$1:$R$1,0),0),0)</f>
        <v>1</v>
      </c>
      <c r="G8" s="115">
        <f>IFERROR(VLOOKUP($D:$D,'PPM 2019'!$F:$R,MATCH(Actual!G$1,'PPM 2019'!$F$1:$R$1,0),0),0)</f>
        <v>1</v>
      </c>
      <c r="H8" s="115">
        <f>IFERROR(VLOOKUP($D:$D,'PPM 2019'!$F:$R,MATCH(Actual!H$1,'PPM 2019'!$F$1:$R$1,0),0),0)</f>
        <v>0</v>
      </c>
      <c r="I8" s="115">
        <f>IFERROR(VLOOKUP($D:$D,'PPM 2019'!$F:$R,MATCH(Actual!I$1,'PPM 2019'!$F$1:$R$1,0),0),0)</f>
        <v>0</v>
      </c>
      <c r="J8" s="115">
        <f>IFERROR(VLOOKUP($D:$D,'PPM 2019'!$F:$R,MATCH(Actual!J$1,'PPM 2019'!$F$1:$R$1,0),0),0)</f>
        <v>0</v>
      </c>
      <c r="K8" s="115">
        <f>IFERROR(VLOOKUP($D:$D,'PPM 2019'!$F:$R,MATCH(Actual!K$1,'PPM 2019'!$F$1:$R$1,0),0),0)</f>
        <v>0</v>
      </c>
      <c r="L8" s="115">
        <f>IFERROR(VLOOKUP($D:$D,'PPM 2019'!$F:$R,MATCH(Actual!L$1,'PPM 2019'!$F$1:$R$1,0),0),0)</f>
        <v>0</v>
      </c>
      <c r="M8" s="115">
        <f>IFERROR(VLOOKUP($D:$D,'PPM 2019'!$F:$R,MATCH(Actual!M$1,'PPM 2019'!$F$1:$R$1,0),0),0)</f>
        <v>0</v>
      </c>
      <c r="N8" s="115">
        <f>IFERROR(VLOOKUP($D:$D,'PPM 2019'!$F:$R,MATCH(Actual!N$1,'PPM 2019'!$F$1:$R$1,0),0),0)</f>
        <v>0</v>
      </c>
      <c r="O8" s="115">
        <f>IFERROR(VLOOKUP($D:$D,'PPM 2019'!$F:$R,MATCH(Actual!O$1,'PPM 2019'!$F$1:$R$1,0),0),0)</f>
        <v>0</v>
      </c>
      <c r="P8" s="115">
        <f>IFERROR(VLOOKUP($D:$D,'PPM 2019'!$F:$R,MATCH(Actual!P$1,'PPM 2019'!$F$1:$R$1,0),0),0)</f>
        <v>0</v>
      </c>
      <c r="Q8" s="116">
        <f>IFERROR(VLOOKUP($D:$D,'PPM 2019'!$F:$R,MATCH(Actual!Q$1,'PPM 2019'!$F$1:$R$1,0),0),0)</f>
        <v>0</v>
      </c>
      <c r="R8" s="115"/>
      <c r="S8" s="117">
        <f t="shared" ca="1" si="1"/>
        <v>2</v>
      </c>
    </row>
    <row r="9" spans="1:21" ht="15" outlineLevel="1" x14ac:dyDescent="0.25">
      <c r="A9" s="13" t="s">
        <v>1</v>
      </c>
      <c r="B9" t="s">
        <v>7</v>
      </c>
      <c r="C9" s="26" t="s">
        <v>253</v>
      </c>
      <c r="D9" s="26" t="str">
        <f t="shared" si="0"/>
        <v>Kone Moussa1BI</v>
      </c>
      <c r="F9" s="114">
        <f>IFERROR(VLOOKUP($D:$D,'PPM 2019'!$F:$R,MATCH(Actual!F$1,'PPM 2019'!$F$1:$R$1,0),0),0)</f>
        <v>0</v>
      </c>
      <c r="G9" s="115">
        <f>IFERROR(VLOOKUP($D:$D,'PPM 2019'!$F:$R,MATCH(Actual!G$1,'PPM 2019'!$F$1:$R$1,0),0),0)</f>
        <v>1</v>
      </c>
      <c r="H9" s="115">
        <f>IFERROR(VLOOKUP($D:$D,'PPM 2019'!$F:$R,MATCH(Actual!H$1,'PPM 2019'!$F$1:$R$1,0),0),0)</f>
        <v>0</v>
      </c>
      <c r="I9" s="115">
        <f>IFERROR(VLOOKUP($D:$D,'PPM 2019'!$F:$R,MATCH(Actual!I$1,'PPM 2019'!$F$1:$R$1,0),0),0)</f>
        <v>0</v>
      </c>
      <c r="J9" s="115">
        <f>IFERROR(VLOOKUP($D:$D,'PPM 2019'!$F:$R,MATCH(Actual!J$1,'PPM 2019'!$F$1:$R$1,0),0),0)</f>
        <v>0</v>
      </c>
      <c r="K9" s="115">
        <f>IFERROR(VLOOKUP($D:$D,'PPM 2019'!$F:$R,MATCH(Actual!K$1,'PPM 2019'!$F$1:$R$1,0),0),0)</f>
        <v>0</v>
      </c>
      <c r="L9" s="115">
        <f>IFERROR(VLOOKUP($D:$D,'PPM 2019'!$F:$R,MATCH(Actual!L$1,'PPM 2019'!$F$1:$R$1,0),0),0)</f>
        <v>0</v>
      </c>
      <c r="M9" s="115">
        <f>IFERROR(VLOOKUP($D:$D,'PPM 2019'!$F:$R,MATCH(Actual!M$1,'PPM 2019'!$F$1:$R$1,0),0),0)</f>
        <v>0</v>
      </c>
      <c r="N9" s="115">
        <f>IFERROR(VLOOKUP($D:$D,'PPM 2019'!$F:$R,MATCH(Actual!N$1,'PPM 2019'!$F$1:$R$1,0),0),0)</f>
        <v>0</v>
      </c>
      <c r="O9" s="115">
        <f>IFERROR(VLOOKUP($D:$D,'PPM 2019'!$F:$R,MATCH(Actual!O$1,'PPM 2019'!$F$1:$R$1,0),0),0)</f>
        <v>0</v>
      </c>
      <c r="P9" s="115">
        <f>IFERROR(VLOOKUP($D:$D,'PPM 2019'!$F:$R,MATCH(Actual!P$1,'PPM 2019'!$F$1:$R$1,0),0),0)</f>
        <v>0</v>
      </c>
      <c r="Q9" s="116">
        <f>IFERROR(VLOOKUP($D:$D,'PPM 2019'!$F:$R,MATCH(Actual!Q$1,'PPM 2019'!$F$1:$R$1,0),0),0)</f>
        <v>0</v>
      </c>
      <c r="R9" s="115"/>
      <c r="S9" s="117">
        <f t="shared" ca="1" si="1"/>
        <v>1</v>
      </c>
    </row>
    <row r="10" spans="1:21" s="12" customFormat="1" ht="15" x14ac:dyDescent="0.25">
      <c r="A10" s="105"/>
      <c r="B10" s="105" t="s">
        <v>336</v>
      </c>
      <c r="C10" s="105"/>
      <c r="D10" s="105"/>
      <c r="E10" s="105"/>
      <c r="F10" s="118">
        <f>SUM(F2:F9)</f>
        <v>7</v>
      </c>
      <c r="G10" s="119">
        <f t="shared" ref="G10:Q10" si="2">SUM(G2:G9)</f>
        <v>8</v>
      </c>
      <c r="H10" s="119">
        <f t="shared" si="2"/>
        <v>0</v>
      </c>
      <c r="I10" s="119">
        <f t="shared" si="2"/>
        <v>0</v>
      </c>
      <c r="J10" s="119">
        <f t="shared" si="2"/>
        <v>0</v>
      </c>
      <c r="K10" s="119">
        <f t="shared" si="2"/>
        <v>0</v>
      </c>
      <c r="L10" s="119">
        <f t="shared" si="2"/>
        <v>0</v>
      </c>
      <c r="M10" s="119">
        <f t="shared" si="2"/>
        <v>0</v>
      </c>
      <c r="N10" s="119">
        <f t="shared" si="2"/>
        <v>0</v>
      </c>
      <c r="O10" s="119">
        <f t="shared" si="2"/>
        <v>0</v>
      </c>
      <c r="P10" s="119">
        <f t="shared" si="2"/>
        <v>0</v>
      </c>
      <c r="Q10" s="120">
        <f t="shared" si="2"/>
        <v>0</v>
      </c>
      <c r="R10" s="121"/>
      <c r="S10" s="122">
        <f ca="1">SUM(S2:S9)</f>
        <v>15</v>
      </c>
    </row>
    <row r="11" spans="1:21" ht="15" outlineLevel="1" x14ac:dyDescent="0.25">
      <c r="A11" s="13" t="s">
        <v>1</v>
      </c>
      <c r="B11" t="s">
        <v>29</v>
      </c>
      <c r="C11" s="26" t="s">
        <v>62</v>
      </c>
      <c r="D11" s="26" t="str">
        <f t="shared" ref="D11:D23" si="3">C:C&amp;B:B</f>
        <v>Amador Joao1BUS</v>
      </c>
      <c r="F11" s="114">
        <f>IFERROR(VLOOKUP($D:$D,'PPM 2019'!$F:$R,MATCH(Actual!F$1,'PPM 2019'!$F$1:$R$1,0),0),0)</f>
        <v>1</v>
      </c>
      <c r="G11" s="115">
        <f>IFERROR(VLOOKUP($D:$D,'PPM 2019'!$F:$R,MATCH(Actual!G$1,'PPM 2019'!$F$1:$R$1,0),0),0)</f>
        <v>1</v>
      </c>
      <c r="H11" s="115">
        <f>IFERROR(VLOOKUP($D:$D,'PPM 2019'!$F:$R,MATCH(Actual!H$1,'PPM 2019'!$F$1:$R$1,0),0),0)</f>
        <v>0</v>
      </c>
      <c r="I11" s="115">
        <f>IFERROR(VLOOKUP($D:$D,'PPM 2019'!$F:$R,MATCH(Actual!I$1,'PPM 2019'!$F$1:$R$1,0),0),0)</f>
        <v>0</v>
      </c>
      <c r="J11" s="115">
        <f>IFERROR(VLOOKUP($D:$D,'PPM 2019'!$F:$R,MATCH(Actual!J$1,'PPM 2019'!$F$1:$R$1,0),0),0)</f>
        <v>0</v>
      </c>
      <c r="K11" s="115">
        <f>IFERROR(VLOOKUP($D:$D,'PPM 2019'!$F:$R,MATCH(Actual!K$1,'PPM 2019'!$F$1:$R$1,0),0),0)</f>
        <v>0</v>
      </c>
      <c r="L11" s="115">
        <f>IFERROR(VLOOKUP($D:$D,'PPM 2019'!$F:$R,MATCH(Actual!L$1,'PPM 2019'!$F$1:$R$1,0),0),0)</f>
        <v>0</v>
      </c>
      <c r="M11" s="115">
        <f>IFERROR(VLOOKUP($D:$D,'PPM 2019'!$F:$R,MATCH(Actual!M$1,'PPM 2019'!$F$1:$R$1,0),0),0)</f>
        <v>0</v>
      </c>
      <c r="N11" s="115">
        <f>IFERROR(VLOOKUP($D:$D,'PPM 2019'!$F:$R,MATCH(Actual!N$1,'PPM 2019'!$F$1:$R$1,0),0),0)</f>
        <v>0</v>
      </c>
      <c r="O11" s="115">
        <f>IFERROR(VLOOKUP($D:$D,'PPM 2019'!$F:$R,MATCH(Actual!O$1,'PPM 2019'!$F$1:$R$1,0),0),0)</f>
        <v>0</v>
      </c>
      <c r="P11" s="115">
        <f>IFERROR(VLOOKUP($D:$D,'PPM 2019'!$F:$R,MATCH(Actual!P$1,'PPM 2019'!$F$1:$R$1,0),0),0)</f>
        <v>0</v>
      </c>
      <c r="Q11" s="116">
        <f>IFERROR(VLOOKUP($D:$D,'PPM 2019'!$F:$R,MATCH(Actual!Q$1,'PPM 2019'!$F$1:$R$1,0),0),0)</f>
        <v>0</v>
      </c>
      <c r="R11" s="115"/>
      <c r="S11" s="117">
        <f t="shared" ref="S11:S23" ca="1" si="4">SUM(OFFSET(F11,,,,$U$1))</f>
        <v>2</v>
      </c>
    </row>
    <row r="12" spans="1:21" ht="15" outlineLevel="1" x14ac:dyDescent="0.25">
      <c r="A12" s="13" t="s">
        <v>1</v>
      </c>
      <c r="B12" t="s">
        <v>29</v>
      </c>
      <c r="C12" s="26" t="s">
        <v>69</v>
      </c>
      <c r="D12" s="26" t="str">
        <f t="shared" si="3"/>
        <v>Barj Yousra1BUS</v>
      </c>
      <c r="F12" s="114">
        <f>IFERROR(VLOOKUP($D:$D,'PPM 2019'!$F:$R,MATCH(Actual!F$1,'PPM 2019'!$F$1:$R$1,0),0),0)</f>
        <v>1</v>
      </c>
      <c r="G12" s="115">
        <f>IFERROR(VLOOKUP($D:$D,'PPM 2019'!$F:$R,MATCH(Actual!G$1,'PPM 2019'!$F$1:$R$1,0),0),0)</f>
        <v>1</v>
      </c>
      <c r="H12" s="115">
        <f>IFERROR(VLOOKUP($D:$D,'PPM 2019'!$F:$R,MATCH(Actual!H$1,'PPM 2019'!$F$1:$R$1,0),0),0)</f>
        <v>0</v>
      </c>
      <c r="I12" s="115">
        <f>IFERROR(VLOOKUP($D:$D,'PPM 2019'!$F:$R,MATCH(Actual!I$1,'PPM 2019'!$F$1:$R$1,0),0),0)</f>
        <v>0</v>
      </c>
      <c r="J12" s="115">
        <f>IFERROR(VLOOKUP($D:$D,'PPM 2019'!$F:$R,MATCH(Actual!J$1,'PPM 2019'!$F$1:$R$1,0),0),0)</f>
        <v>0</v>
      </c>
      <c r="K12" s="115">
        <f>IFERROR(VLOOKUP($D:$D,'PPM 2019'!$F:$R,MATCH(Actual!K$1,'PPM 2019'!$F$1:$R$1,0),0),0)</f>
        <v>0</v>
      </c>
      <c r="L12" s="115">
        <f>IFERROR(VLOOKUP($D:$D,'PPM 2019'!$F:$R,MATCH(Actual!L$1,'PPM 2019'!$F$1:$R$1,0),0),0)</f>
        <v>0</v>
      </c>
      <c r="M12" s="115">
        <f>IFERROR(VLOOKUP($D:$D,'PPM 2019'!$F:$R,MATCH(Actual!M$1,'PPM 2019'!$F$1:$R$1,0),0),0)</f>
        <v>0</v>
      </c>
      <c r="N12" s="115">
        <f>IFERROR(VLOOKUP($D:$D,'PPM 2019'!$F:$R,MATCH(Actual!N$1,'PPM 2019'!$F$1:$R$1,0),0),0)</f>
        <v>0</v>
      </c>
      <c r="O12" s="115">
        <f>IFERROR(VLOOKUP($D:$D,'PPM 2019'!$F:$R,MATCH(Actual!O$1,'PPM 2019'!$F$1:$R$1,0),0),0)</f>
        <v>0</v>
      </c>
      <c r="P12" s="115">
        <f>IFERROR(VLOOKUP($D:$D,'PPM 2019'!$F:$R,MATCH(Actual!P$1,'PPM 2019'!$F$1:$R$1,0),0),0)</f>
        <v>0</v>
      </c>
      <c r="Q12" s="116">
        <f>IFERROR(VLOOKUP($D:$D,'PPM 2019'!$F:$R,MATCH(Actual!Q$1,'PPM 2019'!$F$1:$R$1,0),0),0)</f>
        <v>0</v>
      </c>
      <c r="R12" s="115"/>
      <c r="S12" s="117">
        <f t="shared" ca="1" si="4"/>
        <v>2</v>
      </c>
    </row>
    <row r="13" spans="1:21" ht="15" outlineLevel="1" x14ac:dyDescent="0.25">
      <c r="A13" s="13" t="s">
        <v>1</v>
      </c>
      <c r="B13" t="s">
        <v>29</v>
      </c>
      <c r="C13" s="26" t="s">
        <v>209</v>
      </c>
      <c r="D13" s="26" t="str">
        <f t="shared" si="3"/>
        <v>Bay Vichhady1BUS</v>
      </c>
      <c r="F13" s="114">
        <f>IFERROR(VLOOKUP($D:$D,'PPM 2019'!$F:$R,MATCH(Actual!F$1,'PPM 2019'!$F$1:$R$1,0),0),0)</f>
        <v>1</v>
      </c>
      <c r="G13" s="115">
        <f>IFERROR(VLOOKUP($D:$D,'PPM 2019'!$F:$R,MATCH(Actual!G$1,'PPM 2019'!$F$1:$R$1,0),0),0)</f>
        <v>1</v>
      </c>
      <c r="H13" s="115">
        <f>IFERROR(VLOOKUP($D:$D,'PPM 2019'!$F:$R,MATCH(Actual!H$1,'PPM 2019'!$F$1:$R$1,0),0),0)</f>
        <v>0</v>
      </c>
      <c r="I13" s="115">
        <f>IFERROR(VLOOKUP($D:$D,'PPM 2019'!$F:$R,MATCH(Actual!I$1,'PPM 2019'!$F$1:$R$1,0),0),0)</f>
        <v>0</v>
      </c>
      <c r="J13" s="115">
        <f>IFERROR(VLOOKUP($D:$D,'PPM 2019'!$F:$R,MATCH(Actual!J$1,'PPM 2019'!$F$1:$R$1,0),0),0)</f>
        <v>0</v>
      </c>
      <c r="K13" s="115">
        <f>IFERROR(VLOOKUP($D:$D,'PPM 2019'!$F:$R,MATCH(Actual!K$1,'PPM 2019'!$F$1:$R$1,0),0),0)</f>
        <v>0</v>
      </c>
      <c r="L13" s="115">
        <f>IFERROR(VLOOKUP($D:$D,'PPM 2019'!$F:$R,MATCH(Actual!L$1,'PPM 2019'!$F$1:$R$1,0),0),0)</f>
        <v>0</v>
      </c>
      <c r="M13" s="115">
        <f>IFERROR(VLOOKUP($D:$D,'PPM 2019'!$F:$R,MATCH(Actual!M$1,'PPM 2019'!$F$1:$R$1,0),0),0)</f>
        <v>0</v>
      </c>
      <c r="N13" s="115">
        <f>IFERROR(VLOOKUP($D:$D,'PPM 2019'!$F:$R,MATCH(Actual!N$1,'PPM 2019'!$F$1:$R$1,0),0),0)</f>
        <v>0</v>
      </c>
      <c r="O13" s="115">
        <f>IFERROR(VLOOKUP($D:$D,'PPM 2019'!$F:$R,MATCH(Actual!O$1,'PPM 2019'!$F$1:$R$1,0),0),0)</f>
        <v>0</v>
      </c>
      <c r="P13" s="115">
        <f>IFERROR(VLOOKUP($D:$D,'PPM 2019'!$F:$R,MATCH(Actual!P$1,'PPM 2019'!$F$1:$R$1,0),0),0)</f>
        <v>0</v>
      </c>
      <c r="Q13" s="116">
        <f>IFERROR(VLOOKUP($D:$D,'PPM 2019'!$F:$R,MATCH(Actual!Q$1,'PPM 2019'!$F$1:$R$1,0),0),0)</f>
        <v>0</v>
      </c>
      <c r="R13" s="115"/>
      <c r="S13" s="117">
        <f t="shared" ca="1" si="4"/>
        <v>2</v>
      </c>
    </row>
    <row r="14" spans="1:21" ht="15" outlineLevel="1" x14ac:dyDescent="0.25">
      <c r="A14" s="13" t="s">
        <v>1</v>
      </c>
      <c r="B14" t="s">
        <v>29</v>
      </c>
      <c r="C14" s="26" t="s">
        <v>231</v>
      </c>
      <c r="D14" s="26" t="str">
        <f t="shared" si="3"/>
        <v>Benali Anass1BUS</v>
      </c>
      <c r="F14" s="114">
        <f>IFERROR(VLOOKUP($D:$D,'PPM 2019'!$F:$R,MATCH(Actual!F$1,'PPM 2019'!$F$1:$R$1,0),0),0)</f>
        <v>1</v>
      </c>
      <c r="G14" s="115">
        <f>IFERROR(VLOOKUP($D:$D,'PPM 2019'!$F:$R,MATCH(Actual!G$1,'PPM 2019'!$F$1:$R$1,0),0),0)</f>
        <v>1</v>
      </c>
      <c r="H14" s="115">
        <f>IFERROR(VLOOKUP($D:$D,'PPM 2019'!$F:$R,MATCH(Actual!H$1,'PPM 2019'!$F$1:$R$1,0),0),0)</f>
        <v>0</v>
      </c>
      <c r="I14" s="115">
        <f>IFERROR(VLOOKUP($D:$D,'PPM 2019'!$F:$R,MATCH(Actual!I$1,'PPM 2019'!$F$1:$R$1,0),0),0)</f>
        <v>0</v>
      </c>
      <c r="J14" s="115">
        <f>IFERROR(VLOOKUP($D:$D,'PPM 2019'!$F:$R,MATCH(Actual!J$1,'PPM 2019'!$F$1:$R$1,0),0),0)</f>
        <v>0</v>
      </c>
      <c r="K14" s="115">
        <f>IFERROR(VLOOKUP($D:$D,'PPM 2019'!$F:$R,MATCH(Actual!K$1,'PPM 2019'!$F$1:$R$1,0),0),0)</f>
        <v>0</v>
      </c>
      <c r="L14" s="115">
        <f>IFERROR(VLOOKUP($D:$D,'PPM 2019'!$F:$R,MATCH(Actual!L$1,'PPM 2019'!$F$1:$R$1,0),0),0)</f>
        <v>0</v>
      </c>
      <c r="M14" s="115">
        <f>IFERROR(VLOOKUP($D:$D,'PPM 2019'!$F:$R,MATCH(Actual!M$1,'PPM 2019'!$F$1:$R$1,0),0),0)</f>
        <v>0</v>
      </c>
      <c r="N14" s="115">
        <f>IFERROR(VLOOKUP($D:$D,'PPM 2019'!$F:$R,MATCH(Actual!N$1,'PPM 2019'!$F$1:$R$1,0),0),0)</f>
        <v>0</v>
      </c>
      <c r="O14" s="115">
        <f>IFERROR(VLOOKUP($D:$D,'PPM 2019'!$F:$R,MATCH(Actual!O$1,'PPM 2019'!$F$1:$R$1,0),0),0)</f>
        <v>0</v>
      </c>
      <c r="P14" s="115">
        <f>IFERROR(VLOOKUP($D:$D,'PPM 2019'!$F:$R,MATCH(Actual!P$1,'PPM 2019'!$F$1:$R$1,0),0),0)</f>
        <v>0</v>
      </c>
      <c r="Q14" s="116">
        <f>IFERROR(VLOOKUP($D:$D,'PPM 2019'!$F:$R,MATCH(Actual!Q$1,'PPM 2019'!$F$1:$R$1,0),0),0)</f>
        <v>0</v>
      </c>
      <c r="R14" s="115"/>
      <c r="S14" s="117">
        <f t="shared" ca="1" si="4"/>
        <v>2</v>
      </c>
    </row>
    <row r="15" spans="1:21" ht="15" outlineLevel="1" x14ac:dyDescent="0.25">
      <c r="A15" s="13" t="s">
        <v>1</v>
      </c>
      <c r="B15" t="s">
        <v>29</v>
      </c>
      <c r="C15" s="26" t="s">
        <v>31</v>
      </c>
      <c r="D15" s="26" t="str">
        <f t="shared" si="3"/>
        <v>Biancolin Jean-Andre1BUS</v>
      </c>
      <c r="F15" s="114">
        <f>IFERROR(VLOOKUP($D:$D,'PPM 2019'!$F:$R,MATCH(Actual!F$1,'PPM 2019'!$F$1:$R$1,0),0),0)</f>
        <v>1</v>
      </c>
      <c r="G15" s="115">
        <f>IFERROR(VLOOKUP($D:$D,'PPM 2019'!$F:$R,MATCH(Actual!G$1,'PPM 2019'!$F$1:$R$1,0),0),0)</f>
        <v>1</v>
      </c>
      <c r="H15" s="115">
        <f>IFERROR(VLOOKUP($D:$D,'PPM 2019'!$F:$R,MATCH(Actual!H$1,'PPM 2019'!$F$1:$R$1,0),0),0)</f>
        <v>0</v>
      </c>
      <c r="I15" s="115">
        <f>IFERROR(VLOOKUP($D:$D,'PPM 2019'!$F:$R,MATCH(Actual!I$1,'PPM 2019'!$F$1:$R$1,0),0),0)</f>
        <v>0</v>
      </c>
      <c r="J15" s="115">
        <f>IFERROR(VLOOKUP($D:$D,'PPM 2019'!$F:$R,MATCH(Actual!J$1,'PPM 2019'!$F$1:$R$1,0),0),0)</f>
        <v>0</v>
      </c>
      <c r="K15" s="115">
        <f>IFERROR(VLOOKUP($D:$D,'PPM 2019'!$F:$R,MATCH(Actual!K$1,'PPM 2019'!$F$1:$R$1,0),0),0)</f>
        <v>0</v>
      </c>
      <c r="L15" s="115">
        <f>IFERROR(VLOOKUP($D:$D,'PPM 2019'!$F:$R,MATCH(Actual!L$1,'PPM 2019'!$F$1:$R$1,0),0),0)</f>
        <v>0</v>
      </c>
      <c r="M15" s="115">
        <f>IFERROR(VLOOKUP($D:$D,'PPM 2019'!$F:$R,MATCH(Actual!M$1,'PPM 2019'!$F$1:$R$1,0),0),0)</f>
        <v>0</v>
      </c>
      <c r="N15" s="115">
        <f>IFERROR(VLOOKUP($D:$D,'PPM 2019'!$F:$R,MATCH(Actual!N$1,'PPM 2019'!$F$1:$R$1,0),0),0)</f>
        <v>0</v>
      </c>
      <c r="O15" s="115">
        <f>IFERROR(VLOOKUP($D:$D,'PPM 2019'!$F:$R,MATCH(Actual!O$1,'PPM 2019'!$F$1:$R$1,0),0),0)</f>
        <v>0</v>
      </c>
      <c r="P15" s="115">
        <f>IFERROR(VLOOKUP($D:$D,'PPM 2019'!$F:$R,MATCH(Actual!P$1,'PPM 2019'!$F$1:$R$1,0),0),0)</f>
        <v>0</v>
      </c>
      <c r="Q15" s="116">
        <f>IFERROR(VLOOKUP($D:$D,'PPM 2019'!$F:$R,MATCH(Actual!Q$1,'PPM 2019'!$F$1:$R$1,0),0),0)</f>
        <v>0</v>
      </c>
      <c r="R15" s="115"/>
      <c r="S15" s="117">
        <f t="shared" ca="1" si="4"/>
        <v>2</v>
      </c>
    </row>
    <row r="16" spans="1:21" outlineLevel="1" x14ac:dyDescent="0.3">
      <c r="A16" s="13" t="s">
        <v>1</v>
      </c>
      <c r="B16" t="s">
        <v>29</v>
      </c>
      <c r="C16" s="26" t="s">
        <v>40</v>
      </c>
      <c r="D16" s="26" t="str">
        <f t="shared" si="3"/>
        <v>Carré Marie1BUS</v>
      </c>
      <c r="F16" s="114">
        <f>IFERROR(VLOOKUP($D:$D,'PPM 2019'!$F:$R,MATCH(Actual!F$1,'PPM 2019'!$F$1:$R$1,0),0),0)</f>
        <v>1</v>
      </c>
      <c r="G16" s="115">
        <f>IFERROR(VLOOKUP($D:$D,'PPM 2019'!$F:$R,MATCH(Actual!G$1,'PPM 2019'!$F$1:$R$1,0),0),0)</f>
        <v>1</v>
      </c>
      <c r="H16" s="115">
        <f>IFERROR(VLOOKUP($D:$D,'PPM 2019'!$F:$R,MATCH(Actual!H$1,'PPM 2019'!$F$1:$R$1,0),0),0)</f>
        <v>0</v>
      </c>
      <c r="I16" s="115">
        <f>IFERROR(VLOOKUP($D:$D,'PPM 2019'!$F:$R,MATCH(Actual!I$1,'PPM 2019'!$F$1:$R$1,0),0),0)</f>
        <v>0</v>
      </c>
      <c r="J16" s="115">
        <f>IFERROR(VLOOKUP($D:$D,'PPM 2019'!$F:$R,MATCH(Actual!J$1,'PPM 2019'!$F$1:$R$1,0),0),0)</f>
        <v>0</v>
      </c>
      <c r="K16" s="115">
        <f>IFERROR(VLOOKUP($D:$D,'PPM 2019'!$F:$R,MATCH(Actual!K$1,'PPM 2019'!$F$1:$R$1,0),0),0)</f>
        <v>0</v>
      </c>
      <c r="L16" s="115">
        <f>IFERROR(VLOOKUP($D:$D,'PPM 2019'!$F:$R,MATCH(Actual!L$1,'PPM 2019'!$F$1:$R$1,0),0),0)</f>
        <v>0</v>
      </c>
      <c r="M16" s="115">
        <f>IFERROR(VLOOKUP($D:$D,'PPM 2019'!$F:$R,MATCH(Actual!M$1,'PPM 2019'!$F$1:$R$1,0),0),0)</f>
        <v>0</v>
      </c>
      <c r="N16" s="115">
        <f>IFERROR(VLOOKUP($D:$D,'PPM 2019'!$F:$R,MATCH(Actual!N$1,'PPM 2019'!$F$1:$R$1,0),0),0)</f>
        <v>0</v>
      </c>
      <c r="O16" s="115">
        <f>IFERROR(VLOOKUP($D:$D,'PPM 2019'!$F:$R,MATCH(Actual!O$1,'PPM 2019'!$F$1:$R$1,0),0),0)</f>
        <v>0</v>
      </c>
      <c r="P16" s="115">
        <f>IFERROR(VLOOKUP($D:$D,'PPM 2019'!$F:$R,MATCH(Actual!P$1,'PPM 2019'!$F$1:$R$1,0),0),0)</f>
        <v>0</v>
      </c>
      <c r="Q16" s="116">
        <f>IFERROR(VLOOKUP($D:$D,'PPM 2019'!$F:$R,MATCH(Actual!Q$1,'PPM 2019'!$F$1:$R$1,0),0),0)</f>
        <v>0</v>
      </c>
      <c r="R16" s="115"/>
      <c r="S16" s="117">
        <f t="shared" ca="1" si="4"/>
        <v>2</v>
      </c>
    </row>
    <row r="17" spans="1:19" ht="15" outlineLevel="1" x14ac:dyDescent="0.25">
      <c r="A17" s="13" t="s">
        <v>1</v>
      </c>
      <c r="B17" t="s">
        <v>29</v>
      </c>
      <c r="C17" s="26" t="s">
        <v>239</v>
      </c>
      <c r="D17" s="26" t="str">
        <f t="shared" si="3"/>
        <v>Lebied Taha1BUS</v>
      </c>
      <c r="F17" s="114">
        <f>IFERROR(VLOOKUP($D:$D,'PPM 2019'!$F:$R,MATCH(Actual!F$1,'PPM 2019'!$F$1:$R$1,0),0),0)</f>
        <v>1</v>
      </c>
      <c r="G17" s="115">
        <f>IFERROR(VLOOKUP($D:$D,'PPM 2019'!$F:$R,MATCH(Actual!G$1,'PPM 2019'!$F$1:$R$1,0),0),0)</f>
        <v>1</v>
      </c>
      <c r="H17" s="115">
        <f>IFERROR(VLOOKUP($D:$D,'PPM 2019'!$F:$R,MATCH(Actual!H$1,'PPM 2019'!$F$1:$R$1,0),0),0)</f>
        <v>0</v>
      </c>
      <c r="I17" s="115">
        <f>IFERROR(VLOOKUP($D:$D,'PPM 2019'!$F:$R,MATCH(Actual!I$1,'PPM 2019'!$F$1:$R$1,0),0),0)</f>
        <v>0</v>
      </c>
      <c r="J17" s="115">
        <f>IFERROR(VLOOKUP($D:$D,'PPM 2019'!$F:$R,MATCH(Actual!J$1,'PPM 2019'!$F$1:$R$1,0),0),0)</f>
        <v>0</v>
      </c>
      <c r="K17" s="115">
        <f>IFERROR(VLOOKUP($D:$D,'PPM 2019'!$F:$R,MATCH(Actual!K$1,'PPM 2019'!$F$1:$R$1,0),0),0)</f>
        <v>0</v>
      </c>
      <c r="L17" s="115">
        <f>IFERROR(VLOOKUP($D:$D,'PPM 2019'!$F:$R,MATCH(Actual!L$1,'PPM 2019'!$F$1:$R$1,0),0),0)</f>
        <v>0</v>
      </c>
      <c r="M17" s="115">
        <f>IFERROR(VLOOKUP($D:$D,'PPM 2019'!$F:$R,MATCH(Actual!M$1,'PPM 2019'!$F$1:$R$1,0),0),0)</f>
        <v>0</v>
      </c>
      <c r="N17" s="115">
        <f>IFERROR(VLOOKUP($D:$D,'PPM 2019'!$F:$R,MATCH(Actual!N$1,'PPM 2019'!$F$1:$R$1,0),0),0)</f>
        <v>0</v>
      </c>
      <c r="O17" s="115">
        <f>IFERROR(VLOOKUP($D:$D,'PPM 2019'!$F:$R,MATCH(Actual!O$1,'PPM 2019'!$F$1:$R$1,0),0),0)</f>
        <v>0</v>
      </c>
      <c r="P17" s="115">
        <f>IFERROR(VLOOKUP($D:$D,'PPM 2019'!$F:$R,MATCH(Actual!P$1,'PPM 2019'!$F$1:$R$1,0),0),0)</f>
        <v>0</v>
      </c>
      <c r="Q17" s="116">
        <f>IFERROR(VLOOKUP($D:$D,'PPM 2019'!$F:$R,MATCH(Actual!Q$1,'PPM 2019'!$F$1:$R$1,0),0),0)</f>
        <v>0</v>
      </c>
      <c r="R17" s="115"/>
      <c r="S17" s="117">
        <f t="shared" ca="1" si="4"/>
        <v>2</v>
      </c>
    </row>
    <row r="18" spans="1:19" ht="15" outlineLevel="1" x14ac:dyDescent="0.25">
      <c r="A18" s="13" t="s">
        <v>1</v>
      </c>
      <c r="B18" t="s">
        <v>29</v>
      </c>
      <c r="C18" s="26" t="s">
        <v>44</v>
      </c>
      <c r="D18" s="26" t="str">
        <f t="shared" si="3"/>
        <v>Meejat Anis1BUS</v>
      </c>
      <c r="F18" s="114">
        <f>IFERROR(VLOOKUP($D:$D,'PPM 2019'!$F:$R,MATCH(Actual!F$1,'PPM 2019'!$F$1:$R$1,0),0),0)</f>
        <v>1</v>
      </c>
      <c r="G18" s="115">
        <f>IFERROR(VLOOKUP($D:$D,'PPM 2019'!$F:$R,MATCH(Actual!G$1,'PPM 2019'!$F$1:$R$1,0),0),0)</f>
        <v>1</v>
      </c>
      <c r="H18" s="115">
        <f>IFERROR(VLOOKUP($D:$D,'PPM 2019'!$F:$R,MATCH(Actual!H$1,'PPM 2019'!$F$1:$R$1,0),0),0)</f>
        <v>0</v>
      </c>
      <c r="I18" s="115">
        <f>IFERROR(VLOOKUP($D:$D,'PPM 2019'!$F:$R,MATCH(Actual!I$1,'PPM 2019'!$F$1:$R$1,0),0),0)</f>
        <v>0</v>
      </c>
      <c r="J18" s="115">
        <f>IFERROR(VLOOKUP($D:$D,'PPM 2019'!$F:$R,MATCH(Actual!J$1,'PPM 2019'!$F$1:$R$1,0),0),0)</f>
        <v>0</v>
      </c>
      <c r="K18" s="115">
        <f>IFERROR(VLOOKUP($D:$D,'PPM 2019'!$F:$R,MATCH(Actual!K$1,'PPM 2019'!$F$1:$R$1,0),0),0)</f>
        <v>0</v>
      </c>
      <c r="L18" s="115">
        <f>IFERROR(VLOOKUP($D:$D,'PPM 2019'!$F:$R,MATCH(Actual!L$1,'PPM 2019'!$F$1:$R$1,0),0),0)</f>
        <v>0</v>
      </c>
      <c r="M18" s="115">
        <f>IFERROR(VLOOKUP($D:$D,'PPM 2019'!$F:$R,MATCH(Actual!M$1,'PPM 2019'!$F$1:$R$1,0),0),0)</f>
        <v>0</v>
      </c>
      <c r="N18" s="115">
        <f>IFERROR(VLOOKUP($D:$D,'PPM 2019'!$F:$R,MATCH(Actual!N$1,'PPM 2019'!$F$1:$R$1,0),0),0)</f>
        <v>0</v>
      </c>
      <c r="O18" s="115">
        <f>IFERROR(VLOOKUP($D:$D,'PPM 2019'!$F:$R,MATCH(Actual!O$1,'PPM 2019'!$F$1:$R$1,0),0),0)</f>
        <v>0</v>
      </c>
      <c r="P18" s="115">
        <f>IFERROR(VLOOKUP($D:$D,'PPM 2019'!$F:$R,MATCH(Actual!P$1,'PPM 2019'!$F$1:$R$1,0),0),0)</f>
        <v>0</v>
      </c>
      <c r="Q18" s="116">
        <f>IFERROR(VLOOKUP($D:$D,'PPM 2019'!$F:$R,MATCH(Actual!Q$1,'PPM 2019'!$F$1:$R$1,0),0),0)</f>
        <v>0</v>
      </c>
      <c r="R18" s="115"/>
      <c r="S18" s="117">
        <f t="shared" ca="1" si="4"/>
        <v>2</v>
      </c>
    </row>
    <row r="19" spans="1:19" ht="15" outlineLevel="1" x14ac:dyDescent="0.25">
      <c r="A19" s="13" t="s">
        <v>1</v>
      </c>
      <c r="B19" t="s">
        <v>29</v>
      </c>
      <c r="C19" s="26" t="s">
        <v>34</v>
      </c>
      <c r="D19" s="26" t="str">
        <f t="shared" si="3"/>
        <v>Mongrolle Philippe1BUS</v>
      </c>
      <c r="F19" s="114">
        <f>IFERROR(VLOOKUP($D:$D,'PPM 2019'!$F:$R,MATCH(Actual!F$1,'PPM 2019'!$F$1:$R$1,0),0),0)</f>
        <v>1</v>
      </c>
      <c r="G19" s="115">
        <f>IFERROR(VLOOKUP($D:$D,'PPM 2019'!$F:$R,MATCH(Actual!G$1,'PPM 2019'!$F$1:$R$1,0),0),0)</f>
        <v>1</v>
      </c>
      <c r="H19" s="115">
        <f>IFERROR(VLOOKUP($D:$D,'PPM 2019'!$F:$R,MATCH(Actual!H$1,'PPM 2019'!$F$1:$R$1,0),0),0)</f>
        <v>0</v>
      </c>
      <c r="I19" s="115">
        <f>IFERROR(VLOOKUP($D:$D,'PPM 2019'!$F:$R,MATCH(Actual!I$1,'PPM 2019'!$F$1:$R$1,0),0),0)</f>
        <v>0</v>
      </c>
      <c r="J19" s="115">
        <f>IFERROR(VLOOKUP($D:$D,'PPM 2019'!$F:$R,MATCH(Actual!J$1,'PPM 2019'!$F$1:$R$1,0),0),0)</f>
        <v>0</v>
      </c>
      <c r="K19" s="115">
        <f>IFERROR(VLOOKUP($D:$D,'PPM 2019'!$F:$R,MATCH(Actual!K$1,'PPM 2019'!$F$1:$R$1,0),0),0)</f>
        <v>0</v>
      </c>
      <c r="L19" s="115">
        <f>IFERROR(VLOOKUP($D:$D,'PPM 2019'!$F:$R,MATCH(Actual!L$1,'PPM 2019'!$F$1:$R$1,0),0),0)</f>
        <v>0</v>
      </c>
      <c r="M19" s="115">
        <f>IFERROR(VLOOKUP($D:$D,'PPM 2019'!$F:$R,MATCH(Actual!M$1,'PPM 2019'!$F$1:$R$1,0),0),0)</f>
        <v>0</v>
      </c>
      <c r="N19" s="115">
        <f>IFERROR(VLOOKUP($D:$D,'PPM 2019'!$F:$R,MATCH(Actual!N$1,'PPM 2019'!$F$1:$R$1,0),0),0)</f>
        <v>0</v>
      </c>
      <c r="O19" s="115">
        <f>IFERROR(VLOOKUP($D:$D,'PPM 2019'!$F:$R,MATCH(Actual!O$1,'PPM 2019'!$F$1:$R$1,0),0),0)</f>
        <v>0</v>
      </c>
      <c r="P19" s="115">
        <f>IFERROR(VLOOKUP($D:$D,'PPM 2019'!$F:$R,MATCH(Actual!P$1,'PPM 2019'!$F$1:$R$1,0),0),0)</f>
        <v>0</v>
      </c>
      <c r="Q19" s="116">
        <f>IFERROR(VLOOKUP($D:$D,'PPM 2019'!$F:$R,MATCH(Actual!Q$1,'PPM 2019'!$F$1:$R$1,0),0),0)</f>
        <v>0</v>
      </c>
      <c r="R19" s="115"/>
      <c r="S19" s="117">
        <f t="shared" ca="1" si="4"/>
        <v>2</v>
      </c>
    </row>
    <row r="20" spans="1:19" ht="15" outlineLevel="1" x14ac:dyDescent="0.25">
      <c r="A20" s="13" t="s">
        <v>1</v>
      </c>
      <c r="B20" t="s">
        <v>29</v>
      </c>
      <c r="C20" s="26" t="s">
        <v>237</v>
      </c>
      <c r="D20" s="26" t="str">
        <f t="shared" si="3"/>
        <v>Rochdi Bey1BUS</v>
      </c>
      <c r="F20" s="114">
        <f>IFERROR(VLOOKUP($D:$D,'PPM 2019'!$F:$R,MATCH(Actual!F$1,'PPM 2019'!$F$1:$R$1,0),0),0)</f>
        <v>1</v>
      </c>
      <c r="G20" s="115">
        <f>IFERROR(VLOOKUP($D:$D,'PPM 2019'!$F:$R,MATCH(Actual!G$1,'PPM 2019'!$F$1:$R$1,0),0),0)</f>
        <v>1</v>
      </c>
      <c r="H20" s="115">
        <f>IFERROR(VLOOKUP($D:$D,'PPM 2019'!$F:$R,MATCH(Actual!H$1,'PPM 2019'!$F$1:$R$1,0),0),0)</f>
        <v>0</v>
      </c>
      <c r="I20" s="115">
        <f>IFERROR(VLOOKUP($D:$D,'PPM 2019'!$F:$R,MATCH(Actual!I$1,'PPM 2019'!$F$1:$R$1,0),0),0)</f>
        <v>0</v>
      </c>
      <c r="J20" s="115">
        <f>IFERROR(VLOOKUP($D:$D,'PPM 2019'!$F:$R,MATCH(Actual!J$1,'PPM 2019'!$F$1:$R$1,0),0),0)</f>
        <v>0</v>
      </c>
      <c r="K20" s="115">
        <f>IFERROR(VLOOKUP($D:$D,'PPM 2019'!$F:$R,MATCH(Actual!K$1,'PPM 2019'!$F$1:$R$1,0),0),0)</f>
        <v>0</v>
      </c>
      <c r="L20" s="115">
        <f>IFERROR(VLOOKUP($D:$D,'PPM 2019'!$F:$R,MATCH(Actual!L$1,'PPM 2019'!$F$1:$R$1,0),0),0)</f>
        <v>0</v>
      </c>
      <c r="M20" s="115">
        <f>IFERROR(VLOOKUP($D:$D,'PPM 2019'!$F:$R,MATCH(Actual!M$1,'PPM 2019'!$F$1:$R$1,0),0),0)</f>
        <v>0</v>
      </c>
      <c r="N20" s="115">
        <f>IFERROR(VLOOKUP($D:$D,'PPM 2019'!$F:$R,MATCH(Actual!N$1,'PPM 2019'!$F$1:$R$1,0),0),0)</f>
        <v>0</v>
      </c>
      <c r="O20" s="115">
        <f>IFERROR(VLOOKUP($D:$D,'PPM 2019'!$F:$R,MATCH(Actual!O$1,'PPM 2019'!$F$1:$R$1,0),0),0)</f>
        <v>0</v>
      </c>
      <c r="P20" s="115">
        <f>IFERROR(VLOOKUP($D:$D,'PPM 2019'!$F:$R,MATCH(Actual!P$1,'PPM 2019'!$F$1:$R$1,0),0),0)</f>
        <v>0</v>
      </c>
      <c r="Q20" s="116">
        <f>IFERROR(VLOOKUP($D:$D,'PPM 2019'!$F:$R,MATCH(Actual!Q$1,'PPM 2019'!$F$1:$R$1,0),0),0)</f>
        <v>0</v>
      </c>
      <c r="R20" s="115"/>
      <c r="S20" s="117">
        <f t="shared" ca="1" si="4"/>
        <v>2</v>
      </c>
    </row>
    <row r="21" spans="1:19" ht="15" outlineLevel="1" x14ac:dyDescent="0.25">
      <c r="A21" s="13" t="s">
        <v>1</v>
      </c>
      <c r="B21" t="s">
        <v>29</v>
      </c>
      <c r="C21" s="26" t="s">
        <v>46</v>
      </c>
      <c r="D21" s="26" t="str">
        <f t="shared" si="3"/>
        <v>Rogui Talal1BUS</v>
      </c>
      <c r="F21" s="114">
        <f>IFERROR(VLOOKUP($D:$D,'PPM 2019'!$F:$R,MATCH(Actual!F$1,'PPM 2019'!$F$1:$R$1,0),0),0)</f>
        <v>1</v>
      </c>
      <c r="G21" s="115">
        <f>IFERROR(VLOOKUP($D:$D,'PPM 2019'!$F:$R,MATCH(Actual!G$1,'PPM 2019'!$F$1:$R$1,0),0),0)</f>
        <v>1</v>
      </c>
      <c r="H21" s="115">
        <f>IFERROR(VLOOKUP($D:$D,'PPM 2019'!$F:$R,MATCH(Actual!H$1,'PPM 2019'!$F$1:$R$1,0),0),0)</f>
        <v>0</v>
      </c>
      <c r="I21" s="115">
        <f>IFERROR(VLOOKUP($D:$D,'PPM 2019'!$F:$R,MATCH(Actual!I$1,'PPM 2019'!$F$1:$R$1,0),0),0)</f>
        <v>0</v>
      </c>
      <c r="J21" s="115">
        <f>IFERROR(VLOOKUP($D:$D,'PPM 2019'!$F:$R,MATCH(Actual!J$1,'PPM 2019'!$F$1:$R$1,0),0),0)</f>
        <v>0</v>
      </c>
      <c r="K21" s="115">
        <f>IFERROR(VLOOKUP($D:$D,'PPM 2019'!$F:$R,MATCH(Actual!K$1,'PPM 2019'!$F$1:$R$1,0),0),0)</f>
        <v>0</v>
      </c>
      <c r="L21" s="115">
        <f>IFERROR(VLOOKUP($D:$D,'PPM 2019'!$F:$R,MATCH(Actual!L$1,'PPM 2019'!$F$1:$R$1,0),0),0)</f>
        <v>0</v>
      </c>
      <c r="M21" s="115">
        <f>IFERROR(VLOOKUP($D:$D,'PPM 2019'!$F:$R,MATCH(Actual!M$1,'PPM 2019'!$F$1:$R$1,0),0),0)</f>
        <v>0</v>
      </c>
      <c r="N21" s="115">
        <f>IFERROR(VLOOKUP($D:$D,'PPM 2019'!$F:$R,MATCH(Actual!N$1,'PPM 2019'!$F$1:$R$1,0),0),0)</f>
        <v>0</v>
      </c>
      <c r="O21" s="115">
        <f>IFERROR(VLOOKUP($D:$D,'PPM 2019'!$F:$R,MATCH(Actual!O$1,'PPM 2019'!$F$1:$R$1,0),0),0)</f>
        <v>0</v>
      </c>
      <c r="P21" s="115">
        <f>IFERROR(VLOOKUP($D:$D,'PPM 2019'!$F:$R,MATCH(Actual!P$1,'PPM 2019'!$F$1:$R$1,0),0),0)</f>
        <v>0</v>
      </c>
      <c r="Q21" s="116">
        <f>IFERROR(VLOOKUP($D:$D,'PPM 2019'!$F:$R,MATCH(Actual!Q$1,'PPM 2019'!$F$1:$R$1,0),0),0)</f>
        <v>0</v>
      </c>
      <c r="R21" s="115"/>
      <c r="S21" s="117">
        <f t="shared" ca="1" si="4"/>
        <v>2</v>
      </c>
    </row>
    <row r="22" spans="1:19" ht="15" outlineLevel="1" x14ac:dyDescent="0.25">
      <c r="A22" s="13" t="s">
        <v>1</v>
      </c>
      <c r="B22" t="s">
        <v>29</v>
      </c>
      <c r="C22" s="26" t="s">
        <v>64</v>
      </c>
      <c r="D22" s="26" t="str">
        <f t="shared" si="3"/>
        <v>Thibaud Matthieu1BUS</v>
      </c>
      <c r="F22" s="114">
        <f>IFERROR(VLOOKUP($D:$D,'PPM 2019'!$F:$R,MATCH(Actual!F$1,'PPM 2019'!$F$1:$R$1,0),0),0)</f>
        <v>1</v>
      </c>
      <c r="G22" s="115">
        <f>IFERROR(VLOOKUP($D:$D,'PPM 2019'!$F:$R,MATCH(Actual!G$1,'PPM 2019'!$F$1:$R$1,0),0),0)</f>
        <v>0</v>
      </c>
      <c r="H22" s="115">
        <f>IFERROR(VLOOKUP($D:$D,'PPM 2019'!$F:$R,MATCH(Actual!H$1,'PPM 2019'!$F$1:$R$1,0),0),0)</f>
        <v>0</v>
      </c>
      <c r="I22" s="115">
        <f>IFERROR(VLOOKUP($D:$D,'PPM 2019'!$F:$R,MATCH(Actual!I$1,'PPM 2019'!$F$1:$R$1,0),0),0)</f>
        <v>0</v>
      </c>
      <c r="J22" s="115">
        <f>IFERROR(VLOOKUP($D:$D,'PPM 2019'!$F:$R,MATCH(Actual!J$1,'PPM 2019'!$F$1:$R$1,0),0),0)</f>
        <v>0</v>
      </c>
      <c r="K22" s="115">
        <f>IFERROR(VLOOKUP($D:$D,'PPM 2019'!$F:$R,MATCH(Actual!K$1,'PPM 2019'!$F$1:$R$1,0),0),0)</f>
        <v>0</v>
      </c>
      <c r="L22" s="115">
        <f>IFERROR(VLOOKUP($D:$D,'PPM 2019'!$F:$R,MATCH(Actual!L$1,'PPM 2019'!$F$1:$R$1,0),0),0)</f>
        <v>0</v>
      </c>
      <c r="M22" s="115">
        <f>IFERROR(VLOOKUP($D:$D,'PPM 2019'!$F:$R,MATCH(Actual!M$1,'PPM 2019'!$F$1:$R$1,0),0),0)</f>
        <v>0</v>
      </c>
      <c r="N22" s="115">
        <f>IFERROR(VLOOKUP($D:$D,'PPM 2019'!$F:$R,MATCH(Actual!N$1,'PPM 2019'!$F$1:$R$1,0),0),0)</f>
        <v>0</v>
      </c>
      <c r="O22" s="115">
        <f>IFERROR(VLOOKUP($D:$D,'PPM 2019'!$F:$R,MATCH(Actual!O$1,'PPM 2019'!$F$1:$R$1,0),0),0)</f>
        <v>0</v>
      </c>
      <c r="P22" s="115">
        <f>IFERROR(VLOOKUP($D:$D,'PPM 2019'!$F:$R,MATCH(Actual!P$1,'PPM 2019'!$F$1:$R$1,0),0),0)</f>
        <v>0</v>
      </c>
      <c r="Q22" s="116">
        <f>IFERROR(VLOOKUP($D:$D,'PPM 2019'!$F:$R,MATCH(Actual!Q$1,'PPM 2019'!$F$1:$R$1,0),0),0)</f>
        <v>0</v>
      </c>
      <c r="R22" s="115"/>
      <c r="S22" s="117">
        <f t="shared" ca="1" si="4"/>
        <v>1</v>
      </c>
    </row>
    <row r="23" spans="1:19" ht="15" outlineLevel="1" x14ac:dyDescent="0.25">
      <c r="A23" s="13" t="s">
        <v>1</v>
      </c>
      <c r="B23" t="s">
        <v>29</v>
      </c>
      <c r="C23" s="26" t="s">
        <v>240</v>
      </c>
      <c r="D23" s="26" t="str">
        <f t="shared" si="3"/>
        <v>Revello Kevin1BUS</v>
      </c>
      <c r="F23" s="114">
        <f>IFERROR(VLOOKUP($D:$D,'PPM 2019'!$F:$R,MATCH(Actual!F$1,'PPM 2019'!$F$1:$R$1,0),0),0)</f>
        <v>0</v>
      </c>
      <c r="G23" s="115">
        <f>IFERROR(VLOOKUP($D:$D,'PPM 2019'!$F:$R,MATCH(Actual!G$1,'PPM 2019'!$F$1:$R$1,0),0),0)</f>
        <v>0</v>
      </c>
      <c r="H23" s="115">
        <f>IFERROR(VLOOKUP($D:$D,'PPM 2019'!$F:$R,MATCH(Actual!H$1,'PPM 2019'!$F$1:$R$1,0),0),0)</f>
        <v>0</v>
      </c>
      <c r="I23" s="115">
        <f>IFERROR(VLOOKUP($D:$D,'PPM 2019'!$F:$R,MATCH(Actual!I$1,'PPM 2019'!$F$1:$R$1,0),0),0)</f>
        <v>0</v>
      </c>
      <c r="J23" s="115">
        <f>IFERROR(VLOOKUP($D:$D,'PPM 2019'!$F:$R,MATCH(Actual!J$1,'PPM 2019'!$F$1:$R$1,0),0),0)</f>
        <v>0</v>
      </c>
      <c r="K23" s="115">
        <f>IFERROR(VLOOKUP($D:$D,'PPM 2019'!$F:$R,MATCH(Actual!K$1,'PPM 2019'!$F$1:$R$1,0),0),0)</f>
        <v>0</v>
      </c>
      <c r="L23" s="115">
        <f>IFERROR(VLOOKUP($D:$D,'PPM 2019'!$F:$R,MATCH(Actual!L$1,'PPM 2019'!$F$1:$R$1,0),0),0)</f>
        <v>0</v>
      </c>
      <c r="M23" s="115">
        <f>IFERROR(VLOOKUP($D:$D,'PPM 2019'!$F:$R,MATCH(Actual!M$1,'PPM 2019'!$F$1:$R$1,0),0),0)</f>
        <v>0</v>
      </c>
      <c r="N23" s="115">
        <f>IFERROR(VLOOKUP($D:$D,'PPM 2019'!$F:$R,MATCH(Actual!N$1,'PPM 2019'!$F$1:$R$1,0),0),0)</f>
        <v>0</v>
      </c>
      <c r="O23" s="115">
        <f>IFERROR(VLOOKUP($D:$D,'PPM 2019'!$F:$R,MATCH(Actual!O$1,'PPM 2019'!$F$1:$R$1,0),0),0)</f>
        <v>0</v>
      </c>
      <c r="P23" s="115">
        <f>IFERROR(VLOOKUP($D:$D,'PPM 2019'!$F:$R,MATCH(Actual!P$1,'PPM 2019'!$F$1:$R$1,0),0),0)</f>
        <v>0</v>
      </c>
      <c r="Q23" s="116">
        <f>IFERROR(VLOOKUP($D:$D,'PPM 2019'!$F:$R,MATCH(Actual!Q$1,'PPM 2019'!$F$1:$R$1,0),0),0)</f>
        <v>0</v>
      </c>
      <c r="R23" s="115"/>
      <c r="S23" s="117">
        <f t="shared" ca="1" si="4"/>
        <v>0</v>
      </c>
    </row>
    <row r="24" spans="1:19" s="12" customFormat="1" ht="15" x14ac:dyDescent="0.25">
      <c r="A24" s="105"/>
      <c r="B24" s="105" t="s">
        <v>299</v>
      </c>
      <c r="C24" s="105"/>
      <c r="D24" s="105"/>
      <c r="E24" s="105"/>
      <c r="F24" s="118">
        <f>SUM(F11:F23)</f>
        <v>12</v>
      </c>
      <c r="G24" s="119">
        <f t="shared" ref="G24:Q24" si="5">SUM(G11:G23)</f>
        <v>11</v>
      </c>
      <c r="H24" s="119">
        <f t="shared" si="5"/>
        <v>0</v>
      </c>
      <c r="I24" s="119">
        <f t="shared" si="5"/>
        <v>0</v>
      </c>
      <c r="J24" s="119">
        <f t="shared" si="5"/>
        <v>0</v>
      </c>
      <c r="K24" s="119">
        <f t="shared" si="5"/>
        <v>0</v>
      </c>
      <c r="L24" s="119">
        <f t="shared" si="5"/>
        <v>0</v>
      </c>
      <c r="M24" s="119">
        <f t="shared" si="5"/>
        <v>0</v>
      </c>
      <c r="N24" s="119">
        <f t="shared" si="5"/>
        <v>0</v>
      </c>
      <c r="O24" s="119">
        <f t="shared" si="5"/>
        <v>0</v>
      </c>
      <c r="P24" s="119">
        <f t="shared" si="5"/>
        <v>0</v>
      </c>
      <c r="Q24" s="120">
        <f t="shared" si="5"/>
        <v>0</v>
      </c>
      <c r="R24" s="121"/>
      <c r="S24" s="122">
        <f ca="1">SUM(S11:S23)</f>
        <v>23</v>
      </c>
    </row>
    <row r="25" spans="1:19" outlineLevel="1" x14ac:dyDescent="0.3">
      <c r="A25" s="13" t="s">
        <v>1</v>
      </c>
      <c r="B25" t="s">
        <v>48</v>
      </c>
      <c r="C25" s="100" t="s">
        <v>293</v>
      </c>
      <c r="D25" s="26" t="str">
        <f>C:C&amp;B:B</f>
        <v>Louet Jean-François1CORP</v>
      </c>
      <c r="F25" s="114">
        <f>IFERROR(VLOOKUP($D:$D,'PPM 2019'!$F:$R,MATCH(Actual!F$1,'PPM 2019'!$F$1:$R$1,0),0),0)</f>
        <v>0</v>
      </c>
      <c r="G25" s="115">
        <f>IFERROR(VLOOKUP($D:$D,'PPM 2019'!$F:$R,MATCH(Actual!G$1,'PPM 2019'!$F$1:$R$1,0),0),0)</f>
        <v>1</v>
      </c>
      <c r="H25" s="115">
        <f>IFERROR(VLOOKUP($D:$D,'PPM 2019'!$F:$R,MATCH(Actual!H$1,'PPM 2019'!$F$1:$R$1,0),0),0)</f>
        <v>0</v>
      </c>
      <c r="I25" s="115">
        <f>IFERROR(VLOOKUP($D:$D,'PPM 2019'!$F:$R,MATCH(Actual!I$1,'PPM 2019'!$F$1:$R$1,0),0),0)</f>
        <v>0</v>
      </c>
      <c r="J25" s="115">
        <f>IFERROR(VLOOKUP($D:$D,'PPM 2019'!$F:$R,MATCH(Actual!J$1,'PPM 2019'!$F$1:$R$1,0),0),0)</f>
        <v>0</v>
      </c>
      <c r="K25" s="115">
        <f>IFERROR(VLOOKUP($D:$D,'PPM 2019'!$F:$R,MATCH(Actual!K$1,'PPM 2019'!$F$1:$R$1,0),0),0)</f>
        <v>0</v>
      </c>
      <c r="L25" s="115">
        <f>IFERROR(VLOOKUP($D:$D,'PPM 2019'!$F:$R,MATCH(Actual!L$1,'PPM 2019'!$F$1:$R$1,0),0),0)</f>
        <v>0</v>
      </c>
      <c r="M25" s="115">
        <f>IFERROR(VLOOKUP($D:$D,'PPM 2019'!$F:$R,MATCH(Actual!M$1,'PPM 2019'!$F$1:$R$1,0),0),0)</f>
        <v>0</v>
      </c>
      <c r="N25" s="115">
        <f>IFERROR(VLOOKUP($D:$D,'PPM 2019'!$F:$R,MATCH(Actual!N$1,'PPM 2019'!$F$1:$R$1,0),0),0)</f>
        <v>0</v>
      </c>
      <c r="O25" s="115">
        <f>IFERROR(VLOOKUP($D:$D,'PPM 2019'!$F:$R,MATCH(Actual!O$1,'PPM 2019'!$F$1:$R$1,0),0),0)</f>
        <v>0</v>
      </c>
      <c r="P25" s="115">
        <f>IFERROR(VLOOKUP($D:$D,'PPM 2019'!$F:$R,MATCH(Actual!P$1,'PPM 2019'!$F$1:$R$1,0),0),0)</f>
        <v>0</v>
      </c>
      <c r="Q25" s="116">
        <f>IFERROR(VLOOKUP($D:$D,'PPM 2019'!$F:$R,MATCH(Actual!Q$1,'PPM 2019'!$F$1:$R$1,0),0),0)</f>
        <v>0</v>
      </c>
      <c r="R25" s="115"/>
      <c r="S25" s="117">
        <f ca="1">SUM(OFFSET(F25,,,,$U$1))</f>
        <v>1</v>
      </c>
    </row>
    <row r="26" spans="1:19" s="12" customFormat="1" ht="15" outlineLevel="1" x14ac:dyDescent="0.25">
      <c r="A26" s="13" t="s">
        <v>1</v>
      </c>
      <c r="B26" t="s">
        <v>48</v>
      </c>
      <c r="C26" s="26" t="s">
        <v>240</v>
      </c>
      <c r="D26" s="26" t="str">
        <f>C:C&amp;B:B</f>
        <v>Revello Kevin1CORP</v>
      </c>
      <c r="E26" s="101"/>
      <c r="F26" s="114">
        <f>IFERROR(VLOOKUP($D:$D,'PPM 2019'!$F:$R,MATCH(Actual!F$1,'PPM 2019'!$F$1:$R$1,0),0),0)</f>
        <v>1</v>
      </c>
      <c r="G26" s="115">
        <f>IFERROR(VLOOKUP($D:$D,'PPM 2019'!$F:$R,MATCH(Actual!G$1,'PPM 2019'!$F$1:$R$1,0),0),0)</f>
        <v>1</v>
      </c>
      <c r="H26" s="115">
        <f>IFERROR(VLOOKUP($D:$D,'PPM 2019'!$F:$R,MATCH(Actual!H$1,'PPM 2019'!$F$1:$R$1,0),0),0)</f>
        <v>0</v>
      </c>
      <c r="I26" s="115">
        <f>IFERROR(VLOOKUP($D:$D,'PPM 2019'!$F:$R,MATCH(Actual!I$1,'PPM 2019'!$F$1:$R$1,0),0),0)</f>
        <v>0</v>
      </c>
      <c r="J26" s="115">
        <f>IFERROR(VLOOKUP($D:$D,'PPM 2019'!$F:$R,MATCH(Actual!J$1,'PPM 2019'!$F$1:$R$1,0),0),0)</f>
        <v>0</v>
      </c>
      <c r="K26" s="115">
        <f>IFERROR(VLOOKUP($D:$D,'PPM 2019'!$F:$R,MATCH(Actual!K$1,'PPM 2019'!$F$1:$R$1,0),0),0)</f>
        <v>0</v>
      </c>
      <c r="L26" s="115">
        <f>IFERROR(VLOOKUP($D:$D,'PPM 2019'!$F:$R,MATCH(Actual!L$1,'PPM 2019'!$F$1:$R$1,0),0),0)</f>
        <v>0</v>
      </c>
      <c r="M26" s="115">
        <f>IFERROR(VLOOKUP($D:$D,'PPM 2019'!$F:$R,MATCH(Actual!M$1,'PPM 2019'!$F$1:$R$1,0),0),0)</f>
        <v>0</v>
      </c>
      <c r="N26" s="115">
        <f>IFERROR(VLOOKUP($D:$D,'PPM 2019'!$F:$R,MATCH(Actual!N$1,'PPM 2019'!$F$1:$R$1,0),0),0)</f>
        <v>0</v>
      </c>
      <c r="O26" s="115">
        <f>IFERROR(VLOOKUP($D:$D,'PPM 2019'!$F:$R,MATCH(Actual!O$1,'PPM 2019'!$F$1:$R$1,0),0),0)</f>
        <v>0</v>
      </c>
      <c r="P26" s="115">
        <f>IFERROR(VLOOKUP($D:$D,'PPM 2019'!$F:$R,MATCH(Actual!P$1,'PPM 2019'!$F$1:$R$1,0),0),0)</f>
        <v>0</v>
      </c>
      <c r="Q26" s="116">
        <f>IFERROR(VLOOKUP($D:$D,'PPM 2019'!$F:$R,MATCH(Actual!Q$1,'PPM 2019'!$F$1:$R$1,0),0),0)</f>
        <v>0</v>
      </c>
      <c r="R26" s="121"/>
      <c r="S26" s="117">
        <f ca="1">SUM(OFFSET(F26,,,,$U$1))</f>
        <v>2</v>
      </c>
    </row>
    <row r="27" spans="1:19" s="12" customFormat="1" x14ac:dyDescent="0.3">
      <c r="A27" s="105"/>
      <c r="B27" s="105" t="s">
        <v>300</v>
      </c>
      <c r="C27" s="105"/>
      <c r="D27" s="105"/>
      <c r="E27" s="105"/>
      <c r="F27" s="118">
        <f t="shared" ref="F27:Q27" si="6">SUM(F25:F25)</f>
        <v>0</v>
      </c>
      <c r="G27" s="119">
        <f t="shared" si="6"/>
        <v>1</v>
      </c>
      <c r="H27" s="119">
        <f t="shared" si="6"/>
        <v>0</v>
      </c>
      <c r="I27" s="119">
        <f t="shared" si="6"/>
        <v>0</v>
      </c>
      <c r="J27" s="119">
        <f t="shared" si="6"/>
        <v>0</v>
      </c>
      <c r="K27" s="119">
        <f t="shared" si="6"/>
        <v>0</v>
      </c>
      <c r="L27" s="119">
        <f t="shared" si="6"/>
        <v>0</v>
      </c>
      <c r="M27" s="119">
        <f t="shared" si="6"/>
        <v>0</v>
      </c>
      <c r="N27" s="119">
        <f t="shared" si="6"/>
        <v>0</v>
      </c>
      <c r="O27" s="119">
        <f t="shared" si="6"/>
        <v>0</v>
      </c>
      <c r="P27" s="119">
        <f t="shared" si="6"/>
        <v>0</v>
      </c>
      <c r="Q27" s="120">
        <f t="shared" si="6"/>
        <v>0</v>
      </c>
      <c r="R27" s="121"/>
      <c r="S27" s="122">
        <f ca="1">SUM(S25:S25)</f>
        <v>1</v>
      </c>
    </row>
    <row r="28" spans="1:19" outlineLevel="1" x14ac:dyDescent="0.3">
      <c r="A28" s="13" t="s">
        <v>1</v>
      </c>
      <c r="B28" t="s">
        <v>74</v>
      </c>
      <c r="C28" t="s">
        <v>207</v>
      </c>
      <c r="D28" s="26" t="str">
        <f t="shared" ref="D28:D35" si="7">C:C&amp;B:B</f>
        <v>Andrianaivo Eric1ITFIN</v>
      </c>
      <c r="F28" s="114">
        <f>IFERROR(VLOOKUP($D:$D,'PPM 2019'!$F:$R,MATCH(Actual!F$1,'PPM 2019'!$F$1:$R$1,0),0),0)</f>
        <v>1</v>
      </c>
      <c r="G28" s="115">
        <f>IFERROR(VLOOKUP($D:$D,'PPM 2019'!$F:$R,MATCH(Actual!G$1,'PPM 2019'!$F$1:$R$1,0),0),0)</f>
        <v>1</v>
      </c>
      <c r="H28" s="115">
        <f>IFERROR(VLOOKUP($D:$D,'PPM 2019'!$F:$R,MATCH(Actual!H$1,'PPM 2019'!$F$1:$R$1,0),0),0)</f>
        <v>0</v>
      </c>
      <c r="I28" s="115">
        <f>IFERROR(VLOOKUP($D:$D,'PPM 2019'!$F:$R,MATCH(Actual!I$1,'PPM 2019'!$F$1:$R$1,0),0),0)</f>
        <v>0</v>
      </c>
      <c r="J28" s="115">
        <f>IFERROR(VLOOKUP($D:$D,'PPM 2019'!$F:$R,MATCH(Actual!J$1,'PPM 2019'!$F$1:$R$1,0),0),0)</f>
        <v>0</v>
      </c>
      <c r="K28" s="115">
        <f>IFERROR(VLOOKUP($D:$D,'PPM 2019'!$F:$R,MATCH(Actual!K$1,'PPM 2019'!$F$1:$R$1,0),0),0)</f>
        <v>0</v>
      </c>
      <c r="L28" s="115">
        <f>IFERROR(VLOOKUP($D:$D,'PPM 2019'!$F:$R,MATCH(Actual!L$1,'PPM 2019'!$F$1:$R$1,0),0),0)</f>
        <v>0</v>
      </c>
      <c r="M28" s="115">
        <f>IFERROR(VLOOKUP($D:$D,'PPM 2019'!$F:$R,MATCH(Actual!M$1,'PPM 2019'!$F$1:$R$1,0),0),0)</f>
        <v>0</v>
      </c>
      <c r="N28" s="115">
        <f>IFERROR(VLOOKUP($D:$D,'PPM 2019'!$F:$R,MATCH(Actual!N$1,'PPM 2019'!$F$1:$R$1,0),0),0)</f>
        <v>0</v>
      </c>
      <c r="O28" s="115">
        <f>IFERROR(VLOOKUP($D:$D,'PPM 2019'!$F:$R,MATCH(Actual!O$1,'PPM 2019'!$F$1:$R$1,0),0),0)</f>
        <v>0</v>
      </c>
      <c r="P28" s="115">
        <f>IFERROR(VLOOKUP($D:$D,'PPM 2019'!$F:$R,MATCH(Actual!P$1,'PPM 2019'!$F$1:$R$1,0),0),0)</f>
        <v>0</v>
      </c>
      <c r="Q28" s="116">
        <f>IFERROR(VLOOKUP($D:$D,'PPM 2019'!$F:$R,MATCH(Actual!Q$1,'PPM 2019'!$F$1:$R$1,0),0),0)</f>
        <v>0</v>
      </c>
      <c r="R28" s="115"/>
      <c r="S28" s="117">
        <f t="shared" ref="S28:S35" ca="1" si="8">SUM(OFFSET(F28,,,,$U$1))</f>
        <v>2</v>
      </c>
    </row>
    <row r="29" spans="1:19" outlineLevel="1" x14ac:dyDescent="0.3">
      <c r="A29" s="13" t="s">
        <v>1</v>
      </c>
      <c r="B29" t="s">
        <v>74</v>
      </c>
      <c r="C29" t="s">
        <v>284</v>
      </c>
      <c r="D29" s="26" t="str">
        <f t="shared" si="7"/>
        <v>Anjum Osama1ITFIN</v>
      </c>
      <c r="F29" s="114">
        <f>IFERROR(VLOOKUP($D:$D,'PPM 2019'!$F:$R,MATCH(Actual!F$1,'PPM 2019'!$F$1:$R$1,0),0),0)</f>
        <v>0</v>
      </c>
      <c r="G29" s="115">
        <f>IFERROR(VLOOKUP($D:$D,'PPM 2019'!$F:$R,MATCH(Actual!G$1,'PPM 2019'!$F$1:$R$1,0),0),0)</f>
        <v>0</v>
      </c>
      <c r="H29" s="115">
        <f>IFERROR(VLOOKUP($D:$D,'PPM 2019'!$F:$R,MATCH(Actual!H$1,'PPM 2019'!$F$1:$R$1,0),0),0)</f>
        <v>0</v>
      </c>
      <c r="I29" s="115">
        <f>IFERROR(VLOOKUP($D:$D,'PPM 2019'!$F:$R,MATCH(Actual!I$1,'PPM 2019'!$F$1:$R$1,0),0),0)</f>
        <v>0</v>
      </c>
      <c r="J29" s="115">
        <f>IFERROR(VLOOKUP($D:$D,'PPM 2019'!$F:$R,MATCH(Actual!J$1,'PPM 2019'!$F$1:$R$1,0),0),0)</f>
        <v>0</v>
      </c>
      <c r="K29" s="115">
        <f>IFERROR(VLOOKUP($D:$D,'PPM 2019'!$F:$R,MATCH(Actual!K$1,'PPM 2019'!$F$1:$R$1,0),0),0)</f>
        <v>0</v>
      </c>
      <c r="L29" s="115">
        <f>IFERROR(VLOOKUP($D:$D,'PPM 2019'!$F:$R,MATCH(Actual!L$1,'PPM 2019'!$F$1:$R$1,0),0),0)</f>
        <v>0</v>
      </c>
      <c r="M29" s="115">
        <f>IFERROR(VLOOKUP($D:$D,'PPM 2019'!$F:$R,MATCH(Actual!M$1,'PPM 2019'!$F$1:$R$1,0),0),0)</f>
        <v>0</v>
      </c>
      <c r="N29" s="115">
        <f>IFERROR(VLOOKUP($D:$D,'PPM 2019'!$F:$R,MATCH(Actual!N$1,'PPM 2019'!$F$1:$R$1,0),0),0)</f>
        <v>0</v>
      </c>
      <c r="O29" s="115">
        <f>IFERROR(VLOOKUP($D:$D,'PPM 2019'!$F:$R,MATCH(Actual!O$1,'PPM 2019'!$F$1:$R$1,0),0),0)</f>
        <v>0</v>
      </c>
      <c r="P29" s="115">
        <f>IFERROR(VLOOKUP($D:$D,'PPM 2019'!$F:$R,MATCH(Actual!P$1,'PPM 2019'!$F$1:$R$1,0),0),0)</f>
        <v>0</v>
      </c>
      <c r="Q29" s="116">
        <f>IFERROR(VLOOKUP($D:$D,'PPM 2019'!$F:$R,MATCH(Actual!Q$1,'PPM 2019'!$F$1:$R$1,0),0),0)</f>
        <v>0</v>
      </c>
      <c r="R29" s="115"/>
      <c r="S29" s="117">
        <f t="shared" ca="1" si="8"/>
        <v>0</v>
      </c>
    </row>
    <row r="30" spans="1:19" outlineLevel="1" x14ac:dyDescent="0.3">
      <c r="A30" s="13" t="s">
        <v>1</v>
      </c>
      <c r="B30" t="s">
        <v>74</v>
      </c>
      <c r="C30" t="s">
        <v>286</v>
      </c>
      <c r="D30" s="26" t="str">
        <f t="shared" si="7"/>
        <v>Benhaddou Ghita1ITFIN</v>
      </c>
      <c r="F30" s="114">
        <f>IFERROR(VLOOKUP($D:$D,'PPM 2019'!$F:$R,MATCH(Actual!F$1,'PPM 2019'!$F$1:$R$1,0),0),0)</f>
        <v>0</v>
      </c>
      <c r="G30" s="115">
        <f>IFERROR(VLOOKUP($D:$D,'PPM 2019'!$F:$R,MATCH(Actual!G$1,'PPM 2019'!$F$1:$R$1,0),0),0)</f>
        <v>1</v>
      </c>
      <c r="H30" s="115">
        <f>IFERROR(VLOOKUP($D:$D,'PPM 2019'!$F:$R,MATCH(Actual!H$1,'PPM 2019'!$F$1:$R$1,0),0),0)</f>
        <v>0</v>
      </c>
      <c r="I30" s="115">
        <f>IFERROR(VLOOKUP($D:$D,'PPM 2019'!$F:$R,MATCH(Actual!I$1,'PPM 2019'!$F$1:$R$1,0),0),0)</f>
        <v>0</v>
      </c>
      <c r="J30" s="115">
        <f>IFERROR(VLOOKUP($D:$D,'PPM 2019'!$F:$R,MATCH(Actual!J$1,'PPM 2019'!$F$1:$R$1,0),0),0)</f>
        <v>0</v>
      </c>
      <c r="K30" s="115">
        <f>IFERROR(VLOOKUP($D:$D,'PPM 2019'!$F:$R,MATCH(Actual!K$1,'PPM 2019'!$F$1:$R$1,0),0),0)</f>
        <v>0</v>
      </c>
      <c r="L30" s="115">
        <f>IFERROR(VLOOKUP($D:$D,'PPM 2019'!$F:$R,MATCH(Actual!L$1,'PPM 2019'!$F$1:$R$1,0),0),0)</f>
        <v>0</v>
      </c>
      <c r="M30" s="115">
        <f>IFERROR(VLOOKUP($D:$D,'PPM 2019'!$F:$R,MATCH(Actual!M$1,'PPM 2019'!$F$1:$R$1,0),0),0)</f>
        <v>0</v>
      </c>
      <c r="N30" s="115">
        <f>IFERROR(VLOOKUP($D:$D,'PPM 2019'!$F:$R,MATCH(Actual!N$1,'PPM 2019'!$F$1:$R$1,0),0),0)</f>
        <v>0</v>
      </c>
      <c r="O30" s="115">
        <f>IFERROR(VLOOKUP($D:$D,'PPM 2019'!$F:$R,MATCH(Actual!O$1,'PPM 2019'!$F$1:$R$1,0),0),0)</f>
        <v>0</v>
      </c>
      <c r="P30" s="115">
        <f>IFERROR(VLOOKUP($D:$D,'PPM 2019'!$F:$R,MATCH(Actual!P$1,'PPM 2019'!$F$1:$R$1,0),0),0)</f>
        <v>0</v>
      </c>
      <c r="Q30" s="116">
        <f>IFERROR(VLOOKUP($D:$D,'PPM 2019'!$F:$R,MATCH(Actual!Q$1,'PPM 2019'!$F$1:$R$1,0),0),0)</f>
        <v>0</v>
      </c>
      <c r="R30" s="115"/>
      <c r="S30" s="117">
        <f t="shared" ca="1" si="8"/>
        <v>1</v>
      </c>
    </row>
    <row r="31" spans="1:19" outlineLevel="1" x14ac:dyDescent="0.3">
      <c r="A31" s="13" t="s">
        <v>1</v>
      </c>
      <c r="B31" t="s">
        <v>74</v>
      </c>
      <c r="C31" t="s">
        <v>288</v>
      </c>
      <c r="D31" s="26" t="str">
        <f t="shared" si="7"/>
        <v>Venkanna Shilpa1ITFIN</v>
      </c>
      <c r="F31" s="114">
        <f>IFERROR(VLOOKUP($D:$D,'PPM 2019'!$F:$R,MATCH(Actual!F$1,'PPM 2019'!$F$1:$R$1,0),0),0)</f>
        <v>0</v>
      </c>
      <c r="G31" s="115">
        <f>IFERROR(VLOOKUP($D:$D,'PPM 2019'!$F:$R,MATCH(Actual!G$1,'PPM 2019'!$F$1:$R$1,0),0),0)</f>
        <v>1</v>
      </c>
      <c r="H31" s="115">
        <f>IFERROR(VLOOKUP($D:$D,'PPM 2019'!$F:$R,MATCH(Actual!H$1,'PPM 2019'!$F$1:$R$1,0),0),0)</f>
        <v>0</v>
      </c>
      <c r="I31" s="115">
        <f>IFERROR(VLOOKUP($D:$D,'PPM 2019'!$F:$R,MATCH(Actual!I$1,'PPM 2019'!$F$1:$R$1,0),0),0)</f>
        <v>0</v>
      </c>
      <c r="J31" s="115">
        <f>IFERROR(VLOOKUP($D:$D,'PPM 2019'!$F:$R,MATCH(Actual!J$1,'PPM 2019'!$F$1:$R$1,0),0),0)</f>
        <v>0</v>
      </c>
      <c r="K31" s="115">
        <f>IFERROR(VLOOKUP($D:$D,'PPM 2019'!$F:$R,MATCH(Actual!K$1,'PPM 2019'!$F$1:$R$1,0),0),0)</f>
        <v>0</v>
      </c>
      <c r="L31" s="115">
        <f>IFERROR(VLOOKUP($D:$D,'PPM 2019'!$F:$R,MATCH(Actual!L$1,'PPM 2019'!$F$1:$R$1,0),0),0)</f>
        <v>0</v>
      </c>
      <c r="M31" s="115">
        <f>IFERROR(VLOOKUP($D:$D,'PPM 2019'!$F:$R,MATCH(Actual!M$1,'PPM 2019'!$F$1:$R$1,0),0),0)</f>
        <v>0</v>
      </c>
      <c r="N31" s="115">
        <f>IFERROR(VLOOKUP($D:$D,'PPM 2019'!$F:$R,MATCH(Actual!N$1,'PPM 2019'!$F$1:$R$1,0),0),0)</f>
        <v>0</v>
      </c>
      <c r="O31" s="115">
        <f>IFERROR(VLOOKUP($D:$D,'PPM 2019'!$F:$R,MATCH(Actual!O$1,'PPM 2019'!$F$1:$R$1,0),0),0)</f>
        <v>0</v>
      </c>
      <c r="P31" s="115">
        <f>IFERROR(VLOOKUP($D:$D,'PPM 2019'!$F:$R,MATCH(Actual!P$1,'PPM 2019'!$F$1:$R$1,0),0),0)</f>
        <v>0</v>
      </c>
      <c r="Q31" s="116">
        <f>IFERROR(VLOOKUP($D:$D,'PPM 2019'!$F:$R,MATCH(Actual!Q$1,'PPM 2019'!$F$1:$R$1,0),0),0)</f>
        <v>0</v>
      </c>
      <c r="R31" s="115"/>
      <c r="S31" s="117">
        <f t="shared" ca="1" si="8"/>
        <v>1</v>
      </c>
    </row>
    <row r="32" spans="1:19" outlineLevel="1" x14ac:dyDescent="0.3">
      <c r="A32" s="13" t="s">
        <v>1</v>
      </c>
      <c r="B32" t="s">
        <v>74</v>
      </c>
      <c r="C32" t="s">
        <v>248</v>
      </c>
      <c r="D32" s="26" t="str">
        <f t="shared" si="7"/>
        <v>De Boysson Edouard1ITFIN</v>
      </c>
      <c r="F32" s="114">
        <f>IFERROR(VLOOKUP($D:$D,'PPM 2019'!$F:$R,MATCH(Actual!F$1,'PPM 2019'!$F$1:$R$1,0),0),0)</f>
        <v>1</v>
      </c>
      <c r="G32" s="115">
        <f>IFERROR(VLOOKUP($D:$D,'PPM 2019'!$F:$R,MATCH(Actual!G$1,'PPM 2019'!$F$1:$R$1,0),0),0)</f>
        <v>1</v>
      </c>
      <c r="H32" s="115">
        <f>IFERROR(VLOOKUP($D:$D,'PPM 2019'!$F:$R,MATCH(Actual!H$1,'PPM 2019'!$F$1:$R$1,0),0),0)</f>
        <v>0</v>
      </c>
      <c r="I32" s="115">
        <f>IFERROR(VLOOKUP($D:$D,'PPM 2019'!$F:$R,MATCH(Actual!I$1,'PPM 2019'!$F$1:$R$1,0),0),0)</f>
        <v>0</v>
      </c>
      <c r="J32" s="115">
        <f>IFERROR(VLOOKUP($D:$D,'PPM 2019'!$F:$R,MATCH(Actual!J$1,'PPM 2019'!$F$1:$R$1,0),0),0)</f>
        <v>0</v>
      </c>
      <c r="K32" s="115">
        <f>IFERROR(VLOOKUP($D:$D,'PPM 2019'!$F:$R,MATCH(Actual!K$1,'PPM 2019'!$F$1:$R$1,0),0),0)</f>
        <v>0</v>
      </c>
      <c r="L32" s="115">
        <f>IFERROR(VLOOKUP($D:$D,'PPM 2019'!$F:$R,MATCH(Actual!L$1,'PPM 2019'!$F$1:$R$1,0),0),0)</f>
        <v>0</v>
      </c>
      <c r="M32" s="115">
        <f>IFERROR(VLOOKUP($D:$D,'PPM 2019'!$F:$R,MATCH(Actual!M$1,'PPM 2019'!$F$1:$R$1,0),0),0)</f>
        <v>0</v>
      </c>
      <c r="N32" s="115">
        <f>IFERROR(VLOOKUP($D:$D,'PPM 2019'!$F:$R,MATCH(Actual!N$1,'PPM 2019'!$F$1:$R$1,0),0),0)</f>
        <v>0</v>
      </c>
      <c r="O32" s="115">
        <f>IFERROR(VLOOKUP($D:$D,'PPM 2019'!$F:$R,MATCH(Actual!O$1,'PPM 2019'!$F$1:$R$1,0),0),0)</f>
        <v>0</v>
      </c>
      <c r="P32" s="115">
        <f>IFERROR(VLOOKUP($D:$D,'PPM 2019'!$F:$R,MATCH(Actual!P$1,'PPM 2019'!$F$1:$R$1,0),0),0)</f>
        <v>0</v>
      </c>
      <c r="Q32" s="116">
        <f>IFERROR(VLOOKUP($D:$D,'PPM 2019'!$F:$R,MATCH(Actual!Q$1,'PPM 2019'!$F$1:$R$1,0),0),0)</f>
        <v>0</v>
      </c>
      <c r="R32" s="115"/>
      <c r="S32" s="117">
        <f t="shared" ca="1" si="8"/>
        <v>2</v>
      </c>
    </row>
    <row r="33" spans="1:19" outlineLevel="1" x14ac:dyDescent="0.3">
      <c r="A33" s="13" t="s">
        <v>1</v>
      </c>
      <c r="B33" t="s">
        <v>74</v>
      </c>
      <c r="C33" t="s">
        <v>224</v>
      </c>
      <c r="D33" s="26" t="str">
        <f t="shared" si="7"/>
        <v>Duong Phuong1ITFIN</v>
      </c>
      <c r="F33" s="114">
        <f>IFERROR(VLOOKUP($D:$D,'PPM 2019'!$F:$R,MATCH(Actual!F$1,'PPM 2019'!$F$1:$R$1,0),0),0)</f>
        <v>1</v>
      </c>
      <c r="G33" s="115">
        <f>IFERROR(VLOOKUP($D:$D,'PPM 2019'!$F:$R,MATCH(Actual!G$1,'PPM 2019'!$F$1:$R$1,0),0),0)</f>
        <v>1</v>
      </c>
      <c r="H33" s="115">
        <f>IFERROR(VLOOKUP($D:$D,'PPM 2019'!$F:$R,MATCH(Actual!H$1,'PPM 2019'!$F$1:$R$1,0),0),0)</f>
        <v>0</v>
      </c>
      <c r="I33" s="115">
        <f>IFERROR(VLOOKUP($D:$D,'PPM 2019'!$F:$R,MATCH(Actual!I$1,'PPM 2019'!$F$1:$R$1,0),0),0)</f>
        <v>0</v>
      </c>
      <c r="J33" s="115">
        <f>IFERROR(VLOOKUP($D:$D,'PPM 2019'!$F:$R,MATCH(Actual!J$1,'PPM 2019'!$F$1:$R$1,0),0),0)</f>
        <v>0</v>
      </c>
      <c r="K33" s="115">
        <f>IFERROR(VLOOKUP($D:$D,'PPM 2019'!$F:$R,MATCH(Actual!K$1,'PPM 2019'!$F$1:$R$1,0),0),0)</f>
        <v>0</v>
      </c>
      <c r="L33" s="115">
        <f>IFERROR(VLOOKUP($D:$D,'PPM 2019'!$F:$R,MATCH(Actual!L$1,'PPM 2019'!$F$1:$R$1,0),0),0)</f>
        <v>0</v>
      </c>
      <c r="M33" s="115">
        <f>IFERROR(VLOOKUP($D:$D,'PPM 2019'!$F:$R,MATCH(Actual!M$1,'PPM 2019'!$F$1:$R$1,0),0),0)</f>
        <v>0</v>
      </c>
      <c r="N33" s="115">
        <f>IFERROR(VLOOKUP($D:$D,'PPM 2019'!$F:$R,MATCH(Actual!N$1,'PPM 2019'!$F$1:$R$1,0),0),0)</f>
        <v>0</v>
      </c>
      <c r="O33" s="115">
        <f>IFERROR(VLOOKUP($D:$D,'PPM 2019'!$F:$R,MATCH(Actual!O$1,'PPM 2019'!$F$1:$R$1,0),0),0)</f>
        <v>0</v>
      </c>
      <c r="P33" s="115">
        <f>IFERROR(VLOOKUP($D:$D,'PPM 2019'!$F:$R,MATCH(Actual!P$1,'PPM 2019'!$F$1:$R$1,0),0),0)</f>
        <v>0</v>
      </c>
      <c r="Q33" s="116">
        <f>IFERROR(VLOOKUP($D:$D,'PPM 2019'!$F:$R,MATCH(Actual!Q$1,'PPM 2019'!$F$1:$R$1,0),0),0)</f>
        <v>0</v>
      </c>
      <c r="R33" s="115"/>
      <c r="S33" s="117">
        <f t="shared" ca="1" si="8"/>
        <v>2</v>
      </c>
    </row>
    <row r="34" spans="1:19" outlineLevel="1" x14ac:dyDescent="0.3">
      <c r="A34" s="13" t="s">
        <v>1</v>
      </c>
      <c r="B34" t="s">
        <v>74</v>
      </c>
      <c r="C34" t="s">
        <v>297</v>
      </c>
      <c r="D34" s="26" t="str">
        <f t="shared" si="7"/>
        <v>Belghith Rym1ITFIN</v>
      </c>
      <c r="F34" s="114">
        <f>IFERROR(VLOOKUP($D:$D,'PPM 2019'!$F:$R,MATCH(Actual!F$1,'PPM 2019'!$F$1:$R$1,0),0),0)</f>
        <v>0</v>
      </c>
      <c r="G34" s="115">
        <f>IFERROR(VLOOKUP($D:$D,'PPM 2019'!$F:$R,MATCH(Actual!G$1,'PPM 2019'!$F$1:$R$1,0),0),0)</f>
        <v>1</v>
      </c>
      <c r="H34" s="115">
        <f>IFERROR(VLOOKUP($D:$D,'PPM 2019'!$F:$R,MATCH(Actual!H$1,'PPM 2019'!$F$1:$R$1,0),0),0)</f>
        <v>0</v>
      </c>
      <c r="I34" s="115">
        <f>IFERROR(VLOOKUP($D:$D,'PPM 2019'!$F:$R,MATCH(Actual!I$1,'PPM 2019'!$F$1:$R$1,0),0),0)</f>
        <v>0</v>
      </c>
      <c r="J34" s="115">
        <f>IFERROR(VLOOKUP($D:$D,'PPM 2019'!$F:$R,MATCH(Actual!J$1,'PPM 2019'!$F$1:$R$1,0),0),0)</f>
        <v>0</v>
      </c>
      <c r="K34" s="115">
        <f>IFERROR(VLOOKUP($D:$D,'PPM 2019'!$F:$R,MATCH(Actual!K$1,'PPM 2019'!$F$1:$R$1,0),0),0)</f>
        <v>0</v>
      </c>
      <c r="L34" s="115">
        <f>IFERROR(VLOOKUP($D:$D,'PPM 2019'!$F:$R,MATCH(Actual!L$1,'PPM 2019'!$F$1:$R$1,0),0),0)</f>
        <v>0</v>
      </c>
      <c r="M34" s="115">
        <f>IFERROR(VLOOKUP($D:$D,'PPM 2019'!$F:$R,MATCH(Actual!M$1,'PPM 2019'!$F$1:$R$1,0),0),0)</f>
        <v>0</v>
      </c>
      <c r="N34" s="115">
        <f>IFERROR(VLOOKUP($D:$D,'PPM 2019'!$F:$R,MATCH(Actual!N$1,'PPM 2019'!$F$1:$R$1,0),0),0)</f>
        <v>0</v>
      </c>
      <c r="O34" s="115">
        <f>IFERROR(VLOOKUP($D:$D,'PPM 2019'!$F:$R,MATCH(Actual!O$1,'PPM 2019'!$F$1:$R$1,0),0),0)</f>
        <v>0</v>
      </c>
      <c r="P34" s="115">
        <f>IFERROR(VLOOKUP($D:$D,'PPM 2019'!$F:$R,MATCH(Actual!P$1,'PPM 2019'!$F$1:$R$1,0),0),0)</f>
        <v>0</v>
      </c>
      <c r="Q34" s="116">
        <f>IFERROR(VLOOKUP($D:$D,'PPM 2019'!$F:$R,MATCH(Actual!Q$1,'PPM 2019'!$F$1:$R$1,0),0),0)</f>
        <v>0</v>
      </c>
      <c r="R34" s="115"/>
      <c r="S34" s="117">
        <f t="shared" ca="1" si="8"/>
        <v>1</v>
      </c>
    </row>
    <row r="35" spans="1:19" outlineLevel="1" x14ac:dyDescent="0.3">
      <c r="A35" s="13" t="s">
        <v>1</v>
      </c>
      <c r="B35" t="s">
        <v>74</v>
      </c>
      <c r="C35" t="s">
        <v>229</v>
      </c>
      <c r="D35" s="26" t="str">
        <f t="shared" si="7"/>
        <v>Lambropoulos Cyril1ITFIN</v>
      </c>
      <c r="F35" s="114">
        <f>IFERROR(VLOOKUP($D:$D,'PPM 2019'!$F:$R,MATCH(Actual!F$1,'PPM 2019'!$F$1:$R$1,0),0),0)</f>
        <v>0</v>
      </c>
      <c r="G35" s="115">
        <f>IFERROR(VLOOKUP($D:$D,'PPM 2019'!$F:$R,MATCH(Actual!G$1,'PPM 2019'!$F$1:$R$1,0),0),0)</f>
        <v>0</v>
      </c>
      <c r="H35" s="115">
        <f>IFERROR(VLOOKUP($D:$D,'PPM 2019'!$F:$R,MATCH(Actual!H$1,'PPM 2019'!$F$1:$R$1,0),0),0)</f>
        <v>0</v>
      </c>
      <c r="I35" s="115">
        <f>IFERROR(VLOOKUP($D:$D,'PPM 2019'!$F:$R,MATCH(Actual!I$1,'PPM 2019'!$F$1:$R$1,0),0),0)</f>
        <v>0</v>
      </c>
      <c r="J35" s="115">
        <f>IFERROR(VLOOKUP($D:$D,'PPM 2019'!$F:$R,MATCH(Actual!J$1,'PPM 2019'!$F$1:$R$1,0),0),0)</f>
        <v>0</v>
      </c>
      <c r="K35" s="115">
        <f>IFERROR(VLOOKUP($D:$D,'PPM 2019'!$F:$R,MATCH(Actual!K$1,'PPM 2019'!$F$1:$R$1,0),0),0)</f>
        <v>0</v>
      </c>
      <c r="L35" s="115">
        <f>IFERROR(VLOOKUP($D:$D,'PPM 2019'!$F:$R,MATCH(Actual!L$1,'PPM 2019'!$F$1:$R$1,0),0),0)</f>
        <v>0</v>
      </c>
      <c r="M35" s="115">
        <f>IFERROR(VLOOKUP($D:$D,'PPM 2019'!$F:$R,MATCH(Actual!M$1,'PPM 2019'!$F$1:$R$1,0),0),0)</f>
        <v>0</v>
      </c>
      <c r="N35" s="115">
        <f>IFERROR(VLOOKUP($D:$D,'PPM 2019'!$F:$R,MATCH(Actual!N$1,'PPM 2019'!$F$1:$R$1,0),0),0)</f>
        <v>0</v>
      </c>
      <c r="O35" s="115">
        <f>IFERROR(VLOOKUP($D:$D,'PPM 2019'!$F:$R,MATCH(Actual!O$1,'PPM 2019'!$F$1:$R$1,0),0),0)</f>
        <v>0</v>
      </c>
      <c r="P35" s="115">
        <f>IFERROR(VLOOKUP($D:$D,'PPM 2019'!$F:$R,MATCH(Actual!P$1,'PPM 2019'!$F$1:$R$1,0),0),0)</f>
        <v>0</v>
      </c>
      <c r="Q35" s="116">
        <f>IFERROR(VLOOKUP($D:$D,'PPM 2019'!$F:$R,MATCH(Actual!Q$1,'PPM 2019'!$F$1:$R$1,0),0),0)</f>
        <v>0</v>
      </c>
      <c r="R35" s="115"/>
      <c r="S35" s="117">
        <f t="shared" ca="1" si="8"/>
        <v>0</v>
      </c>
    </row>
    <row r="36" spans="1:19" s="12" customFormat="1" x14ac:dyDescent="0.3">
      <c r="A36" s="105"/>
      <c r="B36" s="105" t="s">
        <v>302</v>
      </c>
      <c r="C36" s="105"/>
      <c r="D36" s="105"/>
      <c r="E36" s="105"/>
      <c r="F36" s="118">
        <f>SUM(F28:F35)</f>
        <v>3</v>
      </c>
      <c r="G36" s="119">
        <f t="shared" ref="G36:Q36" si="9">SUM(G28:G35)</f>
        <v>6</v>
      </c>
      <c r="H36" s="119">
        <f t="shared" si="9"/>
        <v>0</v>
      </c>
      <c r="I36" s="119">
        <f t="shared" si="9"/>
        <v>0</v>
      </c>
      <c r="J36" s="119">
        <f t="shared" si="9"/>
        <v>0</v>
      </c>
      <c r="K36" s="119">
        <f t="shared" si="9"/>
        <v>0</v>
      </c>
      <c r="L36" s="119">
        <f t="shared" si="9"/>
        <v>0</v>
      </c>
      <c r="M36" s="119">
        <f t="shared" si="9"/>
        <v>0</v>
      </c>
      <c r="N36" s="119">
        <f t="shared" si="9"/>
        <v>0</v>
      </c>
      <c r="O36" s="119">
        <f t="shared" si="9"/>
        <v>0</v>
      </c>
      <c r="P36" s="119">
        <f t="shared" si="9"/>
        <v>0</v>
      </c>
      <c r="Q36" s="120">
        <f t="shared" si="9"/>
        <v>0</v>
      </c>
      <c r="R36" s="121"/>
      <c r="S36" s="122">
        <f ca="1">SUM(S28:S35)</f>
        <v>9</v>
      </c>
    </row>
    <row r="37" spans="1:19" outlineLevel="1" x14ac:dyDescent="0.3">
      <c r="A37" s="13" t="s">
        <v>1</v>
      </c>
      <c r="B37" t="s">
        <v>247</v>
      </c>
      <c r="C37" t="s">
        <v>205</v>
      </c>
      <c r="D37" s="26" t="str">
        <f>C:C&amp;B:B</f>
        <v>Chaoui Ntissar1ITGF</v>
      </c>
      <c r="F37" s="114">
        <f>IFERROR(VLOOKUP($D:$D,'PPM 2019'!$F:$R,MATCH(Actual!F$1,'PPM 2019'!$F$1:$R$1,0),0),0)</f>
        <v>1</v>
      </c>
      <c r="G37" s="115">
        <f>IFERROR(VLOOKUP($D:$D,'PPM 2019'!$F:$R,MATCH(Actual!G$1,'PPM 2019'!$F$1:$R$1,0),0),0)</f>
        <v>1</v>
      </c>
      <c r="H37" s="115">
        <f>IFERROR(VLOOKUP($D:$D,'PPM 2019'!$F:$R,MATCH(Actual!H$1,'PPM 2019'!$F$1:$R$1,0),0),0)</f>
        <v>0</v>
      </c>
      <c r="I37" s="115">
        <f>IFERROR(VLOOKUP($D:$D,'PPM 2019'!$F:$R,MATCH(Actual!I$1,'PPM 2019'!$F$1:$R$1,0),0),0)</f>
        <v>0</v>
      </c>
      <c r="J37" s="115">
        <f>IFERROR(VLOOKUP($D:$D,'PPM 2019'!$F:$R,MATCH(Actual!J$1,'PPM 2019'!$F$1:$R$1,0),0),0)</f>
        <v>0</v>
      </c>
      <c r="K37" s="115">
        <f>IFERROR(VLOOKUP($D:$D,'PPM 2019'!$F:$R,MATCH(Actual!K$1,'PPM 2019'!$F$1:$R$1,0),0),0)</f>
        <v>0</v>
      </c>
      <c r="L37" s="115">
        <f>IFERROR(VLOOKUP($D:$D,'PPM 2019'!$F:$R,MATCH(Actual!L$1,'PPM 2019'!$F$1:$R$1,0),0),0)</f>
        <v>0</v>
      </c>
      <c r="M37" s="115">
        <f>IFERROR(VLOOKUP($D:$D,'PPM 2019'!$F:$R,MATCH(Actual!M$1,'PPM 2019'!$F$1:$R$1,0),0),0)</f>
        <v>0</v>
      </c>
      <c r="N37" s="115">
        <f>IFERROR(VLOOKUP($D:$D,'PPM 2019'!$F:$R,MATCH(Actual!N$1,'PPM 2019'!$F$1:$R$1,0),0),0)</f>
        <v>0</v>
      </c>
      <c r="O37" s="115">
        <f>IFERROR(VLOOKUP($D:$D,'PPM 2019'!$F:$R,MATCH(Actual!O$1,'PPM 2019'!$F$1:$R$1,0),0),0)</f>
        <v>0</v>
      </c>
      <c r="P37" s="115">
        <f>IFERROR(VLOOKUP($D:$D,'PPM 2019'!$F:$R,MATCH(Actual!P$1,'PPM 2019'!$F$1:$R$1,0),0),0)</f>
        <v>0</v>
      </c>
      <c r="Q37" s="116">
        <f>IFERROR(VLOOKUP($D:$D,'PPM 2019'!$F:$R,MATCH(Actual!Q$1,'PPM 2019'!$F$1:$R$1,0),0),0)</f>
        <v>0</v>
      </c>
      <c r="R37" s="115"/>
      <c r="S37" s="117">
        <f t="shared" ref="S37:S41" ca="1" si="10">SUM(OFFSET(F37,,,,$U$1))</f>
        <v>2</v>
      </c>
    </row>
    <row r="38" spans="1:19" outlineLevel="1" x14ac:dyDescent="0.3">
      <c r="A38" s="13" t="s">
        <v>1</v>
      </c>
      <c r="B38" t="s">
        <v>247</v>
      </c>
      <c r="C38" t="s">
        <v>71</v>
      </c>
      <c r="D38" s="26" t="str">
        <f>C:C&amp;B:B</f>
        <v>Chazelas Catherine1ITGF</v>
      </c>
      <c r="F38" s="114">
        <f>IFERROR(VLOOKUP($D:$D,'PPM 2019'!$F:$R,MATCH(Actual!F$1,'PPM 2019'!$F$1:$R$1,0),0),0)</f>
        <v>1</v>
      </c>
      <c r="G38" s="115">
        <f>IFERROR(VLOOKUP($D:$D,'PPM 2019'!$F:$R,MATCH(Actual!G$1,'PPM 2019'!$F$1:$R$1,0),0),0)</f>
        <v>1</v>
      </c>
      <c r="H38" s="115">
        <f>IFERROR(VLOOKUP($D:$D,'PPM 2019'!$F:$R,MATCH(Actual!H$1,'PPM 2019'!$F$1:$R$1,0),0),0)</f>
        <v>0</v>
      </c>
      <c r="I38" s="115">
        <f>IFERROR(VLOOKUP($D:$D,'PPM 2019'!$F:$R,MATCH(Actual!I$1,'PPM 2019'!$F$1:$R$1,0),0),0)</f>
        <v>0</v>
      </c>
      <c r="J38" s="115">
        <f>IFERROR(VLOOKUP($D:$D,'PPM 2019'!$F:$R,MATCH(Actual!J$1,'PPM 2019'!$F$1:$R$1,0),0),0)</f>
        <v>0</v>
      </c>
      <c r="K38" s="115">
        <f>IFERROR(VLOOKUP($D:$D,'PPM 2019'!$F:$R,MATCH(Actual!K$1,'PPM 2019'!$F$1:$R$1,0),0),0)</f>
        <v>0</v>
      </c>
      <c r="L38" s="115">
        <f>IFERROR(VLOOKUP($D:$D,'PPM 2019'!$F:$R,MATCH(Actual!L$1,'PPM 2019'!$F$1:$R$1,0),0),0)</f>
        <v>0</v>
      </c>
      <c r="M38" s="115">
        <f>IFERROR(VLOOKUP($D:$D,'PPM 2019'!$F:$R,MATCH(Actual!M$1,'PPM 2019'!$F$1:$R$1,0),0),0)</f>
        <v>0</v>
      </c>
      <c r="N38" s="115">
        <f>IFERROR(VLOOKUP($D:$D,'PPM 2019'!$F:$R,MATCH(Actual!N$1,'PPM 2019'!$F$1:$R$1,0),0),0)</f>
        <v>0</v>
      </c>
      <c r="O38" s="115">
        <f>IFERROR(VLOOKUP($D:$D,'PPM 2019'!$F:$R,MATCH(Actual!O$1,'PPM 2019'!$F$1:$R$1,0),0),0)</f>
        <v>0</v>
      </c>
      <c r="P38" s="115">
        <f>IFERROR(VLOOKUP($D:$D,'PPM 2019'!$F:$R,MATCH(Actual!P$1,'PPM 2019'!$F$1:$R$1,0),0),0)</f>
        <v>0</v>
      </c>
      <c r="Q38" s="116">
        <f>IFERROR(VLOOKUP($D:$D,'PPM 2019'!$F:$R,MATCH(Actual!Q$1,'PPM 2019'!$F$1:$R$1,0),0),0)</f>
        <v>0</v>
      </c>
      <c r="R38" s="115"/>
      <c r="S38" s="117">
        <f t="shared" ca="1" si="10"/>
        <v>2</v>
      </c>
    </row>
    <row r="39" spans="1:19" outlineLevel="1" x14ac:dyDescent="0.3">
      <c r="A39" s="13" t="s">
        <v>1</v>
      </c>
      <c r="B39" t="s">
        <v>247</v>
      </c>
      <c r="C39" t="s">
        <v>53</v>
      </c>
      <c r="D39" s="26" t="str">
        <f>C:C&amp;B:B</f>
        <v>De Burghgrave Laurent1ITGF</v>
      </c>
      <c r="F39" s="114">
        <f>IFERROR(VLOOKUP($D:$D,'PPM 2019'!$F:$R,MATCH(Actual!F$1,'PPM 2019'!$F$1:$R$1,0),0),0)</f>
        <v>1</v>
      </c>
      <c r="G39" s="115">
        <f>IFERROR(VLOOKUP($D:$D,'PPM 2019'!$F:$R,MATCH(Actual!G$1,'PPM 2019'!$F$1:$R$1,0),0),0)</f>
        <v>1</v>
      </c>
      <c r="H39" s="115">
        <f>IFERROR(VLOOKUP($D:$D,'PPM 2019'!$F:$R,MATCH(Actual!H$1,'PPM 2019'!$F$1:$R$1,0),0),0)</f>
        <v>0</v>
      </c>
      <c r="I39" s="115">
        <f>IFERROR(VLOOKUP($D:$D,'PPM 2019'!$F:$R,MATCH(Actual!I$1,'PPM 2019'!$F$1:$R$1,0),0),0)</f>
        <v>0</v>
      </c>
      <c r="J39" s="115">
        <f>IFERROR(VLOOKUP($D:$D,'PPM 2019'!$F:$R,MATCH(Actual!J$1,'PPM 2019'!$F$1:$R$1,0),0),0)</f>
        <v>0</v>
      </c>
      <c r="K39" s="115">
        <f>IFERROR(VLOOKUP($D:$D,'PPM 2019'!$F:$R,MATCH(Actual!K$1,'PPM 2019'!$F$1:$R$1,0),0),0)</f>
        <v>0</v>
      </c>
      <c r="L39" s="115">
        <f>IFERROR(VLOOKUP($D:$D,'PPM 2019'!$F:$R,MATCH(Actual!L$1,'PPM 2019'!$F$1:$R$1,0),0),0)</f>
        <v>0</v>
      </c>
      <c r="M39" s="115">
        <f>IFERROR(VLOOKUP($D:$D,'PPM 2019'!$F:$R,MATCH(Actual!M$1,'PPM 2019'!$F$1:$R$1,0),0),0)</f>
        <v>0</v>
      </c>
      <c r="N39" s="115">
        <f>IFERROR(VLOOKUP($D:$D,'PPM 2019'!$F:$R,MATCH(Actual!N$1,'PPM 2019'!$F$1:$R$1,0),0),0)</f>
        <v>0</v>
      </c>
      <c r="O39" s="115">
        <f>IFERROR(VLOOKUP($D:$D,'PPM 2019'!$F:$R,MATCH(Actual!O$1,'PPM 2019'!$F$1:$R$1,0),0),0)</f>
        <v>0</v>
      </c>
      <c r="P39" s="115">
        <f>IFERROR(VLOOKUP($D:$D,'PPM 2019'!$F:$R,MATCH(Actual!P$1,'PPM 2019'!$F$1:$R$1,0),0),0)</f>
        <v>0</v>
      </c>
      <c r="Q39" s="116">
        <f>IFERROR(VLOOKUP($D:$D,'PPM 2019'!$F:$R,MATCH(Actual!Q$1,'PPM 2019'!$F$1:$R$1,0),0),0)</f>
        <v>0</v>
      </c>
      <c r="R39" s="115"/>
      <c r="S39" s="117">
        <f t="shared" ca="1" si="10"/>
        <v>2</v>
      </c>
    </row>
    <row r="40" spans="1:19" outlineLevel="1" x14ac:dyDescent="0.3">
      <c r="A40" s="13" t="s">
        <v>1</v>
      </c>
      <c r="B40" t="s">
        <v>247</v>
      </c>
      <c r="C40" t="s">
        <v>233</v>
      </c>
      <c r="D40" s="26" t="str">
        <f>C:C&amp;B:B</f>
        <v>Debbah Boutaina1ITGF</v>
      </c>
      <c r="F40" s="114">
        <f>IFERROR(VLOOKUP($D:$D,'PPM 2019'!$F:$R,MATCH(Actual!F$1,'PPM 2019'!$F$1:$R$1,0),0),0)</f>
        <v>1</v>
      </c>
      <c r="G40" s="115">
        <f>IFERROR(VLOOKUP($D:$D,'PPM 2019'!$F:$R,MATCH(Actual!G$1,'PPM 2019'!$F$1:$R$1,0),0),0)</f>
        <v>1</v>
      </c>
      <c r="H40" s="115">
        <f>IFERROR(VLOOKUP($D:$D,'PPM 2019'!$F:$R,MATCH(Actual!H$1,'PPM 2019'!$F$1:$R$1,0),0),0)</f>
        <v>0</v>
      </c>
      <c r="I40" s="115">
        <f>IFERROR(VLOOKUP($D:$D,'PPM 2019'!$F:$R,MATCH(Actual!I$1,'PPM 2019'!$F$1:$R$1,0),0),0)</f>
        <v>0</v>
      </c>
      <c r="J40" s="115">
        <f>IFERROR(VLOOKUP($D:$D,'PPM 2019'!$F:$R,MATCH(Actual!J$1,'PPM 2019'!$F$1:$R$1,0),0),0)</f>
        <v>0</v>
      </c>
      <c r="K40" s="115">
        <f>IFERROR(VLOOKUP($D:$D,'PPM 2019'!$F:$R,MATCH(Actual!K$1,'PPM 2019'!$F$1:$R$1,0),0),0)</f>
        <v>0</v>
      </c>
      <c r="L40" s="115">
        <f>IFERROR(VLOOKUP($D:$D,'PPM 2019'!$F:$R,MATCH(Actual!L$1,'PPM 2019'!$F$1:$R$1,0),0),0)</f>
        <v>0</v>
      </c>
      <c r="M40" s="115">
        <f>IFERROR(VLOOKUP($D:$D,'PPM 2019'!$F:$R,MATCH(Actual!M$1,'PPM 2019'!$F$1:$R$1,0),0),0)</f>
        <v>0</v>
      </c>
      <c r="N40" s="115">
        <f>IFERROR(VLOOKUP($D:$D,'PPM 2019'!$F:$R,MATCH(Actual!N$1,'PPM 2019'!$F$1:$R$1,0),0),0)</f>
        <v>0</v>
      </c>
      <c r="O40" s="115">
        <f>IFERROR(VLOOKUP($D:$D,'PPM 2019'!$F:$R,MATCH(Actual!O$1,'PPM 2019'!$F$1:$R$1,0),0),0)</f>
        <v>0</v>
      </c>
      <c r="P40" s="115">
        <f>IFERROR(VLOOKUP($D:$D,'PPM 2019'!$F:$R,MATCH(Actual!P$1,'PPM 2019'!$F$1:$R$1,0),0),0)</f>
        <v>0</v>
      </c>
      <c r="Q40" s="116">
        <f>IFERROR(VLOOKUP($D:$D,'PPM 2019'!$F:$R,MATCH(Actual!Q$1,'PPM 2019'!$F$1:$R$1,0),0),0)</f>
        <v>0</v>
      </c>
      <c r="R40" s="115"/>
      <c r="S40" s="117">
        <f t="shared" ca="1" si="10"/>
        <v>2</v>
      </c>
    </row>
    <row r="41" spans="1:19" outlineLevel="1" x14ac:dyDescent="0.3">
      <c r="A41" s="13" t="s">
        <v>1</v>
      </c>
      <c r="B41" t="s">
        <v>247</v>
      </c>
      <c r="C41" t="s">
        <v>66</v>
      </c>
      <c r="D41" s="26" t="str">
        <f>C:C&amp;B:B</f>
        <v>Horen Guillaume1ITGF</v>
      </c>
      <c r="F41" s="114">
        <f>IFERROR(VLOOKUP($D:$D,'PPM 2019'!$F:$R,MATCH(Actual!F$1,'PPM 2019'!$F$1:$R$1,0),0),0)</f>
        <v>1</v>
      </c>
      <c r="G41" s="115">
        <f>IFERROR(VLOOKUP($D:$D,'PPM 2019'!$F:$R,MATCH(Actual!G$1,'PPM 2019'!$F$1:$R$1,0),0),0)</f>
        <v>1</v>
      </c>
      <c r="H41" s="115">
        <f>IFERROR(VLOOKUP($D:$D,'PPM 2019'!$F:$R,MATCH(Actual!H$1,'PPM 2019'!$F$1:$R$1,0),0),0)</f>
        <v>0</v>
      </c>
      <c r="I41" s="115">
        <f>IFERROR(VLOOKUP($D:$D,'PPM 2019'!$F:$R,MATCH(Actual!I$1,'PPM 2019'!$F$1:$R$1,0),0),0)</f>
        <v>0</v>
      </c>
      <c r="J41" s="115">
        <f>IFERROR(VLOOKUP($D:$D,'PPM 2019'!$F:$R,MATCH(Actual!J$1,'PPM 2019'!$F$1:$R$1,0),0),0)</f>
        <v>0</v>
      </c>
      <c r="K41" s="115">
        <f>IFERROR(VLOOKUP($D:$D,'PPM 2019'!$F:$R,MATCH(Actual!K$1,'PPM 2019'!$F$1:$R$1,0),0),0)</f>
        <v>0</v>
      </c>
      <c r="L41" s="115">
        <f>IFERROR(VLOOKUP($D:$D,'PPM 2019'!$F:$R,MATCH(Actual!L$1,'PPM 2019'!$F$1:$R$1,0),0),0)</f>
        <v>0</v>
      </c>
      <c r="M41" s="115">
        <f>IFERROR(VLOOKUP($D:$D,'PPM 2019'!$F:$R,MATCH(Actual!M$1,'PPM 2019'!$F$1:$R$1,0),0),0)</f>
        <v>0</v>
      </c>
      <c r="N41" s="115">
        <f>IFERROR(VLOOKUP($D:$D,'PPM 2019'!$F:$R,MATCH(Actual!N$1,'PPM 2019'!$F$1:$R$1,0),0),0)</f>
        <v>0</v>
      </c>
      <c r="O41" s="115">
        <f>IFERROR(VLOOKUP($D:$D,'PPM 2019'!$F:$R,MATCH(Actual!O$1,'PPM 2019'!$F$1:$R$1,0),0),0)</f>
        <v>0</v>
      </c>
      <c r="P41" s="115">
        <f>IFERROR(VLOOKUP($D:$D,'PPM 2019'!$F:$R,MATCH(Actual!P$1,'PPM 2019'!$F$1:$R$1,0),0),0)</f>
        <v>0</v>
      </c>
      <c r="Q41" s="116">
        <f>IFERROR(VLOOKUP($D:$D,'PPM 2019'!$F:$R,MATCH(Actual!Q$1,'PPM 2019'!$F$1:$R$1,0),0),0)</f>
        <v>0</v>
      </c>
      <c r="R41" s="115"/>
      <c r="S41" s="117">
        <f t="shared" ca="1" si="10"/>
        <v>2</v>
      </c>
    </row>
    <row r="42" spans="1:19" s="12" customFormat="1" x14ac:dyDescent="0.3">
      <c r="A42" s="105"/>
      <c r="B42" s="105" t="s">
        <v>303</v>
      </c>
      <c r="C42" s="105"/>
      <c r="D42" s="105"/>
      <c r="E42" s="105"/>
      <c r="F42" s="118">
        <f>SUM(F37:F41)</f>
        <v>5</v>
      </c>
      <c r="G42" s="119">
        <f t="shared" ref="G42:Q42" si="11">SUM(G37:G41)</f>
        <v>5</v>
      </c>
      <c r="H42" s="119">
        <f t="shared" si="11"/>
        <v>0</v>
      </c>
      <c r="I42" s="119">
        <f t="shared" si="11"/>
        <v>0</v>
      </c>
      <c r="J42" s="119">
        <f t="shared" si="11"/>
        <v>0</v>
      </c>
      <c r="K42" s="119">
        <f t="shared" si="11"/>
        <v>0</v>
      </c>
      <c r="L42" s="119">
        <f t="shared" si="11"/>
        <v>0</v>
      </c>
      <c r="M42" s="119">
        <f t="shared" si="11"/>
        <v>0</v>
      </c>
      <c r="N42" s="119">
        <f t="shared" si="11"/>
        <v>0</v>
      </c>
      <c r="O42" s="119">
        <f t="shared" si="11"/>
        <v>0</v>
      </c>
      <c r="P42" s="119">
        <f t="shared" si="11"/>
        <v>0</v>
      </c>
      <c r="Q42" s="120">
        <f t="shared" si="11"/>
        <v>0</v>
      </c>
      <c r="R42" s="121"/>
      <c r="S42" s="122">
        <f ca="1">SUM(S37:S41)</f>
        <v>10</v>
      </c>
    </row>
    <row r="43" spans="1:19" outlineLevel="1" x14ac:dyDescent="0.3">
      <c r="A43" s="13" t="s">
        <v>1</v>
      </c>
      <c r="B43" t="s">
        <v>80</v>
      </c>
      <c r="C43" t="s">
        <v>246</v>
      </c>
      <c r="D43" s="26" t="str">
        <f t="shared" ref="D43:D54" si="12">C:C&amp;B:B</f>
        <v>Boubekeur Yamina1ITRUN</v>
      </c>
      <c r="F43" s="114">
        <f>IFERROR(VLOOKUP($D:$D,'PPM 2019'!$F:$R,MATCH(Actual!F$1,'PPM 2019'!$F$1:$R$1,0),0),0)</f>
        <v>1</v>
      </c>
      <c r="G43" s="115">
        <f>IFERROR(VLOOKUP($D:$D,'PPM 2019'!$F:$R,MATCH(Actual!G$1,'PPM 2019'!$F$1:$R$1,0),0),0)</f>
        <v>0</v>
      </c>
      <c r="H43" s="115">
        <f>IFERROR(VLOOKUP($D:$D,'PPM 2019'!$F:$R,MATCH(Actual!H$1,'PPM 2019'!$F$1:$R$1,0),0),0)</f>
        <v>0</v>
      </c>
      <c r="I43" s="115">
        <f>IFERROR(VLOOKUP($D:$D,'PPM 2019'!$F:$R,MATCH(Actual!I$1,'PPM 2019'!$F$1:$R$1,0),0),0)</f>
        <v>0</v>
      </c>
      <c r="J43" s="115">
        <f>IFERROR(VLOOKUP($D:$D,'PPM 2019'!$F:$R,MATCH(Actual!J$1,'PPM 2019'!$F$1:$R$1,0),0),0)</f>
        <v>0</v>
      </c>
      <c r="K43" s="115">
        <f>IFERROR(VLOOKUP($D:$D,'PPM 2019'!$F:$R,MATCH(Actual!K$1,'PPM 2019'!$F$1:$R$1,0),0),0)</f>
        <v>0</v>
      </c>
      <c r="L43" s="115">
        <f>IFERROR(VLOOKUP($D:$D,'PPM 2019'!$F:$R,MATCH(Actual!L$1,'PPM 2019'!$F$1:$R$1,0),0),0)</f>
        <v>0</v>
      </c>
      <c r="M43" s="115">
        <f>IFERROR(VLOOKUP($D:$D,'PPM 2019'!$F:$R,MATCH(Actual!M$1,'PPM 2019'!$F$1:$R$1,0),0),0)</f>
        <v>0</v>
      </c>
      <c r="N43" s="115">
        <f>IFERROR(VLOOKUP($D:$D,'PPM 2019'!$F:$R,MATCH(Actual!N$1,'PPM 2019'!$F$1:$R$1,0),0),0)</f>
        <v>0</v>
      </c>
      <c r="O43" s="115">
        <f>IFERROR(VLOOKUP($D:$D,'PPM 2019'!$F:$R,MATCH(Actual!O$1,'PPM 2019'!$F$1:$R$1,0),0),0)</f>
        <v>0</v>
      </c>
      <c r="P43" s="115">
        <f>IFERROR(VLOOKUP($D:$D,'PPM 2019'!$F:$R,MATCH(Actual!P$1,'PPM 2019'!$F$1:$R$1,0),0),0)</f>
        <v>0</v>
      </c>
      <c r="Q43" s="116">
        <f>IFERROR(VLOOKUP($D:$D,'PPM 2019'!$F:$R,MATCH(Actual!Q$1,'PPM 2019'!$F$1:$R$1,0),0),0)</f>
        <v>0</v>
      </c>
      <c r="R43" s="115"/>
      <c r="S43" s="117">
        <f t="shared" ref="S43:S54" ca="1" si="13">SUM(OFFSET(F43,,,,$U$1))</f>
        <v>1</v>
      </c>
    </row>
    <row r="44" spans="1:19" outlineLevel="1" x14ac:dyDescent="0.3">
      <c r="A44" s="13" t="s">
        <v>1</v>
      </c>
      <c r="B44" t="s">
        <v>80</v>
      </c>
      <c r="C44" t="s">
        <v>235</v>
      </c>
      <c r="D44" s="26" t="str">
        <f t="shared" si="12"/>
        <v>Dupraz Simon1ITRUN</v>
      </c>
      <c r="F44" s="114">
        <f>IFERROR(VLOOKUP($D:$D,'PPM 2019'!$F:$R,MATCH(Actual!F$1,'PPM 2019'!$F$1:$R$1,0),0),0)</f>
        <v>1</v>
      </c>
      <c r="G44" s="115">
        <f>IFERROR(VLOOKUP($D:$D,'PPM 2019'!$F:$R,MATCH(Actual!G$1,'PPM 2019'!$F$1:$R$1,0),0),0)</f>
        <v>1</v>
      </c>
      <c r="H44" s="115">
        <f>IFERROR(VLOOKUP($D:$D,'PPM 2019'!$F:$R,MATCH(Actual!H$1,'PPM 2019'!$F$1:$R$1,0),0),0)</f>
        <v>0</v>
      </c>
      <c r="I44" s="115">
        <f>IFERROR(VLOOKUP($D:$D,'PPM 2019'!$F:$R,MATCH(Actual!I$1,'PPM 2019'!$F$1:$R$1,0),0),0)</f>
        <v>0</v>
      </c>
      <c r="J44" s="115">
        <f>IFERROR(VLOOKUP($D:$D,'PPM 2019'!$F:$R,MATCH(Actual!J$1,'PPM 2019'!$F$1:$R$1,0),0),0)</f>
        <v>0</v>
      </c>
      <c r="K44" s="115">
        <f>IFERROR(VLOOKUP($D:$D,'PPM 2019'!$F:$R,MATCH(Actual!K$1,'PPM 2019'!$F$1:$R$1,0),0),0)</f>
        <v>0</v>
      </c>
      <c r="L44" s="115">
        <f>IFERROR(VLOOKUP($D:$D,'PPM 2019'!$F:$R,MATCH(Actual!L$1,'PPM 2019'!$F$1:$R$1,0),0),0)</f>
        <v>0</v>
      </c>
      <c r="M44" s="115">
        <f>IFERROR(VLOOKUP($D:$D,'PPM 2019'!$F:$R,MATCH(Actual!M$1,'PPM 2019'!$F$1:$R$1,0),0),0)</f>
        <v>0</v>
      </c>
      <c r="N44" s="115">
        <f>IFERROR(VLOOKUP($D:$D,'PPM 2019'!$F:$R,MATCH(Actual!N$1,'PPM 2019'!$F$1:$R$1,0),0),0)</f>
        <v>0</v>
      </c>
      <c r="O44" s="115">
        <f>IFERROR(VLOOKUP($D:$D,'PPM 2019'!$F:$R,MATCH(Actual!O$1,'PPM 2019'!$F$1:$R$1,0),0),0)</f>
        <v>0</v>
      </c>
      <c r="P44" s="115">
        <f>IFERROR(VLOOKUP($D:$D,'PPM 2019'!$F:$R,MATCH(Actual!P$1,'PPM 2019'!$F$1:$R$1,0),0),0)</f>
        <v>0</v>
      </c>
      <c r="Q44" s="116">
        <f>IFERROR(VLOOKUP($D:$D,'PPM 2019'!$F:$R,MATCH(Actual!Q$1,'PPM 2019'!$F$1:$R$1,0),0),0)</f>
        <v>0</v>
      </c>
      <c r="R44" s="115"/>
      <c r="S44" s="117">
        <f t="shared" ca="1" si="13"/>
        <v>2</v>
      </c>
    </row>
    <row r="45" spans="1:19" outlineLevel="1" x14ac:dyDescent="0.3">
      <c r="A45" s="13" t="s">
        <v>1</v>
      </c>
      <c r="B45" t="s">
        <v>80</v>
      </c>
      <c r="C45" t="s">
        <v>211</v>
      </c>
      <c r="D45" s="26" t="str">
        <f t="shared" si="12"/>
        <v>Ferkatadji Julien1ITRUN</v>
      </c>
      <c r="F45" s="114">
        <f>IFERROR(VLOOKUP($D:$D,'PPM 2019'!$F:$R,MATCH(Actual!F$1,'PPM 2019'!$F$1:$R$1,0),0),0)</f>
        <v>1</v>
      </c>
      <c r="G45" s="115">
        <f>IFERROR(VLOOKUP($D:$D,'PPM 2019'!$F:$R,MATCH(Actual!G$1,'PPM 2019'!$F$1:$R$1,0),0),0)</f>
        <v>1</v>
      </c>
      <c r="H45" s="115">
        <f>IFERROR(VLOOKUP($D:$D,'PPM 2019'!$F:$R,MATCH(Actual!H$1,'PPM 2019'!$F$1:$R$1,0),0),0)</f>
        <v>0</v>
      </c>
      <c r="I45" s="115">
        <f>IFERROR(VLOOKUP($D:$D,'PPM 2019'!$F:$R,MATCH(Actual!I$1,'PPM 2019'!$F$1:$R$1,0),0),0)</f>
        <v>0</v>
      </c>
      <c r="J45" s="115">
        <f>IFERROR(VLOOKUP($D:$D,'PPM 2019'!$F:$R,MATCH(Actual!J$1,'PPM 2019'!$F$1:$R$1,0),0),0)</f>
        <v>0</v>
      </c>
      <c r="K45" s="115">
        <f>IFERROR(VLOOKUP($D:$D,'PPM 2019'!$F:$R,MATCH(Actual!K$1,'PPM 2019'!$F$1:$R$1,0),0),0)</f>
        <v>0</v>
      </c>
      <c r="L45" s="115">
        <f>IFERROR(VLOOKUP($D:$D,'PPM 2019'!$F:$R,MATCH(Actual!L$1,'PPM 2019'!$F$1:$R$1,0),0),0)</f>
        <v>0</v>
      </c>
      <c r="M45" s="115">
        <f>IFERROR(VLOOKUP($D:$D,'PPM 2019'!$F:$R,MATCH(Actual!M$1,'PPM 2019'!$F$1:$R$1,0),0),0)</f>
        <v>0</v>
      </c>
      <c r="N45" s="115">
        <f>IFERROR(VLOOKUP($D:$D,'PPM 2019'!$F:$R,MATCH(Actual!N$1,'PPM 2019'!$F$1:$R$1,0),0),0)</f>
        <v>0</v>
      </c>
      <c r="O45" s="115">
        <f>IFERROR(VLOOKUP($D:$D,'PPM 2019'!$F:$R,MATCH(Actual!O$1,'PPM 2019'!$F$1:$R$1,0),0),0)</f>
        <v>0</v>
      </c>
      <c r="P45" s="115">
        <f>IFERROR(VLOOKUP($D:$D,'PPM 2019'!$F:$R,MATCH(Actual!P$1,'PPM 2019'!$F$1:$R$1,0),0),0)</f>
        <v>0</v>
      </c>
      <c r="Q45" s="116">
        <f>IFERROR(VLOOKUP($D:$D,'PPM 2019'!$F:$R,MATCH(Actual!Q$1,'PPM 2019'!$F$1:$R$1,0),0),0)</f>
        <v>0</v>
      </c>
      <c r="R45" s="115"/>
      <c r="S45" s="117">
        <f t="shared" ca="1" si="13"/>
        <v>2</v>
      </c>
    </row>
    <row r="46" spans="1:19" outlineLevel="1" x14ac:dyDescent="0.3">
      <c r="A46" s="13" t="s">
        <v>1</v>
      </c>
      <c r="B46" t="s">
        <v>80</v>
      </c>
      <c r="C46" t="s">
        <v>2</v>
      </c>
      <c r="D46" s="26" t="str">
        <f t="shared" si="12"/>
        <v>Feuillet Adrien1ITRUN</v>
      </c>
      <c r="F46" s="114">
        <f>IFERROR(VLOOKUP($D:$D,'PPM 2019'!$F:$R,MATCH(Actual!F$1,'PPM 2019'!$F$1:$R$1,0),0),0)</f>
        <v>1</v>
      </c>
      <c r="G46" s="115">
        <f>IFERROR(VLOOKUP($D:$D,'PPM 2019'!$F:$R,MATCH(Actual!G$1,'PPM 2019'!$F$1:$R$1,0),0),0)</f>
        <v>0</v>
      </c>
      <c r="H46" s="115">
        <f>IFERROR(VLOOKUP($D:$D,'PPM 2019'!$F:$R,MATCH(Actual!H$1,'PPM 2019'!$F$1:$R$1,0),0),0)</f>
        <v>0</v>
      </c>
      <c r="I46" s="115">
        <f>IFERROR(VLOOKUP($D:$D,'PPM 2019'!$F:$R,MATCH(Actual!I$1,'PPM 2019'!$F$1:$R$1,0),0),0)</f>
        <v>0</v>
      </c>
      <c r="J46" s="115">
        <f>IFERROR(VLOOKUP($D:$D,'PPM 2019'!$F:$R,MATCH(Actual!J$1,'PPM 2019'!$F$1:$R$1,0),0),0)</f>
        <v>0</v>
      </c>
      <c r="K46" s="115">
        <f>IFERROR(VLOOKUP($D:$D,'PPM 2019'!$F:$R,MATCH(Actual!K$1,'PPM 2019'!$F$1:$R$1,0),0),0)</f>
        <v>0</v>
      </c>
      <c r="L46" s="115">
        <f>IFERROR(VLOOKUP($D:$D,'PPM 2019'!$F:$R,MATCH(Actual!L$1,'PPM 2019'!$F$1:$R$1,0),0),0)</f>
        <v>0</v>
      </c>
      <c r="M46" s="115">
        <f>IFERROR(VLOOKUP($D:$D,'PPM 2019'!$F:$R,MATCH(Actual!M$1,'PPM 2019'!$F$1:$R$1,0),0),0)</f>
        <v>0</v>
      </c>
      <c r="N46" s="115">
        <f>IFERROR(VLOOKUP($D:$D,'PPM 2019'!$F:$R,MATCH(Actual!N$1,'PPM 2019'!$F$1:$R$1,0),0),0)</f>
        <v>0</v>
      </c>
      <c r="O46" s="115">
        <f>IFERROR(VLOOKUP($D:$D,'PPM 2019'!$F:$R,MATCH(Actual!O$1,'PPM 2019'!$F$1:$R$1,0),0),0)</f>
        <v>0</v>
      </c>
      <c r="P46" s="115">
        <f>IFERROR(VLOOKUP($D:$D,'PPM 2019'!$F:$R,MATCH(Actual!P$1,'PPM 2019'!$F$1:$R$1,0),0),0)</f>
        <v>0</v>
      </c>
      <c r="Q46" s="116">
        <f>IFERROR(VLOOKUP($D:$D,'PPM 2019'!$F:$R,MATCH(Actual!Q$1,'PPM 2019'!$F$1:$R$1,0),0),0)</f>
        <v>0</v>
      </c>
      <c r="R46" s="115"/>
      <c r="S46" s="117">
        <f t="shared" ca="1" si="13"/>
        <v>1</v>
      </c>
    </row>
    <row r="47" spans="1:19" outlineLevel="1" x14ac:dyDescent="0.3">
      <c r="A47" s="13" t="s">
        <v>1</v>
      </c>
      <c r="B47" t="s">
        <v>80</v>
      </c>
      <c r="C47" t="s">
        <v>213</v>
      </c>
      <c r="D47" s="26" t="str">
        <f t="shared" si="12"/>
        <v>Golubovic Boris1ITRUN</v>
      </c>
      <c r="F47" s="114">
        <f>IFERROR(VLOOKUP($D:$D,'PPM 2019'!$F:$R,MATCH(Actual!F$1,'PPM 2019'!$F$1:$R$1,0),0),0)</f>
        <v>1</v>
      </c>
      <c r="G47" s="115">
        <f>IFERROR(VLOOKUP($D:$D,'PPM 2019'!$F:$R,MATCH(Actual!G$1,'PPM 2019'!$F$1:$R$1,0),0),0)</f>
        <v>0</v>
      </c>
      <c r="H47" s="115">
        <f>IFERROR(VLOOKUP($D:$D,'PPM 2019'!$F:$R,MATCH(Actual!H$1,'PPM 2019'!$F$1:$R$1,0),0),0)</f>
        <v>0</v>
      </c>
      <c r="I47" s="115">
        <f>IFERROR(VLOOKUP($D:$D,'PPM 2019'!$F:$R,MATCH(Actual!I$1,'PPM 2019'!$F$1:$R$1,0),0),0)</f>
        <v>0</v>
      </c>
      <c r="J47" s="115">
        <f>IFERROR(VLOOKUP($D:$D,'PPM 2019'!$F:$R,MATCH(Actual!J$1,'PPM 2019'!$F$1:$R$1,0),0),0)</f>
        <v>0</v>
      </c>
      <c r="K47" s="115">
        <f>IFERROR(VLOOKUP($D:$D,'PPM 2019'!$F:$R,MATCH(Actual!K$1,'PPM 2019'!$F$1:$R$1,0),0),0)</f>
        <v>0</v>
      </c>
      <c r="L47" s="115">
        <f>IFERROR(VLOOKUP($D:$D,'PPM 2019'!$F:$R,MATCH(Actual!L$1,'PPM 2019'!$F$1:$R$1,0),0),0)</f>
        <v>0</v>
      </c>
      <c r="M47" s="115">
        <f>IFERROR(VLOOKUP($D:$D,'PPM 2019'!$F:$R,MATCH(Actual!M$1,'PPM 2019'!$F$1:$R$1,0),0),0)</f>
        <v>0</v>
      </c>
      <c r="N47" s="115">
        <f>IFERROR(VLOOKUP($D:$D,'PPM 2019'!$F:$R,MATCH(Actual!N$1,'PPM 2019'!$F$1:$R$1,0),0),0)</f>
        <v>0</v>
      </c>
      <c r="O47" s="115">
        <f>IFERROR(VLOOKUP($D:$D,'PPM 2019'!$F:$R,MATCH(Actual!O$1,'PPM 2019'!$F$1:$R$1,0),0),0)</f>
        <v>0</v>
      </c>
      <c r="P47" s="115">
        <f>IFERROR(VLOOKUP($D:$D,'PPM 2019'!$F:$R,MATCH(Actual!P$1,'PPM 2019'!$F$1:$R$1,0),0),0)</f>
        <v>0</v>
      </c>
      <c r="Q47" s="116">
        <f>IFERROR(VLOOKUP($D:$D,'PPM 2019'!$F:$R,MATCH(Actual!Q$1,'PPM 2019'!$F$1:$R$1,0),0),0)</f>
        <v>0</v>
      </c>
      <c r="R47" s="115"/>
      <c r="S47" s="117">
        <f t="shared" ca="1" si="13"/>
        <v>1</v>
      </c>
    </row>
    <row r="48" spans="1:19" outlineLevel="1" x14ac:dyDescent="0.3">
      <c r="A48" s="13" t="s">
        <v>1</v>
      </c>
      <c r="B48" t="s">
        <v>80</v>
      </c>
      <c r="C48" t="s">
        <v>250</v>
      </c>
      <c r="D48" s="26" t="str">
        <f t="shared" si="12"/>
        <v>Goncalves Joa1ITRUN</v>
      </c>
      <c r="F48" s="114">
        <f>IFERROR(VLOOKUP($D:$D,'PPM 2019'!$F:$R,MATCH(Actual!F$1,'PPM 2019'!$F$1:$R$1,0),0),0)</f>
        <v>1</v>
      </c>
      <c r="G48" s="115">
        <f>IFERROR(VLOOKUP($D:$D,'PPM 2019'!$F:$R,MATCH(Actual!G$1,'PPM 2019'!$F$1:$R$1,0),0),0)</f>
        <v>1</v>
      </c>
      <c r="H48" s="115">
        <f>IFERROR(VLOOKUP($D:$D,'PPM 2019'!$F:$R,MATCH(Actual!H$1,'PPM 2019'!$F$1:$R$1,0),0),0)</f>
        <v>0</v>
      </c>
      <c r="I48" s="115">
        <f>IFERROR(VLOOKUP($D:$D,'PPM 2019'!$F:$R,MATCH(Actual!I$1,'PPM 2019'!$F$1:$R$1,0),0),0)</f>
        <v>0</v>
      </c>
      <c r="J48" s="115">
        <f>IFERROR(VLOOKUP($D:$D,'PPM 2019'!$F:$R,MATCH(Actual!J$1,'PPM 2019'!$F$1:$R$1,0),0),0)</f>
        <v>0</v>
      </c>
      <c r="K48" s="115">
        <f>IFERROR(VLOOKUP($D:$D,'PPM 2019'!$F:$R,MATCH(Actual!K$1,'PPM 2019'!$F$1:$R$1,0),0),0)</f>
        <v>0</v>
      </c>
      <c r="L48" s="115">
        <f>IFERROR(VLOOKUP($D:$D,'PPM 2019'!$F:$R,MATCH(Actual!L$1,'PPM 2019'!$F$1:$R$1,0),0),0)</f>
        <v>0</v>
      </c>
      <c r="M48" s="115">
        <f>IFERROR(VLOOKUP($D:$D,'PPM 2019'!$F:$R,MATCH(Actual!M$1,'PPM 2019'!$F$1:$R$1,0),0),0)</f>
        <v>0</v>
      </c>
      <c r="N48" s="115">
        <f>IFERROR(VLOOKUP($D:$D,'PPM 2019'!$F:$R,MATCH(Actual!N$1,'PPM 2019'!$F$1:$R$1,0),0),0)</f>
        <v>0</v>
      </c>
      <c r="O48" s="115">
        <f>IFERROR(VLOOKUP($D:$D,'PPM 2019'!$F:$R,MATCH(Actual!O$1,'PPM 2019'!$F$1:$R$1,0),0),0)</f>
        <v>0</v>
      </c>
      <c r="P48" s="115">
        <f>IFERROR(VLOOKUP($D:$D,'PPM 2019'!$F:$R,MATCH(Actual!P$1,'PPM 2019'!$F$1:$R$1,0),0),0)</f>
        <v>0</v>
      </c>
      <c r="Q48" s="116">
        <f>IFERROR(VLOOKUP($D:$D,'PPM 2019'!$F:$R,MATCH(Actual!Q$1,'PPM 2019'!$F$1:$R$1,0),0),0)</f>
        <v>0</v>
      </c>
      <c r="R48" s="115"/>
      <c r="S48" s="117">
        <f t="shared" ca="1" si="13"/>
        <v>2</v>
      </c>
    </row>
    <row r="49" spans="1:19" outlineLevel="1" x14ac:dyDescent="0.3">
      <c r="A49" s="13" t="s">
        <v>1</v>
      </c>
      <c r="B49" t="s">
        <v>80</v>
      </c>
      <c r="C49" t="s">
        <v>202</v>
      </c>
      <c r="D49" s="26" t="str">
        <f t="shared" si="12"/>
        <v>Hemmavanh Jennifer1ITRUN</v>
      </c>
      <c r="F49" s="114">
        <f>IFERROR(VLOOKUP($D:$D,'PPM 2019'!$F:$R,MATCH(Actual!F$1,'PPM 2019'!$F$1:$R$1,0),0),0)</f>
        <v>1</v>
      </c>
      <c r="G49" s="115">
        <f>IFERROR(VLOOKUP($D:$D,'PPM 2019'!$F:$R,MATCH(Actual!G$1,'PPM 2019'!$F$1:$R$1,0),0),0)</f>
        <v>1</v>
      </c>
      <c r="H49" s="115">
        <f>IFERROR(VLOOKUP($D:$D,'PPM 2019'!$F:$R,MATCH(Actual!H$1,'PPM 2019'!$F$1:$R$1,0),0),0)</f>
        <v>0</v>
      </c>
      <c r="I49" s="115">
        <f>IFERROR(VLOOKUP($D:$D,'PPM 2019'!$F:$R,MATCH(Actual!I$1,'PPM 2019'!$F$1:$R$1,0),0),0)</f>
        <v>0</v>
      </c>
      <c r="J49" s="115">
        <f>IFERROR(VLOOKUP($D:$D,'PPM 2019'!$F:$R,MATCH(Actual!J$1,'PPM 2019'!$F$1:$R$1,0),0),0)</f>
        <v>0</v>
      </c>
      <c r="K49" s="115">
        <f>IFERROR(VLOOKUP($D:$D,'PPM 2019'!$F:$R,MATCH(Actual!K$1,'PPM 2019'!$F$1:$R$1,0),0),0)</f>
        <v>0</v>
      </c>
      <c r="L49" s="115">
        <f>IFERROR(VLOOKUP($D:$D,'PPM 2019'!$F:$R,MATCH(Actual!L$1,'PPM 2019'!$F$1:$R$1,0),0),0)</f>
        <v>0</v>
      </c>
      <c r="M49" s="115">
        <f>IFERROR(VLOOKUP($D:$D,'PPM 2019'!$F:$R,MATCH(Actual!M$1,'PPM 2019'!$F$1:$R$1,0),0),0)</f>
        <v>0</v>
      </c>
      <c r="N49" s="115">
        <f>IFERROR(VLOOKUP($D:$D,'PPM 2019'!$F:$R,MATCH(Actual!N$1,'PPM 2019'!$F$1:$R$1,0),0),0)</f>
        <v>0</v>
      </c>
      <c r="O49" s="115">
        <f>IFERROR(VLOOKUP($D:$D,'PPM 2019'!$F:$R,MATCH(Actual!O$1,'PPM 2019'!$F$1:$R$1,0),0),0)</f>
        <v>0</v>
      </c>
      <c r="P49" s="115">
        <f>IFERROR(VLOOKUP($D:$D,'PPM 2019'!$F:$R,MATCH(Actual!P$1,'PPM 2019'!$F$1:$R$1,0),0),0)</f>
        <v>0</v>
      </c>
      <c r="Q49" s="116">
        <f>IFERROR(VLOOKUP($D:$D,'PPM 2019'!$F:$R,MATCH(Actual!Q$1,'PPM 2019'!$F$1:$R$1,0),0),0)</f>
        <v>0</v>
      </c>
      <c r="R49" s="115"/>
      <c r="S49" s="117">
        <f t="shared" ca="1" si="13"/>
        <v>2</v>
      </c>
    </row>
    <row r="50" spans="1:19" outlineLevel="1" x14ac:dyDescent="0.3">
      <c r="A50" s="13" t="s">
        <v>1</v>
      </c>
      <c r="B50" t="s">
        <v>80</v>
      </c>
      <c r="C50" t="s">
        <v>227</v>
      </c>
      <c r="D50" s="26" t="str">
        <f t="shared" si="12"/>
        <v>Jaa Ayoub1ITRUN</v>
      </c>
      <c r="F50" s="114">
        <f>IFERROR(VLOOKUP($D:$D,'PPM 2019'!$F:$R,MATCH(Actual!F$1,'PPM 2019'!$F$1:$R$1,0),0),0)</f>
        <v>1</v>
      </c>
      <c r="G50" s="115">
        <f>IFERROR(VLOOKUP($D:$D,'PPM 2019'!$F:$R,MATCH(Actual!G$1,'PPM 2019'!$F$1:$R$1,0),0),0)</f>
        <v>1</v>
      </c>
      <c r="H50" s="115">
        <f>IFERROR(VLOOKUP($D:$D,'PPM 2019'!$F:$R,MATCH(Actual!H$1,'PPM 2019'!$F$1:$R$1,0),0),0)</f>
        <v>0</v>
      </c>
      <c r="I50" s="115">
        <f>IFERROR(VLOOKUP($D:$D,'PPM 2019'!$F:$R,MATCH(Actual!I$1,'PPM 2019'!$F$1:$R$1,0),0),0)</f>
        <v>0</v>
      </c>
      <c r="J50" s="115">
        <f>IFERROR(VLOOKUP($D:$D,'PPM 2019'!$F:$R,MATCH(Actual!J$1,'PPM 2019'!$F$1:$R$1,0),0),0)</f>
        <v>0</v>
      </c>
      <c r="K50" s="115">
        <f>IFERROR(VLOOKUP($D:$D,'PPM 2019'!$F:$R,MATCH(Actual!K$1,'PPM 2019'!$F$1:$R$1,0),0),0)</f>
        <v>0</v>
      </c>
      <c r="L50" s="115">
        <f>IFERROR(VLOOKUP($D:$D,'PPM 2019'!$F:$R,MATCH(Actual!L$1,'PPM 2019'!$F$1:$R$1,0),0),0)</f>
        <v>0</v>
      </c>
      <c r="M50" s="115">
        <f>IFERROR(VLOOKUP($D:$D,'PPM 2019'!$F:$R,MATCH(Actual!M$1,'PPM 2019'!$F$1:$R$1,0),0),0)</f>
        <v>0</v>
      </c>
      <c r="N50" s="115">
        <f>IFERROR(VLOOKUP($D:$D,'PPM 2019'!$F:$R,MATCH(Actual!N$1,'PPM 2019'!$F$1:$R$1,0),0),0)</f>
        <v>0</v>
      </c>
      <c r="O50" s="115">
        <f>IFERROR(VLOOKUP($D:$D,'PPM 2019'!$F:$R,MATCH(Actual!O$1,'PPM 2019'!$F$1:$R$1,0),0),0)</f>
        <v>0</v>
      </c>
      <c r="P50" s="115">
        <f>IFERROR(VLOOKUP($D:$D,'PPM 2019'!$F:$R,MATCH(Actual!P$1,'PPM 2019'!$F$1:$R$1,0),0),0)</f>
        <v>0</v>
      </c>
      <c r="Q50" s="116">
        <f>IFERROR(VLOOKUP($D:$D,'PPM 2019'!$F:$R,MATCH(Actual!Q$1,'PPM 2019'!$F$1:$R$1,0),0),0)</f>
        <v>0</v>
      </c>
      <c r="R50" s="115"/>
      <c r="S50" s="117">
        <f t="shared" ca="1" si="13"/>
        <v>2</v>
      </c>
    </row>
    <row r="51" spans="1:19" outlineLevel="1" x14ac:dyDescent="0.3">
      <c r="A51" s="13" t="s">
        <v>1</v>
      </c>
      <c r="B51" t="s">
        <v>80</v>
      </c>
      <c r="C51" t="s">
        <v>60</v>
      </c>
      <c r="D51" s="26" t="str">
        <f t="shared" si="12"/>
        <v>Laimene Amine1ITRUN</v>
      </c>
      <c r="F51" s="114">
        <f>IFERROR(VLOOKUP($D:$D,'PPM 2019'!$F:$R,MATCH(Actual!F$1,'PPM 2019'!$F$1:$R$1,0),0),0)</f>
        <v>1</v>
      </c>
      <c r="G51" s="115">
        <f>IFERROR(VLOOKUP($D:$D,'PPM 2019'!$F:$R,MATCH(Actual!G$1,'PPM 2019'!$F$1:$R$1,0),0),0)</f>
        <v>1</v>
      </c>
      <c r="H51" s="115">
        <f>IFERROR(VLOOKUP($D:$D,'PPM 2019'!$F:$R,MATCH(Actual!H$1,'PPM 2019'!$F$1:$R$1,0),0),0)</f>
        <v>0</v>
      </c>
      <c r="I51" s="115">
        <f>IFERROR(VLOOKUP($D:$D,'PPM 2019'!$F:$R,MATCH(Actual!I$1,'PPM 2019'!$F$1:$R$1,0),0),0)</f>
        <v>0</v>
      </c>
      <c r="J51" s="115">
        <f>IFERROR(VLOOKUP($D:$D,'PPM 2019'!$F:$R,MATCH(Actual!J$1,'PPM 2019'!$F$1:$R$1,0),0),0)</f>
        <v>0</v>
      </c>
      <c r="K51" s="115">
        <f>IFERROR(VLOOKUP($D:$D,'PPM 2019'!$F:$R,MATCH(Actual!K$1,'PPM 2019'!$F$1:$R$1,0),0),0)</f>
        <v>0</v>
      </c>
      <c r="L51" s="115">
        <f>IFERROR(VLOOKUP($D:$D,'PPM 2019'!$F:$R,MATCH(Actual!L$1,'PPM 2019'!$F$1:$R$1,0),0),0)</f>
        <v>0</v>
      </c>
      <c r="M51" s="115">
        <f>IFERROR(VLOOKUP($D:$D,'PPM 2019'!$F:$R,MATCH(Actual!M$1,'PPM 2019'!$F$1:$R$1,0),0),0)</f>
        <v>0</v>
      </c>
      <c r="N51" s="115">
        <f>IFERROR(VLOOKUP($D:$D,'PPM 2019'!$F:$R,MATCH(Actual!N$1,'PPM 2019'!$F$1:$R$1,0),0),0)</f>
        <v>0</v>
      </c>
      <c r="O51" s="115">
        <f>IFERROR(VLOOKUP($D:$D,'PPM 2019'!$F:$R,MATCH(Actual!O$1,'PPM 2019'!$F$1:$R$1,0),0),0)</f>
        <v>0</v>
      </c>
      <c r="P51" s="115">
        <f>IFERROR(VLOOKUP($D:$D,'PPM 2019'!$F:$R,MATCH(Actual!P$1,'PPM 2019'!$F$1:$R$1,0),0),0)</f>
        <v>0</v>
      </c>
      <c r="Q51" s="116">
        <f>IFERROR(VLOOKUP($D:$D,'PPM 2019'!$F:$R,MATCH(Actual!Q$1,'PPM 2019'!$F$1:$R$1,0),0),0)</f>
        <v>0</v>
      </c>
      <c r="R51" s="115"/>
      <c r="S51" s="117">
        <f t="shared" ca="1" si="13"/>
        <v>2</v>
      </c>
    </row>
    <row r="52" spans="1:19" outlineLevel="1" x14ac:dyDescent="0.3">
      <c r="A52" s="13" t="s">
        <v>1</v>
      </c>
      <c r="B52" t="s">
        <v>80</v>
      </c>
      <c r="C52" t="s">
        <v>76</v>
      </c>
      <c r="D52" s="26" t="str">
        <f t="shared" si="12"/>
        <v>Outalaaynt Fatima1ITRUN</v>
      </c>
      <c r="F52" s="114">
        <f>IFERROR(VLOOKUP($D:$D,'PPM 2019'!$F:$R,MATCH(Actual!F$1,'PPM 2019'!$F$1:$R$1,0),0),0)</f>
        <v>1</v>
      </c>
      <c r="G52" s="115">
        <f>IFERROR(VLOOKUP($D:$D,'PPM 2019'!$F:$R,MATCH(Actual!G$1,'PPM 2019'!$F$1:$R$1,0),0),0)</f>
        <v>1</v>
      </c>
      <c r="H52" s="115">
        <f>IFERROR(VLOOKUP($D:$D,'PPM 2019'!$F:$R,MATCH(Actual!H$1,'PPM 2019'!$F$1:$R$1,0),0),0)</f>
        <v>0</v>
      </c>
      <c r="I52" s="115">
        <f>IFERROR(VLOOKUP($D:$D,'PPM 2019'!$F:$R,MATCH(Actual!I$1,'PPM 2019'!$F$1:$R$1,0),0),0)</f>
        <v>0</v>
      </c>
      <c r="J52" s="115">
        <f>IFERROR(VLOOKUP($D:$D,'PPM 2019'!$F:$R,MATCH(Actual!J$1,'PPM 2019'!$F$1:$R$1,0),0),0)</f>
        <v>0</v>
      </c>
      <c r="K52" s="115">
        <f>IFERROR(VLOOKUP($D:$D,'PPM 2019'!$F:$R,MATCH(Actual!K$1,'PPM 2019'!$F$1:$R$1,0),0),0)</f>
        <v>0</v>
      </c>
      <c r="L52" s="115">
        <f>IFERROR(VLOOKUP($D:$D,'PPM 2019'!$F:$R,MATCH(Actual!L$1,'PPM 2019'!$F$1:$R$1,0),0),0)</f>
        <v>0</v>
      </c>
      <c r="M52" s="115">
        <f>IFERROR(VLOOKUP($D:$D,'PPM 2019'!$F:$R,MATCH(Actual!M$1,'PPM 2019'!$F$1:$R$1,0),0),0)</f>
        <v>0</v>
      </c>
      <c r="N52" s="115">
        <f>IFERROR(VLOOKUP($D:$D,'PPM 2019'!$F:$R,MATCH(Actual!N$1,'PPM 2019'!$F$1:$R$1,0),0),0)</f>
        <v>0</v>
      </c>
      <c r="O52" s="115">
        <f>IFERROR(VLOOKUP($D:$D,'PPM 2019'!$F:$R,MATCH(Actual!O$1,'PPM 2019'!$F$1:$R$1,0),0),0)</f>
        <v>0</v>
      </c>
      <c r="P52" s="115">
        <f>IFERROR(VLOOKUP($D:$D,'PPM 2019'!$F:$R,MATCH(Actual!P$1,'PPM 2019'!$F$1:$R$1,0),0),0)</f>
        <v>0</v>
      </c>
      <c r="Q52" s="116">
        <f>IFERROR(VLOOKUP($D:$D,'PPM 2019'!$F:$R,MATCH(Actual!Q$1,'PPM 2019'!$F$1:$R$1,0),0),0)</f>
        <v>0</v>
      </c>
      <c r="R52" s="115"/>
      <c r="S52" s="117">
        <f t="shared" ca="1" si="13"/>
        <v>2</v>
      </c>
    </row>
    <row r="53" spans="1:19" outlineLevel="1" x14ac:dyDescent="0.3">
      <c r="A53" s="13" t="s">
        <v>1</v>
      </c>
      <c r="B53" t="s">
        <v>80</v>
      </c>
      <c r="C53" t="s">
        <v>290</v>
      </c>
      <c r="D53" s="26" t="str">
        <f t="shared" si="12"/>
        <v>DAKHLAOUI Ahmed Amine 1ITRUN</v>
      </c>
      <c r="F53" s="114">
        <f>IFERROR(VLOOKUP($D:$D,'PPM 2019'!$F:$R,MATCH(Actual!F$1,'PPM 2019'!$F$1:$R$1,0),0),0)</f>
        <v>0</v>
      </c>
      <c r="G53" s="115">
        <f>IFERROR(VLOOKUP($D:$D,'PPM 2019'!$F:$R,MATCH(Actual!G$1,'PPM 2019'!$F$1:$R$1,0),0),0)</f>
        <v>0</v>
      </c>
      <c r="H53" s="115">
        <f>IFERROR(VLOOKUP($D:$D,'PPM 2019'!$F:$R,MATCH(Actual!H$1,'PPM 2019'!$F$1:$R$1,0),0),0)</f>
        <v>0</v>
      </c>
      <c r="I53" s="115">
        <f>IFERROR(VLOOKUP($D:$D,'PPM 2019'!$F:$R,MATCH(Actual!I$1,'PPM 2019'!$F$1:$R$1,0),0),0)</f>
        <v>0</v>
      </c>
      <c r="J53" s="115">
        <f>IFERROR(VLOOKUP($D:$D,'PPM 2019'!$F:$R,MATCH(Actual!J$1,'PPM 2019'!$F$1:$R$1,0),0),0)</f>
        <v>0</v>
      </c>
      <c r="K53" s="115">
        <f>IFERROR(VLOOKUP($D:$D,'PPM 2019'!$F:$R,MATCH(Actual!K$1,'PPM 2019'!$F$1:$R$1,0),0),0)</f>
        <v>0</v>
      </c>
      <c r="L53" s="115">
        <f>IFERROR(VLOOKUP($D:$D,'PPM 2019'!$F:$R,MATCH(Actual!L$1,'PPM 2019'!$F$1:$R$1,0),0),0)</f>
        <v>0</v>
      </c>
      <c r="M53" s="115">
        <f>IFERROR(VLOOKUP($D:$D,'PPM 2019'!$F:$R,MATCH(Actual!M$1,'PPM 2019'!$F$1:$R$1,0),0),0)</f>
        <v>0</v>
      </c>
      <c r="N53" s="115">
        <f>IFERROR(VLOOKUP($D:$D,'PPM 2019'!$F:$R,MATCH(Actual!N$1,'PPM 2019'!$F$1:$R$1,0),0),0)</f>
        <v>0</v>
      </c>
      <c r="O53" s="115">
        <f>IFERROR(VLOOKUP($D:$D,'PPM 2019'!$F:$R,MATCH(Actual!O$1,'PPM 2019'!$F$1:$R$1,0),0),0)</f>
        <v>0</v>
      </c>
      <c r="P53" s="115">
        <f>IFERROR(VLOOKUP($D:$D,'PPM 2019'!$F:$R,MATCH(Actual!P$1,'PPM 2019'!$F$1:$R$1,0),0),0)</f>
        <v>0</v>
      </c>
      <c r="Q53" s="116">
        <f>IFERROR(VLOOKUP($D:$D,'PPM 2019'!$F:$R,MATCH(Actual!Q$1,'PPM 2019'!$F$1:$R$1,0),0),0)</f>
        <v>0</v>
      </c>
      <c r="R53" s="115"/>
      <c r="S53" s="117">
        <f t="shared" ca="1" si="13"/>
        <v>0</v>
      </c>
    </row>
    <row r="54" spans="1:19" outlineLevel="1" x14ac:dyDescent="0.3">
      <c r="A54" s="13" t="s">
        <v>1</v>
      </c>
      <c r="B54" t="s">
        <v>80</v>
      </c>
      <c r="C54" t="s">
        <v>217</v>
      </c>
      <c r="D54" s="26" t="str">
        <f t="shared" si="12"/>
        <v>Reperant Amelie1ITRUN</v>
      </c>
      <c r="F54" s="114">
        <f>IFERROR(VLOOKUP($D:$D,'PPM 2019'!$F:$R,MATCH(Actual!F$1,'PPM 2019'!$F$1:$R$1,0),0),0)</f>
        <v>1</v>
      </c>
      <c r="G54" s="115">
        <f>IFERROR(VLOOKUP($D:$D,'PPM 2019'!$F:$R,MATCH(Actual!G$1,'PPM 2019'!$F$1:$R$1,0),0),0)</f>
        <v>1</v>
      </c>
      <c r="H54" s="115">
        <f>IFERROR(VLOOKUP($D:$D,'PPM 2019'!$F:$R,MATCH(Actual!H$1,'PPM 2019'!$F$1:$R$1,0),0),0)</f>
        <v>0</v>
      </c>
      <c r="I54" s="115">
        <f>IFERROR(VLOOKUP($D:$D,'PPM 2019'!$F:$R,MATCH(Actual!I$1,'PPM 2019'!$F$1:$R$1,0),0),0)</f>
        <v>0</v>
      </c>
      <c r="J54" s="115">
        <f>IFERROR(VLOOKUP($D:$D,'PPM 2019'!$F:$R,MATCH(Actual!J$1,'PPM 2019'!$F$1:$R$1,0),0),0)</f>
        <v>0</v>
      </c>
      <c r="K54" s="115">
        <f>IFERROR(VLOOKUP($D:$D,'PPM 2019'!$F:$R,MATCH(Actual!K$1,'PPM 2019'!$F$1:$R$1,0),0),0)</f>
        <v>0</v>
      </c>
      <c r="L54" s="115">
        <f>IFERROR(VLOOKUP($D:$D,'PPM 2019'!$F:$R,MATCH(Actual!L$1,'PPM 2019'!$F$1:$R$1,0),0),0)</f>
        <v>0</v>
      </c>
      <c r="M54" s="115">
        <f>IFERROR(VLOOKUP($D:$D,'PPM 2019'!$F:$R,MATCH(Actual!M$1,'PPM 2019'!$F$1:$R$1,0),0),0)</f>
        <v>0</v>
      </c>
      <c r="N54" s="115">
        <f>IFERROR(VLOOKUP($D:$D,'PPM 2019'!$F:$R,MATCH(Actual!N$1,'PPM 2019'!$F$1:$R$1,0),0),0)</f>
        <v>0</v>
      </c>
      <c r="O54" s="115">
        <f>IFERROR(VLOOKUP($D:$D,'PPM 2019'!$F:$R,MATCH(Actual!O$1,'PPM 2019'!$F$1:$R$1,0),0),0)</f>
        <v>0</v>
      </c>
      <c r="P54" s="115">
        <f>IFERROR(VLOOKUP($D:$D,'PPM 2019'!$F:$R,MATCH(Actual!P$1,'PPM 2019'!$F$1:$R$1,0),0),0)</f>
        <v>0</v>
      </c>
      <c r="Q54" s="116">
        <f>IFERROR(VLOOKUP($D:$D,'PPM 2019'!$F:$R,MATCH(Actual!Q$1,'PPM 2019'!$F$1:$R$1,0),0),0)</f>
        <v>0</v>
      </c>
      <c r="R54" s="115"/>
      <c r="S54" s="117">
        <f t="shared" ca="1" si="13"/>
        <v>2</v>
      </c>
    </row>
    <row r="55" spans="1:19" s="12" customFormat="1" x14ac:dyDescent="0.3">
      <c r="A55" s="105"/>
      <c r="B55" s="105" t="s">
        <v>304</v>
      </c>
      <c r="C55" s="105"/>
      <c r="D55" s="105"/>
      <c r="E55" s="105"/>
      <c r="F55" s="118">
        <f>SUM(F43:F54)</f>
        <v>11</v>
      </c>
      <c r="G55" s="119">
        <f t="shared" ref="G55:Q55" si="14">SUM(G43:G54)</f>
        <v>8</v>
      </c>
      <c r="H55" s="119">
        <f t="shared" si="14"/>
        <v>0</v>
      </c>
      <c r="I55" s="119">
        <f t="shared" si="14"/>
        <v>0</v>
      </c>
      <c r="J55" s="119">
        <f t="shared" si="14"/>
        <v>0</v>
      </c>
      <c r="K55" s="119">
        <f t="shared" si="14"/>
        <v>0</v>
      </c>
      <c r="L55" s="119">
        <f t="shared" si="14"/>
        <v>0</v>
      </c>
      <c r="M55" s="119">
        <f t="shared" si="14"/>
        <v>0</v>
      </c>
      <c r="N55" s="119">
        <f t="shared" si="14"/>
        <v>0</v>
      </c>
      <c r="O55" s="119">
        <f t="shared" si="14"/>
        <v>0</v>
      </c>
      <c r="P55" s="119">
        <f t="shared" si="14"/>
        <v>0</v>
      </c>
      <c r="Q55" s="120">
        <f t="shared" si="14"/>
        <v>0</v>
      </c>
      <c r="R55" s="121"/>
      <c r="S55" s="122">
        <f ca="1">SUM(S43:S54)</f>
        <v>19</v>
      </c>
    </row>
    <row r="56" spans="1:19" outlineLevel="1" x14ac:dyDescent="0.3">
      <c r="A56" s="13" t="s">
        <v>180</v>
      </c>
      <c r="B56" t="s">
        <v>81</v>
      </c>
      <c r="C56" t="s">
        <v>93</v>
      </c>
      <c r="D56" s="26" t="str">
        <f>C:C&amp;B:B</f>
        <v>Majdandzic Emile1DIROP</v>
      </c>
      <c r="F56" s="114">
        <f>IFERROR(VLOOKUP($D:$D,'PPM 2019'!$F:$R,MATCH(Actual!F$1,'PPM 2019'!$F$1:$R$1,0),0),0)</f>
        <v>1</v>
      </c>
      <c r="G56" s="115">
        <f>IFERROR(VLOOKUP($D:$D,'PPM 2019'!$F:$R,MATCH(Actual!G$1,'PPM 2019'!$F$1:$R$1,0),0),0)</f>
        <v>1</v>
      </c>
      <c r="H56" s="115">
        <f>IFERROR(VLOOKUP($D:$D,'PPM 2019'!$F:$R,MATCH(Actual!H$1,'PPM 2019'!$F$1:$R$1,0),0),0)</f>
        <v>0</v>
      </c>
      <c r="I56" s="115">
        <f>IFERROR(VLOOKUP($D:$D,'PPM 2019'!$F:$R,MATCH(Actual!I$1,'PPM 2019'!$F$1:$R$1,0),0),0)</f>
        <v>0</v>
      </c>
      <c r="J56" s="115">
        <f>IFERROR(VLOOKUP($D:$D,'PPM 2019'!$F:$R,MATCH(Actual!J$1,'PPM 2019'!$F$1:$R$1,0),0),0)</f>
        <v>0</v>
      </c>
      <c r="K56" s="115">
        <f>IFERROR(VLOOKUP($D:$D,'PPM 2019'!$F:$R,MATCH(Actual!K$1,'PPM 2019'!$F$1:$R$1,0),0),0)</f>
        <v>0</v>
      </c>
      <c r="L56" s="115">
        <f>IFERROR(VLOOKUP($D:$D,'PPM 2019'!$F:$R,MATCH(Actual!L$1,'PPM 2019'!$F$1:$R$1,0),0),0)</f>
        <v>0</v>
      </c>
      <c r="M56" s="115">
        <f>IFERROR(VLOOKUP($D:$D,'PPM 2019'!$F:$R,MATCH(Actual!M$1,'PPM 2019'!$F$1:$R$1,0),0),0)</f>
        <v>0</v>
      </c>
      <c r="N56" s="115">
        <f>IFERROR(VLOOKUP($D:$D,'PPM 2019'!$F:$R,MATCH(Actual!N$1,'PPM 2019'!$F$1:$R$1,0),0),0)</f>
        <v>0</v>
      </c>
      <c r="O56" s="115">
        <f>IFERROR(VLOOKUP($D:$D,'PPM 2019'!$F:$R,MATCH(Actual!O$1,'PPM 2019'!$F$1:$R$1,0),0),0)</f>
        <v>0</v>
      </c>
      <c r="P56" s="115">
        <f>IFERROR(VLOOKUP($D:$D,'PPM 2019'!$F:$R,MATCH(Actual!P$1,'PPM 2019'!$F$1:$R$1,0),0),0)</f>
        <v>0</v>
      </c>
      <c r="Q56" s="116">
        <f>IFERROR(VLOOKUP($D:$D,'PPM 2019'!$F:$R,MATCH(Actual!Q$1,'PPM 2019'!$F$1:$R$1,0),0),0)</f>
        <v>0</v>
      </c>
      <c r="R56" s="115"/>
      <c r="S56" s="117">
        <f t="shared" ref="S56:S58" ca="1" si="15">SUM(OFFSET(F56,,,,$U$1))</f>
        <v>2</v>
      </c>
    </row>
    <row r="57" spans="1:19" outlineLevel="1" x14ac:dyDescent="0.3">
      <c r="A57" s="13" t="s">
        <v>180</v>
      </c>
      <c r="B57" t="s">
        <v>81</v>
      </c>
      <c r="C57" t="s">
        <v>95</v>
      </c>
      <c r="D57" s="26" t="str">
        <f>C:C&amp;B:B</f>
        <v>Zumer Yves1DIROP</v>
      </c>
      <c r="F57" s="114">
        <f>IFERROR(VLOOKUP($D:$D,'PPM 2019'!$F:$R,MATCH(Actual!F$1,'PPM 2019'!$F$1:$R$1,0),0),0)</f>
        <v>1</v>
      </c>
      <c r="G57" s="115">
        <f>IFERROR(VLOOKUP($D:$D,'PPM 2019'!$F:$R,MATCH(Actual!G$1,'PPM 2019'!$F$1:$R$1,0),0),0)</f>
        <v>1</v>
      </c>
      <c r="H57" s="115">
        <f>IFERROR(VLOOKUP($D:$D,'PPM 2019'!$F:$R,MATCH(Actual!H$1,'PPM 2019'!$F$1:$R$1,0),0),0)</f>
        <v>0</v>
      </c>
      <c r="I57" s="115">
        <f>IFERROR(VLOOKUP($D:$D,'PPM 2019'!$F:$R,MATCH(Actual!I$1,'PPM 2019'!$F$1:$R$1,0),0),0)</f>
        <v>0</v>
      </c>
      <c r="J57" s="115">
        <f>IFERROR(VLOOKUP($D:$D,'PPM 2019'!$F:$R,MATCH(Actual!J$1,'PPM 2019'!$F$1:$R$1,0),0),0)</f>
        <v>0</v>
      </c>
      <c r="K57" s="115">
        <f>IFERROR(VLOOKUP($D:$D,'PPM 2019'!$F:$R,MATCH(Actual!K$1,'PPM 2019'!$F$1:$R$1,0),0),0)</f>
        <v>0</v>
      </c>
      <c r="L57" s="115">
        <f>IFERROR(VLOOKUP($D:$D,'PPM 2019'!$F:$R,MATCH(Actual!L$1,'PPM 2019'!$F$1:$R$1,0),0),0)</f>
        <v>0</v>
      </c>
      <c r="M57" s="115">
        <f>IFERROR(VLOOKUP($D:$D,'PPM 2019'!$F:$R,MATCH(Actual!M$1,'PPM 2019'!$F$1:$R$1,0),0),0)</f>
        <v>0</v>
      </c>
      <c r="N57" s="115">
        <f>IFERROR(VLOOKUP($D:$D,'PPM 2019'!$F:$R,MATCH(Actual!N$1,'PPM 2019'!$F$1:$R$1,0),0),0)</f>
        <v>0</v>
      </c>
      <c r="O57" s="115">
        <f>IFERROR(VLOOKUP($D:$D,'PPM 2019'!$F:$R,MATCH(Actual!O$1,'PPM 2019'!$F$1:$R$1,0),0),0)</f>
        <v>0</v>
      </c>
      <c r="P57" s="115">
        <f>IFERROR(VLOOKUP($D:$D,'PPM 2019'!$F:$R,MATCH(Actual!P$1,'PPM 2019'!$F$1:$R$1,0),0),0)</f>
        <v>0</v>
      </c>
      <c r="Q57" s="116">
        <f>IFERROR(VLOOKUP($D:$D,'PPM 2019'!$F:$R,MATCH(Actual!Q$1,'PPM 2019'!$F$1:$R$1,0),0),0)</f>
        <v>0</v>
      </c>
      <c r="R57" s="115"/>
      <c r="S57" s="117">
        <f t="shared" ca="1" si="15"/>
        <v>2</v>
      </c>
    </row>
    <row r="58" spans="1:19" outlineLevel="1" x14ac:dyDescent="0.3">
      <c r="A58" s="13" t="s">
        <v>180</v>
      </c>
      <c r="B58" t="s">
        <v>81</v>
      </c>
      <c r="C58" t="s">
        <v>82</v>
      </c>
      <c r="D58" s="26" t="str">
        <f>C:C&amp;B:B</f>
        <v>Vicente Jorge1DIROP</v>
      </c>
      <c r="F58" s="114">
        <f>IFERROR(VLOOKUP($D:$D,'PPM 2019'!$F:$R,MATCH(Actual!F$1,'PPM 2019'!$F$1:$R$1,0),0),0)</f>
        <v>1</v>
      </c>
      <c r="G58" s="115">
        <f>IFERROR(VLOOKUP($D:$D,'PPM 2019'!$F:$R,MATCH(Actual!G$1,'PPM 2019'!$F$1:$R$1,0),0),0)</f>
        <v>0</v>
      </c>
      <c r="H58" s="115">
        <f>IFERROR(VLOOKUP($D:$D,'PPM 2019'!$F:$R,MATCH(Actual!H$1,'PPM 2019'!$F$1:$R$1,0),0),0)</f>
        <v>0</v>
      </c>
      <c r="I58" s="115">
        <f>IFERROR(VLOOKUP($D:$D,'PPM 2019'!$F:$R,MATCH(Actual!I$1,'PPM 2019'!$F$1:$R$1,0),0),0)</f>
        <v>0</v>
      </c>
      <c r="J58" s="115">
        <f>IFERROR(VLOOKUP($D:$D,'PPM 2019'!$F:$R,MATCH(Actual!J$1,'PPM 2019'!$F$1:$R$1,0),0),0)</f>
        <v>0</v>
      </c>
      <c r="K58" s="115">
        <f>IFERROR(VLOOKUP($D:$D,'PPM 2019'!$F:$R,MATCH(Actual!K$1,'PPM 2019'!$F$1:$R$1,0),0),0)</f>
        <v>0</v>
      </c>
      <c r="L58" s="115">
        <f>IFERROR(VLOOKUP($D:$D,'PPM 2019'!$F:$R,MATCH(Actual!L$1,'PPM 2019'!$F$1:$R$1,0),0),0)</f>
        <v>0</v>
      </c>
      <c r="M58" s="115">
        <f>IFERROR(VLOOKUP($D:$D,'PPM 2019'!$F:$R,MATCH(Actual!M$1,'PPM 2019'!$F$1:$R$1,0),0),0)</f>
        <v>0</v>
      </c>
      <c r="N58" s="115">
        <f>IFERROR(VLOOKUP($D:$D,'PPM 2019'!$F:$R,MATCH(Actual!N$1,'PPM 2019'!$F$1:$R$1,0),0),0)</f>
        <v>0</v>
      </c>
      <c r="O58" s="115">
        <f>IFERROR(VLOOKUP($D:$D,'PPM 2019'!$F:$R,MATCH(Actual!O$1,'PPM 2019'!$F$1:$R$1,0),0),0)</f>
        <v>0</v>
      </c>
      <c r="P58" s="115">
        <f>IFERROR(VLOOKUP($D:$D,'PPM 2019'!$F:$R,MATCH(Actual!P$1,'PPM 2019'!$F$1:$R$1,0),0),0)</f>
        <v>0</v>
      </c>
      <c r="Q58" s="116">
        <f>IFERROR(VLOOKUP($D:$D,'PPM 2019'!$F:$R,MATCH(Actual!Q$1,'PPM 2019'!$F$1:$R$1,0),0),0)</f>
        <v>0</v>
      </c>
      <c r="R58" s="115"/>
      <c r="S58" s="117">
        <f t="shared" ca="1" si="15"/>
        <v>1</v>
      </c>
    </row>
    <row r="59" spans="1:19" s="12" customFormat="1" x14ac:dyDescent="0.3">
      <c r="A59" s="105"/>
      <c r="B59" s="105" t="s">
        <v>301</v>
      </c>
      <c r="C59" s="105"/>
      <c r="D59" s="105"/>
      <c r="E59" s="105"/>
      <c r="F59" s="118">
        <f>SUM(F56:F58)</f>
        <v>3</v>
      </c>
      <c r="G59" s="119">
        <f t="shared" ref="G59:Q59" si="16">SUM(G56:G58)</f>
        <v>2</v>
      </c>
      <c r="H59" s="119">
        <f t="shared" si="16"/>
        <v>0</v>
      </c>
      <c r="I59" s="119">
        <f t="shared" si="16"/>
        <v>0</v>
      </c>
      <c r="J59" s="119">
        <f t="shared" si="16"/>
        <v>0</v>
      </c>
      <c r="K59" s="119">
        <f t="shared" si="16"/>
        <v>0</v>
      </c>
      <c r="L59" s="119">
        <f t="shared" si="16"/>
        <v>0</v>
      </c>
      <c r="M59" s="119">
        <f t="shared" si="16"/>
        <v>0</v>
      </c>
      <c r="N59" s="119">
        <f t="shared" si="16"/>
        <v>0</v>
      </c>
      <c r="O59" s="119">
        <f t="shared" si="16"/>
        <v>0</v>
      </c>
      <c r="P59" s="119">
        <f t="shared" si="16"/>
        <v>0</v>
      </c>
      <c r="Q59" s="120">
        <f t="shared" si="16"/>
        <v>0</v>
      </c>
      <c r="R59" s="121"/>
      <c r="S59" s="122">
        <f ca="1">SUM(S56:S58)</f>
        <v>5</v>
      </c>
    </row>
    <row r="60" spans="1:19" x14ac:dyDescent="0.3">
      <c r="F60" s="115"/>
      <c r="G60" s="115"/>
      <c r="H60" s="115"/>
      <c r="I60" s="115"/>
      <c r="J60" s="115"/>
      <c r="K60" s="115"/>
      <c r="L60" s="115"/>
      <c r="M60" s="115"/>
      <c r="N60" s="115"/>
      <c r="O60" s="115"/>
      <c r="P60" s="115"/>
      <c r="Q60" s="115"/>
      <c r="R60" s="115"/>
      <c r="S60" s="115"/>
    </row>
    <row r="61" spans="1:19" s="12" customFormat="1" x14ac:dyDescent="0.3">
      <c r="A61" s="105"/>
      <c r="B61" s="105" t="s">
        <v>150</v>
      </c>
      <c r="C61" s="105"/>
      <c r="D61" s="105"/>
      <c r="E61" s="105"/>
      <c r="F61" s="118">
        <f t="shared" ref="F61:Q61" si="17">+F10+F24+F27+F36+F42+F55+F59</f>
        <v>41</v>
      </c>
      <c r="G61" s="119">
        <f t="shared" si="17"/>
        <v>41</v>
      </c>
      <c r="H61" s="119">
        <f t="shared" si="17"/>
        <v>0</v>
      </c>
      <c r="I61" s="119">
        <f t="shared" si="17"/>
        <v>0</v>
      </c>
      <c r="J61" s="119">
        <f t="shared" si="17"/>
        <v>0</v>
      </c>
      <c r="K61" s="119">
        <f t="shared" si="17"/>
        <v>0</v>
      </c>
      <c r="L61" s="119">
        <f t="shared" si="17"/>
        <v>0</v>
      </c>
      <c r="M61" s="119">
        <f t="shared" si="17"/>
        <v>0</v>
      </c>
      <c r="N61" s="119">
        <f t="shared" si="17"/>
        <v>0</v>
      </c>
      <c r="O61" s="119">
        <f t="shared" si="17"/>
        <v>0</v>
      </c>
      <c r="P61" s="119">
        <f t="shared" si="17"/>
        <v>0</v>
      </c>
      <c r="Q61" s="120">
        <f t="shared" si="17"/>
        <v>0</v>
      </c>
      <c r="R61" s="121"/>
      <c r="S61" s="122">
        <f ca="1">+S10+S24+S27+S36+S42+S55+S59</f>
        <v>82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5"/>
  <dimension ref="A1:U83"/>
  <sheetViews>
    <sheetView zoomScale="80" zoomScaleNormal="80" workbookViewId="0">
      <selection activeCell="A6" sqref="A6"/>
    </sheetView>
  </sheetViews>
  <sheetFormatPr baseColWidth="10" defaultRowHeight="14.4" outlineLevelRow="1" outlineLevelCol="1" x14ac:dyDescent="0.3"/>
  <cols>
    <col min="1" max="1" width="11.5546875" bestFit="1" customWidth="1"/>
    <col min="2" max="2" width="12.88671875" bestFit="1" customWidth="1"/>
    <col min="3" max="3" width="27.109375" bestFit="1" customWidth="1"/>
    <col min="4" max="4" width="34.44140625" bestFit="1" customWidth="1"/>
    <col min="5" max="5" width="1.33203125" customWidth="1"/>
    <col min="6" max="17" width="11.44140625" customWidth="1" outlineLevel="1"/>
    <col min="18" max="18" width="1.33203125" customWidth="1"/>
  </cols>
  <sheetData>
    <row r="1" spans="1:21" ht="15.6" x14ac:dyDescent="0.3">
      <c r="A1" s="102" t="s">
        <v>259</v>
      </c>
      <c r="B1" s="102" t="s">
        <v>165</v>
      </c>
      <c r="C1" s="102" t="s">
        <v>166</v>
      </c>
      <c r="D1" s="102" t="s">
        <v>305</v>
      </c>
      <c r="E1" s="107"/>
      <c r="F1" s="108">
        <v>43466</v>
      </c>
      <c r="G1" s="103">
        <v>43497</v>
      </c>
      <c r="H1" s="103">
        <v>43525</v>
      </c>
      <c r="I1" s="103">
        <v>43556</v>
      </c>
      <c r="J1" s="103">
        <v>43586</v>
      </c>
      <c r="K1" s="103">
        <v>43617</v>
      </c>
      <c r="L1" s="103">
        <v>43647</v>
      </c>
      <c r="M1" s="103">
        <v>43678</v>
      </c>
      <c r="N1" s="103">
        <v>43709</v>
      </c>
      <c r="O1" s="103">
        <v>43739</v>
      </c>
      <c r="P1" s="103">
        <v>43770</v>
      </c>
      <c r="Q1" s="104">
        <v>43800</v>
      </c>
      <c r="S1" s="106" t="s">
        <v>184</v>
      </c>
      <c r="U1" s="123">
        <f>+Synthèse!AV1</f>
        <v>2</v>
      </c>
    </row>
    <row r="2" spans="1:21" ht="15" outlineLevel="1" x14ac:dyDescent="0.25">
      <c r="A2" s="13" t="s">
        <v>1</v>
      </c>
      <c r="B2" t="s">
        <v>7</v>
      </c>
      <c r="C2" s="26" t="s">
        <v>11</v>
      </c>
      <c r="D2" s="26" t="str">
        <f t="shared" ref="D2:D12" si="0">C:C&amp;B:B</f>
        <v>Barkati Radhouan1BI</v>
      </c>
      <c r="F2" s="114">
        <v>1</v>
      </c>
      <c r="G2" s="115">
        <v>1</v>
      </c>
      <c r="H2" s="115">
        <v>1</v>
      </c>
      <c r="I2" s="115">
        <v>1</v>
      </c>
      <c r="J2" s="115">
        <v>1</v>
      </c>
      <c r="K2" s="115">
        <v>1</v>
      </c>
      <c r="L2" s="115">
        <v>1</v>
      </c>
      <c r="M2" s="115">
        <v>1</v>
      </c>
      <c r="N2" s="115">
        <v>1</v>
      </c>
      <c r="O2" s="115">
        <v>1</v>
      </c>
      <c r="P2" s="115">
        <v>1</v>
      </c>
      <c r="Q2" s="116">
        <v>1</v>
      </c>
      <c r="R2" s="115"/>
      <c r="S2" s="117">
        <f ca="1">SUM(OFFSET(F2,,,,$U$1))</f>
        <v>2</v>
      </c>
    </row>
    <row r="3" spans="1:21" ht="15" outlineLevel="1" x14ac:dyDescent="0.25">
      <c r="A3" s="13" t="s">
        <v>1</v>
      </c>
      <c r="B3" t="s">
        <v>7</v>
      </c>
      <c r="C3" s="26" t="s">
        <v>28</v>
      </c>
      <c r="D3" s="26" t="str">
        <f t="shared" si="0"/>
        <v>Berkoune Islem1BI</v>
      </c>
      <c r="F3" s="114">
        <v>0.2857142857142857</v>
      </c>
      <c r="G3" s="115">
        <v>0.2857142857142857</v>
      </c>
      <c r="H3" s="115">
        <v>0.2857142857142857</v>
      </c>
      <c r="I3" s="115">
        <v>0.2857142857142857</v>
      </c>
      <c r="J3" s="115">
        <v>0.2857142857142857</v>
      </c>
      <c r="K3" s="115">
        <v>0.2857142857142857</v>
      </c>
      <c r="L3" s="115">
        <v>0.2857142857142857</v>
      </c>
      <c r="M3" s="115">
        <v>0.2857142857142857</v>
      </c>
      <c r="N3" s="115">
        <v>0.2857142857142857</v>
      </c>
      <c r="O3" s="115">
        <v>0.2857142857142857</v>
      </c>
      <c r="P3" s="115">
        <v>0.2857142857142857</v>
      </c>
      <c r="Q3" s="116">
        <v>0.2857142857142857</v>
      </c>
      <c r="R3" s="115"/>
      <c r="S3" s="117">
        <f t="shared" ref="S3:S12" ca="1" si="1">SUM(OFFSET(F3,,,,$U$1))</f>
        <v>0.5714285714285714</v>
      </c>
    </row>
    <row r="4" spans="1:21" ht="15" outlineLevel="1" x14ac:dyDescent="0.25">
      <c r="A4" s="13" t="s">
        <v>1</v>
      </c>
      <c r="B4" t="s">
        <v>7</v>
      </c>
      <c r="C4" s="26" t="s">
        <v>23</v>
      </c>
      <c r="D4" s="26" t="str">
        <f t="shared" si="0"/>
        <v>Claveau Benjamin1BI</v>
      </c>
      <c r="F4" s="114">
        <v>1</v>
      </c>
      <c r="G4" s="115">
        <v>1</v>
      </c>
      <c r="H4" s="115">
        <v>1</v>
      </c>
      <c r="I4" s="115">
        <v>1</v>
      </c>
      <c r="J4" s="115">
        <v>1</v>
      </c>
      <c r="K4" s="115">
        <v>1</v>
      </c>
      <c r="L4" s="115">
        <v>1</v>
      </c>
      <c r="M4" s="115">
        <v>1</v>
      </c>
      <c r="N4" s="115">
        <v>1</v>
      </c>
      <c r="O4" s="115">
        <v>1</v>
      </c>
      <c r="P4" s="115">
        <v>1</v>
      </c>
      <c r="Q4" s="116">
        <v>1</v>
      </c>
      <c r="R4" s="115"/>
      <c r="S4" s="117">
        <f t="shared" ca="1" si="1"/>
        <v>2</v>
      </c>
    </row>
    <row r="5" spans="1:21" ht="15" outlineLevel="1" x14ac:dyDescent="0.25">
      <c r="A5" s="13" t="s">
        <v>1</v>
      </c>
      <c r="B5" t="s">
        <v>7</v>
      </c>
      <c r="C5" s="26" t="s">
        <v>16</v>
      </c>
      <c r="D5" s="26" t="str">
        <f t="shared" si="0"/>
        <v>Houe Fabien1BI</v>
      </c>
      <c r="F5" s="114">
        <v>0</v>
      </c>
      <c r="G5" s="115">
        <v>0</v>
      </c>
      <c r="H5" s="115">
        <v>0</v>
      </c>
      <c r="I5" s="115">
        <v>0</v>
      </c>
      <c r="J5" s="115">
        <v>0</v>
      </c>
      <c r="K5" s="115">
        <v>0</v>
      </c>
      <c r="L5" s="115">
        <v>0</v>
      </c>
      <c r="M5" s="115">
        <v>0</v>
      </c>
      <c r="N5" s="115">
        <v>0</v>
      </c>
      <c r="O5" s="115">
        <v>0</v>
      </c>
      <c r="P5" s="115">
        <v>0</v>
      </c>
      <c r="Q5" s="116">
        <v>0</v>
      </c>
      <c r="R5" s="115"/>
      <c r="S5" s="117">
        <f t="shared" ca="1" si="1"/>
        <v>0</v>
      </c>
    </row>
    <row r="6" spans="1:21" ht="15" outlineLevel="1" x14ac:dyDescent="0.25">
      <c r="A6" s="13" t="s">
        <v>1</v>
      </c>
      <c r="B6" t="s">
        <v>7</v>
      </c>
      <c r="C6" s="26" t="s">
        <v>25</v>
      </c>
      <c r="D6" s="26" t="str">
        <f t="shared" si="0"/>
        <v>Maurice Jean-marc1BI</v>
      </c>
      <c r="F6" s="114">
        <v>0.7142857142857143</v>
      </c>
      <c r="G6" s="115">
        <v>0.7142857142857143</v>
      </c>
      <c r="H6" s="115">
        <v>0.7142857142857143</v>
      </c>
      <c r="I6" s="115">
        <v>0.7142857142857143</v>
      </c>
      <c r="J6" s="115">
        <v>0.7142857142857143</v>
      </c>
      <c r="K6" s="115">
        <v>0.7142857142857143</v>
      </c>
      <c r="L6" s="115">
        <v>0.7142857142857143</v>
      </c>
      <c r="M6" s="115">
        <v>0.7142857142857143</v>
      </c>
      <c r="N6" s="115">
        <v>0.7142857142857143</v>
      </c>
      <c r="O6" s="115">
        <v>0.7142857142857143</v>
      </c>
      <c r="P6" s="115">
        <v>0.7142857142857143</v>
      </c>
      <c r="Q6" s="116">
        <v>0.7142857142857143</v>
      </c>
      <c r="R6" s="115"/>
      <c r="S6" s="117">
        <f t="shared" ca="1" si="1"/>
        <v>1.4285714285714286</v>
      </c>
    </row>
    <row r="7" spans="1:21" ht="15" outlineLevel="1" x14ac:dyDescent="0.25">
      <c r="A7" s="13" t="s">
        <v>1</v>
      </c>
      <c r="B7" t="s">
        <v>7</v>
      </c>
      <c r="C7" s="26" t="s">
        <v>8</v>
      </c>
      <c r="D7" s="26" t="str">
        <f t="shared" si="0"/>
        <v>Mouillon Pascale1BI</v>
      </c>
      <c r="F7" s="114">
        <v>1</v>
      </c>
      <c r="G7" s="115">
        <v>1</v>
      </c>
      <c r="H7" s="115">
        <v>1</v>
      </c>
      <c r="I7" s="115">
        <v>1</v>
      </c>
      <c r="J7" s="115">
        <v>1</v>
      </c>
      <c r="K7" s="115">
        <v>1</v>
      </c>
      <c r="L7" s="115">
        <v>1</v>
      </c>
      <c r="M7" s="115">
        <v>1</v>
      </c>
      <c r="N7" s="115">
        <v>1</v>
      </c>
      <c r="O7" s="115">
        <v>1</v>
      </c>
      <c r="P7" s="115">
        <v>1</v>
      </c>
      <c r="Q7" s="116">
        <v>1</v>
      </c>
      <c r="R7" s="115"/>
      <c r="S7" s="117">
        <f t="shared" ca="1" si="1"/>
        <v>2</v>
      </c>
    </row>
    <row r="8" spans="1:21" ht="15" outlineLevel="1" x14ac:dyDescent="0.25">
      <c r="A8" s="13" t="s">
        <v>1</v>
      </c>
      <c r="B8" t="s">
        <v>7</v>
      </c>
      <c r="C8" s="26" t="s">
        <v>19</v>
      </c>
      <c r="D8" s="26" t="str">
        <f t="shared" si="0"/>
        <v>Mouzdahir Rachid1BI</v>
      </c>
      <c r="F8" s="114">
        <v>1</v>
      </c>
      <c r="G8" s="115">
        <v>1</v>
      </c>
      <c r="H8" s="115">
        <v>1</v>
      </c>
      <c r="I8" s="115">
        <v>1</v>
      </c>
      <c r="J8" s="115">
        <v>1</v>
      </c>
      <c r="K8" s="115">
        <v>1</v>
      </c>
      <c r="L8" s="115">
        <v>1</v>
      </c>
      <c r="M8" s="115">
        <v>1</v>
      </c>
      <c r="N8" s="115">
        <v>1</v>
      </c>
      <c r="O8" s="115">
        <v>1</v>
      </c>
      <c r="P8" s="115">
        <v>1</v>
      </c>
      <c r="Q8" s="116">
        <v>1</v>
      </c>
      <c r="R8" s="115"/>
      <c r="S8" s="117">
        <f t="shared" ca="1" si="1"/>
        <v>2</v>
      </c>
    </row>
    <row r="9" spans="1:21" ht="15" outlineLevel="1" x14ac:dyDescent="0.25">
      <c r="A9" s="13" t="s">
        <v>1</v>
      </c>
      <c r="B9" t="s">
        <v>7</v>
      </c>
      <c r="C9" s="26" t="s">
        <v>17</v>
      </c>
      <c r="D9" s="26" t="str">
        <f t="shared" si="0"/>
        <v>Nardin Stephane1BI</v>
      </c>
      <c r="F9" s="114">
        <v>1</v>
      </c>
      <c r="G9" s="115">
        <v>1</v>
      </c>
      <c r="H9" s="115">
        <v>1</v>
      </c>
      <c r="I9" s="115">
        <v>1</v>
      </c>
      <c r="J9" s="115">
        <v>1</v>
      </c>
      <c r="K9" s="115">
        <v>1</v>
      </c>
      <c r="L9" s="115">
        <v>1</v>
      </c>
      <c r="M9" s="115">
        <v>1</v>
      </c>
      <c r="N9" s="115">
        <v>1</v>
      </c>
      <c r="O9" s="115">
        <v>1</v>
      </c>
      <c r="P9" s="115">
        <v>1</v>
      </c>
      <c r="Q9" s="116">
        <v>1</v>
      </c>
      <c r="R9" s="115"/>
      <c r="S9" s="117">
        <f t="shared" ca="1" si="1"/>
        <v>2</v>
      </c>
    </row>
    <row r="10" spans="1:21" ht="15" outlineLevel="1" x14ac:dyDescent="0.25">
      <c r="A10" s="13" t="s">
        <v>1</v>
      </c>
      <c r="B10" t="s">
        <v>7</v>
      </c>
      <c r="C10" s="26" t="s">
        <v>21</v>
      </c>
      <c r="D10" s="26" t="str">
        <f t="shared" si="0"/>
        <v>Nguyen Flavien1BI</v>
      </c>
      <c r="F10" s="114">
        <v>1</v>
      </c>
      <c r="G10" s="115">
        <v>1</v>
      </c>
      <c r="H10" s="115">
        <v>1</v>
      </c>
      <c r="I10" s="115">
        <v>1</v>
      </c>
      <c r="J10" s="115">
        <v>1</v>
      </c>
      <c r="K10" s="115">
        <v>1</v>
      </c>
      <c r="L10" s="115">
        <v>1</v>
      </c>
      <c r="M10" s="115">
        <v>1</v>
      </c>
      <c r="N10" s="115">
        <v>1</v>
      </c>
      <c r="O10" s="115">
        <v>1</v>
      </c>
      <c r="P10" s="115">
        <v>1</v>
      </c>
      <c r="Q10" s="116">
        <v>1</v>
      </c>
      <c r="R10" s="115"/>
      <c r="S10" s="117">
        <f t="shared" ca="1" si="1"/>
        <v>2</v>
      </c>
    </row>
    <row r="11" spans="1:21" ht="15" outlineLevel="1" x14ac:dyDescent="0.25">
      <c r="A11" s="13" t="s">
        <v>1</v>
      </c>
      <c r="B11" t="s">
        <v>7</v>
      </c>
      <c r="C11" s="26" t="s">
        <v>306</v>
      </c>
      <c r="D11" s="26" t="str">
        <f t="shared" si="0"/>
        <v>TBD 1BI</v>
      </c>
      <c r="F11" s="114">
        <v>0.82380952380952377</v>
      </c>
      <c r="G11" s="115">
        <v>0.82380952380952377</v>
      </c>
      <c r="H11" s="115">
        <v>0.82380952380952377</v>
      </c>
      <c r="I11" s="115">
        <v>0.82380952380952377</v>
      </c>
      <c r="J11" s="115">
        <v>0.82380952380952377</v>
      </c>
      <c r="K11" s="115">
        <v>0.82380952380952377</v>
      </c>
      <c r="L11" s="115">
        <v>0.82380952380952377</v>
      </c>
      <c r="M11" s="115">
        <v>0.82380952380952377</v>
      </c>
      <c r="N11" s="115">
        <v>0.82380952380952377</v>
      </c>
      <c r="O11" s="115">
        <v>0.82380952380952377</v>
      </c>
      <c r="P11" s="115">
        <v>0.82380952380952377</v>
      </c>
      <c r="Q11" s="116">
        <v>0.82380952380952377</v>
      </c>
      <c r="R11" s="115"/>
      <c r="S11" s="117">
        <f t="shared" ca="1" si="1"/>
        <v>1.6476190476190475</v>
      </c>
    </row>
    <row r="12" spans="1:21" ht="15" outlineLevel="1" x14ac:dyDescent="0.25">
      <c r="A12" s="13" t="s">
        <v>1</v>
      </c>
      <c r="B12" t="s">
        <v>7</v>
      </c>
      <c r="C12" s="26" t="s">
        <v>193</v>
      </c>
      <c r="D12" s="26" t="str">
        <f t="shared" si="0"/>
        <v>Zaidi Abdelrahmane1BI</v>
      </c>
      <c r="F12" s="114">
        <v>0</v>
      </c>
      <c r="G12" s="115">
        <v>0</v>
      </c>
      <c r="H12" s="115">
        <v>0</v>
      </c>
      <c r="I12" s="115">
        <v>0</v>
      </c>
      <c r="J12" s="115">
        <v>0</v>
      </c>
      <c r="K12" s="115">
        <v>0</v>
      </c>
      <c r="L12" s="115">
        <v>0</v>
      </c>
      <c r="M12" s="115">
        <v>0</v>
      </c>
      <c r="N12" s="115">
        <v>0</v>
      </c>
      <c r="O12" s="115">
        <v>0</v>
      </c>
      <c r="P12" s="115">
        <v>0</v>
      </c>
      <c r="Q12" s="116">
        <v>0</v>
      </c>
      <c r="R12" s="115"/>
      <c r="S12" s="117">
        <f t="shared" ca="1" si="1"/>
        <v>0</v>
      </c>
    </row>
    <row r="13" spans="1:21" s="12" customFormat="1" ht="15" x14ac:dyDescent="0.25">
      <c r="A13" s="105"/>
      <c r="B13" s="105" t="s">
        <v>336</v>
      </c>
      <c r="C13" s="105"/>
      <c r="D13" s="105"/>
      <c r="E13" s="105"/>
      <c r="F13" s="118">
        <f>SUM(F2:F12)</f>
        <v>7.8238095238095235</v>
      </c>
      <c r="G13" s="119">
        <f t="shared" ref="G13:Q13" si="2">SUM(G2:G12)</f>
        <v>7.8238095238095235</v>
      </c>
      <c r="H13" s="119">
        <f t="shared" si="2"/>
        <v>7.8238095238095235</v>
      </c>
      <c r="I13" s="119">
        <f t="shared" si="2"/>
        <v>7.8238095238095235</v>
      </c>
      <c r="J13" s="119">
        <f t="shared" si="2"/>
        <v>7.8238095238095235</v>
      </c>
      <c r="K13" s="119">
        <f t="shared" si="2"/>
        <v>7.8238095238095235</v>
      </c>
      <c r="L13" s="119">
        <f t="shared" si="2"/>
        <v>7.8238095238095235</v>
      </c>
      <c r="M13" s="119">
        <f t="shared" si="2"/>
        <v>7.8238095238095235</v>
      </c>
      <c r="N13" s="119">
        <f t="shared" si="2"/>
        <v>7.8238095238095235</v>
      </c>
      <c r="O13" s="119">
        <f t="shared" si="2"/>
        <v>7.8238095238095235</v>
      </c>
      <c r="P13" s="119">
        <f t="shared" si="2"/>
        <v>7.8238095238095235</v>
      </c>
      <c r="Q13" s="120">
        <f t="shared" si="2"/>
        <v>7.8238095238095235</v>
      </c>
      <c r="R13" s="121"/>
      <c r="S13" s="122">
        <f ca="1">SUM(S2:S12)</f>
        <v>15.647619047619047</v>
      </c>
    </row>
    <row r="14" spans="1:21" ht="15" outlineLevel="1" x14ac:dyDescent="0.25">
      <c r="A14" s="13" t="s">
        <v>1</v>
      </c>
      <c r="B14" t="s">
        <v>29</v>
      </c>
      <c r="C14" s="26" t="s">
        <v>194</v>
      </c>
      <c r="D14" s="26" t="str">
        <f t="shared" ref="D14:D36" si="3">C:C&amp;B:B</f>
        <v>Ait Oujnid Hicham1BUS</v>
      </c>
      <c r="F14" s="114">
        <v>0</v>
      </c>
      <c r="G14" s="115">
        <v>0</v>
      </c>
      <c r="H14" s="115">
        <v>0</v>
      </c>
      <c r="I14" s="115">
        <v>0</v>
      </c>
      <c r="J14" s="115">
        <v>0</v>
      </c>
      <c r="K14" s="115">
        <v>0</v>
      </c>
      <c r="L14" s="115">
        <v>0</v>
      </c>
      <c r="M14" s="115">
        <v>0</v>
      </c>
      <c r="N14" s="115">
        <v>0</v>
      </c>
      <c r="O14" s="115">
        <v>0</v>
      </c>
      <c r="P14" s="115">
        <v>0</v>
      </c>
      <c r="Q14" s="116">
        <v>0</v>
      </c>
      <c r="R14" s="115"/>
      <c r="S14" s="117">
        <f t="shared" ref="S14:S36" ca="1" si="4">SUM(OFFSET(F14,,,,$U$1))</f>
        <v>0</v>
      </c>
    </row>
    <row r="15" spans="1:21" ht="15" outlineLevel="1" x14ac:dyDescent="0.25">
      <c r="A15" s="13" t="s">
        <v>1</v>
      </c>
      <c r="B15" t="s">
        <v>29</v>
      </c>
      <c r="C15" s="26" t="s">
        <v>62</v>
      </c>
      <c r="D15" s="26" t="str">
        <f t="shared" si="3"/>
        <v>Amador Joao1BUS</v>
      </c>
      <c r="F15" s="114">
        <v>0.7142857142857143</v>
      </c>
      <c r="G15" s="115">
        <v>0.7142857142857143</v>
      </c>
      <c r="H15" s="115">
        <v>0.7142857142857143</v>
      </c>
      <c r="I15" s="115">
        <v>0.7142857142857143</v>
      </c>
      <c r="J15" s="115">
        <v>0.7142857142857143</v>
      </c>
      <c r="K15" s="115">
        <v>0.7142857142857143</v>
      </c>
      <c r="L15" s="115">
        <v>0.7142857142857143</v>
      </c>
      <c r="M15" s="115">
        <v>0.7142857142857143</v>
      </c>
      <c r="N15" s="115">
        <v>0.7142857142857143</v>
      </c>
      <c r="O15" s="115">
        <v>0.7142857142857143</v>
      </c>
      <c r="P15" s="115">
        <v>0.7142857142857143</v>
      </c>
      <c r="Q15" s="116">
        <v>0.7142857142857143</v>
      </c>
      <c r="R15" s="115"/>
      <c r="S15" s="117">
        <f t="shared" ca="1" si="4"/>
        <v>1.4285714285714286</v>
      </c>
    </row>
    <row r="16" spans="1:21" ht="15" outlineLevel="1" x14ac:dyDescent="0.25">
      <c r="A16" s="13" t="s">
        <v>1</v>
      </c>
      <c r="B16" t="s">
        <v>29</v>
      </c>
      <c r="C16" s="26" t="s">
        <v>69</v>
      </c>
      <c r="D16" s="26" t="str">
        <f t="shared" si="3"/>
        <v>Barj Yousra1BUS</v>
      </c>
      <c r="F16" s="114">
        <v>0.52380952380952384</v>
      </c>
      <c r="G16" s="115">
        <v>0.52380952380952384</v>
      </c>
      <c r="H16" s="115">
        <v>0.52380952380952384</v>
      </c>
      <c r="I16" s="115">
        <v>0.52380952380952384</v>
      </c>
      <c r="J16" s="115">
        <v>0.52380952380952384</v>
      </c>
      <c r="K16" s="115">
        <v>0.52380952380952384</v>
      </c>
      <c r="L16" s="115">
        <v>0.52380952380952384</v>
      </c>
      <c r="M16" s="115">
        <v>0.52380952380952384</v>
      </c>
      <c r="N16" s="115">
        <v>0.52380952380952384</v>
      </c>
      <c r="O16" s="115">
        <v>0.52380952380952384</v>
      </c>
      <c r="P16" s="115">
        <v>0.52380952380952384</v>
      </c>
      <c r="Q16" s="116">
        <v>0.52380952380952384</v>
      </c>
      <c r="R16" s="115"/>
      <c r="S16" s="117">
        <f t="shared" ca="1" si="4"/>
        <v>1.0476190476190477</v>
      </c>
    </row>
    <row r="17" spans="1:19" ht="15" outlineLevel="1" x14ac:dyDescent="0.25">
      <c r="A17" s="13" t="s">
        <v>1</v>
      </c>
      <c r="B17" t="s">
        <v>29</v>
      </c>
      <c r="C17" s="26" t="s">
        <v>43</v>
      </c>
      <c r="D17" s="26" t="str">
        <f t="shared" si="3"/>
        <v>Benneouala Aziz1BUS</v>
      </c>
      <c r="F17" s="114">
        <v>1</v>
      </c>
      <c r="G17" s="115">
        <v>1</v>
      </c>
      <c r="H17" s="115">
        <v>1</v>
      </c>
      <c r="I17" s="115">
        <v>1</v>
      </c>
      <c r="J17" s="115">
        <v>1</v>
      </c>
      <c r="K17" s="115">
        <v>1</v>
      </c>
      <c r="L17" s="115">
        <v>1</v>
      </c>
      <c r="M17" s="115">
        <v>1</v>
      </c>
      <c r="N17" s="115">
        <v>1</v>
      </c>
      <c r="O17" s="115">
        <v>1</v>
      </c>
      <c r="P17" s="115">
        <v>1</v>
      </c>
      <c r="Q17" s="116">
        <v>1</v>
      </c>
      <c r="R17" s="115"/>
      <c r="S17" s="117">
        <f t="shared" ca="1" si="4"/>
        <v>2</v>
      </c>
    </row>
    <row r="18" spans="1:19" ht="15" outlineLevel="1" x14ac:dyDescent="0.25">
      <c r="A18" s="13" t="s">
        <v>1</v>
      </c>
      <c r="B18" t="s">
        <v>29</v>
      </c>
      <c r="C18" s="26" t="s">
        <v>31</v>
      </c>
      <c r="D18" s="26" t="str">
        <f t="shared" si="3"/>
        <v>Biancolin Jean-Andre1BUS</v>
      </c>
      <c r="F18" s="114">
        <v>1.1000000000000001</v>
      </c>
      <c r="G18" s="115">
        <v>1.1000000000000001</v>
      </c>
      <c r="H18" s="115">
        <v>1.1000000000000001</v>
      </c>
      <c r="I18" s="115">
        <v>1.1000000000000001</v>
      </c>
      <c r="J18" s="115">
        <v>1.1000000000000001</v>
      </c>
      <c r="K18" s="115">
        <v>1.1000000000000001</v>
      </c>
      <c r="L18" s="115">
        <v>1.1000000000000001</v>
      </c>
      <c r="M18" s="115">
        <v>1.1000000000000001</v>
      </c>
      <c r="N18" s="115">
        <v>1.1000000000000001</v>
      </c>
      <c r="O18" s="115">
        <v>1.1000000000000001</v>
      </c>
      <c r="P18" s="115">
        <v>1.1000000000000001</v>
      </c>
      <c r="Q18" s="116">
        <v>1.1000000000000001</v>
      </c>
      <c r="R18" s="115"/>
      <c r="S18" s="117">
        <f t="shared" ca="1" si="4"/>
        <v>2.2000000000000002</v>
      </c>
    </row>
    <row r="19" spans="1:19" outlineLevel="1" x14ac:dyDescent="0.3">
      <c r="A19" s="13" t="s">
        <v>1</v>
      </c>
      <c r="B19" t="s">
        <v>29</v>
      </c>
      <c r="C19" s="26" t="s">
        <v>40</v>
      </c>
      <c r="D19" s="26" t="str">
        <f t="shared" si="3"/>
        <v>Carré Marie1BUS</v>
      </c>
      <c r="F19" s="114">
        <v>1</v>
      </c>
      <c r="G19" s="115">
        <v>1</v>
      </c>
      <c r="H19" s="115">
        <v>1</v>
      </c>
      <c r="I19" s="115">
        <v>1</v>
      </c>
      <c r="J19" s="115">
        <v>1</v>
      </c>
      <c r="K19" s="115">
        <v>1</v>
      </c>
      <c r="L19" s="115">
        <v>1</v>
      </c>
      <c r="M19" s="115">
        <v>1</v>
      </c>
      <c r="N19" s="115">
        <v>1</v>
      </c>
      <c r="O19" s="115">
        <v>1</v>
      </c>
      <c r="P19" s="115">
        <v>1</v>
      </c>
      <c r="Q19" s="116">
        <v>1</v>
      </c>
      <c r="R19" s="115"/>
      <c r="S19" s="117">
        <f t="shared" ca="1" si="4"/>
        <v>2</v>
      </c>
    </row>
    <row r="20" spans="1:19" ht="15" outlineLevel="1" x14ac:dyDescent="0.25">
      <c r="A20" s="13" t="s">
        <v>1</v>
      </c>
      <c r="B20" t="s">
        <v>29</v>
      </c>
      <c r="C20" s="26" t="s">
        <v>195</v>
      </c>
      <c r="D20" s="26" t="str">
        <f t="shared" si="3"/>
        <v>Chiron Roch1BUS</v>
      </c>
      <c r="F20" s="114">
        <v>0</v>
      </c>
      <c r="G20" s="115">
        <v>0</v>
      </c>
      <c r="H20" s="115">
        <v>0</v>
      </c>
      <c r="I20" s="115">
        <v>0</v>
      </c>
      <c r="J20" s="115">
        <v>0</v>
      </c>
      <c r="K20" s="115">
        <v>0</v>
      </c>
      <c r="L20" s="115">
        <v>0</v>
      </c>
      <c r="M20" s="115">
        <v>0</v>
      </c>
      <c r="N20" s="115">
        <v>0</v>
      </c>
      <c r="O20" s="115">
        <v>0</v>
      </c>
      <c r="P20" s="115">
        <v>0</v>
      </c>
      <c r="Q20" s="116">
        <v>0</v>
      </c>
      <c r="R20" s="115"/>
      <c r="S20" s="117">
        <f t="shared" ca="1" si="4"/>
        <v>0</v>
      </c>
    </row>
    <row r="21" spans="1:19" ht="15" outlineLevel="1" x14ac:dyDescent="0.25">
      <c r="A21" s="13" t="s">
        <v>1</v>
      </c>
      <c r="B21" t="s">
        <v>29</v>
      </c>
      <c r="C21" s="26" t="s">
        <v>307</v>
      </c>
      <c r="D21" s="26" t="str">
        <f t="shared" si="3"/>
        <v>Desplas Stephane1BUS</v>
      </c>
      <c r="F21" s="114">
        <v>0</v>
      </c>
      <c r="G21" s="115">
        <v>0</v>
      </c>
      <c r="H21" s="115">
        <v>0</v>
      </c>
      <c r="I21" s="115">
        <v>0</v>
      </c>
      <c r="J21" s="115">
        <v>0</v>
      </c>
      <c r="K21" s="115">
        <v>0</v>
      </c>
      <c r="L21" s="115">
        <v>0</v>
      </c>
      <c r="M21" s="115">
        <v>0</v>
      </c>
      <c r="N21" s="115">
        <v>0</v>
      </c>
      <c r="O21" s="115">
        <v>0</v>
      </c>
      <c r="P21" s="115">
        <v>0</v>
      </c>
      <c r="Q21" s="116">
        <v>0</v>
      </c>
      <c r="R21" s="115"/>
      <c r="S21" s="117">
        <f t="shared" ca="1" si="4"/>
        <v>0</v>
      </c>
    </row>
    <row r="22" spans="1:19" ht="15" outlineLevel="1" x14ac:dyDescent="0.25">
      <c r="A22" s="13" t="s">
        <v>1</v>
      </c>
      <c r="B22" t="s">
        <v>29</v>
      </c>
      <c r="C22" s="26" t="s">
        <v>197</v>
      </c>
      <c r="D22" s="26" t="str">
        <f t="shared" si="3"/>
        <v>Ez-Zaki Loubna1BUS</v>
      </c>
      <c r="F22" s="114">
        <v>0</v>
      </c>
      <c r="G22" s="115">
        <v>0</v>
      </c>
      <c r="H22" s="115">
        <v>0</v>
      </c>
      <c r="I22" s="115">
        <v>0</v>
      </c>
      <c r="J22" s="115">
        <v>0</v>
      </c>
      <c r="K22" s="115">
        <v>0</v>
      </c>
      <c r="L22" s="115">
        <v>0</v>
      </c>
      <c r="M22" s="115">
        <v>0</v>
      </c>
      <c r="N22" s="115">
        <v>0</v>
      </c>
      <c r="O22" s="115">
        <v>0</v>
      </c>
      <c r="P22" s="115">
        <v>0</v>
      </c>
      <c r="Q22" s="116">
        <v>0</v>
      </c>
      <c r="R22" s="115"/>
      <c r="S22" s="117">
        <f t="shared" ca="1" si="4"/>
        <v>0</v>
      </c>
    </row>
    <row r="23" spans="1:19" ht="15" outlineLevel="1" x14ac:dyDescent="0.25">
      <c r="A23" s="13" t="s">
        <v>1</v>
      </c>
      <c r="B23" t="s">
        <v>29</v>
      </c>
      <c r="C23" s="26" t="s">
        <v>168</v>
      </c>
      <c r="D23" s="26" t="str">
        <f t="shared" si="3"/>
        <v>Ferrin Daniel1BUS</v>
      </c>
      <c r="F23" s="114">
        <v>0</v>
      </c>
      <c r="G23" s="115">
        <v>0</v>
      </c>
      <c r="H23" s="115">
        <v>0</v>
      </c>
      <c r="I23" s="115">
        <v>0</v>
      </c>
      <c r="J23" s="115">
        <v>0</v>
      </c>
      <c r="K23" s="115">
        <v>0</v>
      </c>
      <c r="L23" s="115">
        <v>0</v>
      </c>
      <c r="M23" s="115">
        <v>0</v>
      </c>
      <c r="N23" s="115">
        <v>0</v>
      </c>
      <c r="O23" s="115">
        <v>0</v>
      </c>
      <c r="P23" s="115">
        <v>0</v>
      </c>
      <c r="Q23" s="116">
        <v>0</v>
      </c>
      <c r="R23" s="115"/>
      <c r="S23" s="117">
        <f t="shared" ca="1" si="4"/>
        <v>0</v>
      </c>
    </row>
    <row r="24" spans="1:19" ht="15" outlineLevel="1" x14ac:dyDescent="0.25">
      <c r="A24" s="13" t="s">
        <v>1</v>
      </c>
      <c r="B24" t="s">
        <v>29</v>
      </c>
      <c r="C24" s="26" t="s">
        <v>42</v>
      </c>
      <c r="D24" s="26" t="str">
        <f t="shared" si="3"/>
        <v>Kubiak Steve1BUS</v>
      </c>
      <c r="F24" s="114">
        <v>0</v>
      </c>
      <c r="G24" s="115">
        <v>0</v>
      </c>
      <c r="H24" s="115">
        <v>0</v>
      </c>
      <c r="I24" s="115">
        <v>0</v>
      </c>
      <c r="J24" s="115">
        <v>0</v>
      </c>
      <c r="K24" s="115">
        <v>0</v>
      </c>
      <c r="L24" s="115">
        <v>0</v>
      </c>
      <c r="M24" s="115">
        <v>0</v>
      </c>
      <c r="N24" s="115">
        <v>0</v>
      </c>
      <c r="O24" s="115">
        <v>0</v>
      </c>
      <c r="P24" s="115">
        <v>0</v>
      </c>
      <c r="Q24" s="116">
        <v>0</v>
      </c>
      <c r="R24" s="115"/>
      <c r="S24" s="117">
        <f t="shared" ca="1" si="4"/>
        <v>0</v>
      </c>
    </row>
    <row r="25" spans="1:19" ht="15" outlineLevel="1" x14ac:dyDescent="0.25">
      <c r="A25" s="13" t="s">
        <v>1</v>
      </c>
      <c r="B25" t="s">
        <v>29</v>
      </c>
      <c r="C25" s="26" t="s">
        <v>107</v>
      </c>
      <c r="D25" s="26" t="str">
        <f t="shared" si="3"/>
        <v>Mejaat Anis1BUS</v>
      </c>
      <c r="F25" s="114">
        <v>1</v>
      </c>
      <c r="G25" s="115">
        <v>1</v>
      </c>
      <c r="H25" s="115">
        <v>1</v>
      </c>
      <c r="I25" s="115">
        <v>1</v>
      </c>
      <c r="J25" s="115">
        <v>1</v>
      </c>
      <c r="K25" s="115">
        <v>1</v>
      </c>
      <c r="L25" s="115">
        <v>1</v>
      </c>
      <c r="M25" s="115">
        <v>1</v>
      </c>
      <c r="N25" s="115">
        <v>1</v>
      </c>
      <c r="O25" s="115">
        <v>1</v>
      </c>
      <c r="P25" s="115">
        <v>1</v>
      </c>
      <c r="Q25" s="116">
        <v>1</v>
      </c>
      <c r="R25" s="115"/>
      <c r="S25" s="117">
        <f t="shared" ca="1" si="4"/>
        <v>2</v>
      </c>
    </row>
    <row r="26" spans="1:19" ht="15" outlineLevel="1" x14ac:dyDescent="0.25">
      <c r="A26" s="13" t="s">
        <v>1</v>
      </c>
      <c r="B26" t="s">
        <v>29</v>
      </c>
      <c r="C26" s="26" t="s">
        <v>34</v>
      </c>
      <c r="D26" s="26" t="str">
        <f t="shared" si="3"/>
        <v>Mongrolle Philippe1BUS</v>
      </c>
      <c r="F26" s="114">
        <v>1.0333333333333334</v>
      </c>
      <c r="G26" s="115">
        <v>1.0333333333333334</v>
      </c>
      <c r="H26" s="115">
        <v>1.0333333333333334</v>
      </c>
      <c r="I26" s="115">
        <v>1.0333333333333334</v>
      </c>
      <c r="J26" s="115">
        <v>1.0333333333333334</v>
      </c>
      <c r="K26" s="115">
        <v>1.0333333333333334</v>
      </c>
      <c r="L26" s="115">
        <v>1.0333333333333334</v>
      </c>
      <c r="M26" s="115">
        <v>1.0333333333333334</v>
      </c>
      <c r="N26" s="115">
        <v>1.0333333333333334</v>
      </c>
      <c r="O26" s="115">
        <v>1.0333333333333334</v>
      </c>
      <c r="P26" s="115">
        <v>1.0333333333333334</v>
      </c>
      <c r="Q26" s="116">
        <v>1.0333333333333334</v>
      </c>
      <c r="R26" s="115"/>
      <c r="S26" s="117">
        <f t="shared" ca="1" si="4"/>
        <v>2.0666666666666669</v>
      </c>
    </row>
    <row r="27" spans="1:19" outlineLevel="1" x14ac:dyDescent="0.3">
      <c r="A27" s="13" t="s">
        <v>1</v>
      </c>
      <c r="B27" t="s">
        <v>29</v>
      </c>
      <c r="C27" s="26" t="s">
        <v>308</v>
      </c>
      <c r="D27" s="26" t="str">
        <f t="shared" si="3"/>
        <v>Naoufal Lamarti1BUS</v>
      </c>
      <c r="F27" s="114">
        <v>1</v>
      </c>
      <c r="G27" s="115">
        <v>1</v>
      </c>
      <c r="H27" s="115">
        <v>1</v>
      </c>
      <c r="I27" s="115">
        <v>1</v>
      </c>
      <c r="J27" s="115">
        <v>1</v>
      </c>
      <c r="K27" s="115">
        <v>1</v>
      </c>
      <c r="L27" s="115">
        <v>1</v>
      </c>
      <c r="M27" s="115">
        <v>1</v>
      </c>
      <c r="N27" s="115">
        <v>1</v>
      </c>
      <c r="O27" s="115">
        <v>1</v>
      </c>
      <c r="P27" s="115">
        <v>1</v>
      </c>
      <c r="Q27" s="116">
        <v>1</v>
      </c>
      <c r="R27" s="115"/>
      <c r="S27" s="117">
        <f t="shared" ca="1" si="4"/>
        <v>2</v>
      </c>
    </row>
    <row r="28" spans="1:19" outlineLevel="1" x14ac:dyDescent="0.3">
      <c r="A28" s="13" t="s">
        <v>1</v>
      </c>
      <c r="B28" t="s">
        <v>29</v>
      </c>
      <c r="C28" s="26" t="s">
        <v>38</v>
      </c>
      <c r="D28" s="26" t="str">
        <f t="shared" si="3"/>
        <v>Nguepi Ghislain1BUS</v>
      </c>
      <c r="F28" s="114">
        <v>1</v>
      </c>
      <c r="G28" s="115">
        <v>1</v>
      </c>
      <c r="H28" s="115">
        <v>1</v>
      </c>
      <c r="I28" s="115">
        <v>1</v>
      </c>
      <c r="J28" s="115">
        <v>1</v>
      </c>
      <c r="K28" s="115">
        <v>1</v>
      </c>
      <c r="L28" s="115">
        <v>1</v>
      </c>
      <c r="M28" s="115">
        <v>1</v>
      </c>
      <c r="N28" s="115">
        <v>1</v>
      </c>
      <c r="O28" s="115">
        <v>1</v>
      </c>
      <c r="P28" s="115">
        <v>1</v>
      </c>
      <c r="Q28" s="116">
        <v>1</v>
      </c>
      <c r="R28" s="115"/>
      <c r="S28" s="117">
        <f t="shared" ca="1" si="4"/>
        <v>2</v>
      </c>
    </row>
    <row r="29" spans="1:19" outlineLevel="1" x14ac:dyDescent="0.3">
      <c r="A29" s="13" t="s">
        <v>1</v>
      </c>
      <c r="B29" t="s">
        <v>29</v>
      </c>
      <c r="C29" s="26" t="s">
        <v>39</v>
      </c>
      <c r="D29" s="26" t="str">
        <f t="shared" si="3"/>
        <v>Ntsangoula Josuan1BUS</v>
      </c>
      <c r="F29" s="114">
        <v>0</v>
      </c>
      <c r="G29" s="115">
        <v>0</v>
      </c>
      <c r="H29" s="115">
        <v>0</v>
      </c>
      <c r="I29" s="115">
        <v>0</v>
      </c>
      <c r="J29" s="115">
        <v>0</v>
      </c>
      <c r="K29" s="115">
        <v>0</v>
      </c>
      <c r="L29" s="115">
        <v>0</v>
      </c>
      <c r="M29" s="115">
        <v>0</v>
      </c>
      <c r="N29" s="115">
        <v>0</v>
      </c>
      <c r="O29" s="115">
        <v>0</v>
      </c>
      <c r="P29" s="115">
        <v>0</v>
      </c>
      <c r="Q29" s="116">
        <v>0</v>
      </c>
      <c r="R29" s="115"/>
      <c r="S29" s="117">
        <f t="shared" ca="1" si="4"/>
        <v>0</v>
      </c>
    </row>
    <row r="30" spans="1:19" outlineLevel="1" x14ac:dyDescent="0.3">
      <c r="A30" s="13" t="s">
        <v>1</v>
      </c>
      <c r="B30" t="s">
        <v>29</v>
      </c>
      <c r="C30" s="26" t="s">
        <v>37</v>
      </c>
      <c r="D30" s="26" t="str">
        <f t="shared" si="3"/>
        <v>Raissi Labidi1BUS</v>
      </c>
      <c r="F30" s="114">
        <v>1</v>
      </c>
      <c r="G30" s="115">
        <v>1</v>
      </c>
      <c r="H30" s="115">
        <v>1</v>
      </c>
      <c r="I30" s="115">
        <v>1</v>
      </c>
      <c r="J30" s="115">
        <v>1</v>
      </c>
      <c r="K30" s="115">
        <v>1</v>
      </c>
      <c r="L30" s="115">
        <v>1</v>
      </c>
      <c r="M30" s="115">
        <v>1</v>
      </c>
      <c r="N30" s="115">
        <v>1</v>
      </c>
      <c r="O30" s="115">
        <v>1</v>
      </c>
      <c r="P30" s="115">
        <v>1</v>
      </c>
      <c r="Q30" s="116">
        <v>1</v>
      </c>
      <c r="R30" s="115"/>
      <c r="S30" s="117">
        <f t="shared" ca="1" si="4"/>
        <v>2</v>
      </c>
    </row>
    <row r="31" spans="1:19" outlineLevel="1" x14ac:dyDescent="0.3">
      <c r="A31" s="13" t="s">
        <v>1</v>
      </c>
      <c r="B31" t="s">
        <v>29</v>
      </c>
      <c r="C31" s="26" t="s">
        <v>198</v>
      </c>
      <c r="D31" s="26" t="str">
        <f t="shared" si="3"/>
        <v>Steinmetzer Philip1BUS</v>
      </c>
      <c r="F31" s="114">
        <v>0</v>
      </c>
      <c r="G31" s="115">
        <v>0</v>
      </c>
      <c r="H31" s="115">
        <v>0</v>
      </c>
      <c r="I31" s="115">
        <v>0</v>
      </c>
      <c r="J31" s="115">
        <v>0</v>
      </c>
      <c r="K31" s="115">
        <v>0</v>
      </c>
      <c r="L31" s="115">
        <v>0</v>
      </c>
      <c r="M31" s="115">
        <v>0</v>
      </c>
      <c r="N31" s="115">
        <v>0</v>
      </c>
      <c r="O31" s="115">
        <v>0</v>
      </c>
      <c r="P31" s="115">
        <v>0</v>
      </c>
      <c r="Q31" s="116">
        <v>0</v>
      </c>
      <c r="R31" s="115"/>
      <c r="S31" s="117">
        <f t="shared" ca="1" si="4"/>
        <v>0</v>
      </c>
    </row>
    <row r="32" spans="1:19" outlineLevel="1" x14ac:dyDescent="0.3">
      <c r="A32" s="13" t="s">
        <v>1</v>
      </c>
      <c r="B32" t="s">
        <v>29</v>
      </c>
      <c r="C32" s="26" t="s">
        <v>309</v>
      </c>
      <c r="D32" s="26" t="str">
        <f t="shared" si="3"/>
        <v>Talal ROGUI1BUS</v>
      </c>
      <c r="F32" s="114">
        <v>1</v>
      </c>
      <c r="G32" s="115">
        <v>1</v>
      </c>
      <c r="H32" s="115">
        <v>1</v>
      </c>
      <c r="I32" s="115">
        <v>1</v>
      </c>
      <c r="J32" s="115">
        <v>1</v>
      </c>
      <c r="K32" s="115">
        <v>1</v>
      </c>
      <c r="L32" s="115">
        <v>1</v>
      </c>
      <c r="M32" s="115">
        <v>1</v>
      </c>
      <c r="N32" s="115">
        <v>1</v>
      </c>
      <c r="O32" s="115">
        <v>1</v>
      </c>
      <c r="P32" s="115">
        <v>1</v>
      </c>
      <c r="Q32" s="116">
        <v>1</v>
      </c>
      <c r="R32" s="115"/>
      <c r="S32" s="117">
        <f t="shared" ca="1" si="4"/>
        <v>2</v>
      </c>
    </row>
    <row r="33" spans="1:19" outlineLevel="1" x14ac:dyDescent="0.3">
      <c r="A33" s="13" t="s">
        <v>1</v>
      </c>
      <c r="B33" t="s">
        <v>29</v>
      </c>
      <c r="C33" s="26" t="s">
        <v>310</v>
      </c>
      <c r="D33" s="26" t="str">
        <f t="shared" si="3"/>
        <v>TBD (replacement AitOujnid)1BUS</v>
      </c>
      <c r="F33" s="114">
        <v>1</v>
      </c>
      <c r="G33" s="115">
        <v>1</v>
      </c>
      <c r="H33" s="115">
        <v>1</v>
      </c>
      <c r="I33" s="115">
        <v>1</v>
      </c>
      <c r="J33" s="115">
        <v>1</v>
      </c>
      <c r="K33" s="115">
        <v>1</v>
      </c>
      <c r="L33" s="115">
        <v>1</v>
      </c>
      <c r="M33" s="115">
        <v>1</v>
      </c>
      <c r="N33" s="115">
        <v>1</v>
      </c>
      <c r="O33" s="115">
        <v>1</v>
      </c>
      <c r="P33" s="115">
        <v>1</v>
      </c>
      <c r="Q33" s="116">
        <v>1</v>
      </c>
      <c r="R33" s="115"/>
      <c r="S33" s="117">
        <f t="shared" ca="1" si="4"/>
        <v>2</v>
      </c>
    </row>
    <row r="34" spans="1:19" outlineLevel="1" x14ac:dyDescent="0.3">
      <c r="A34" s="13" t="s">
        <v>1</v>
      </c>
      <c r="B34" t="s">
        <v>29</v>
      </c>
      <c r="C34" s="26" t="s">
        <v>311</v>
      </c>
      <c r="D34" s="26" t="str">
        <f t="shared" si="3"/>
        <v>TBD (replacement Ferrin)1BUS</v>
      </c>
      <c r="F34" s="114">
        <v>1</v>
      </c>
      <c r="G34" s="115">
        <v>1</v>
      </c>
      <c r="H34" s="115">
        <v>1</v>
      </c>
      <c r="I34" s="115">
        <v>1</v>
      </c>
      <c r="J34" s="115">
        <v>1</v>
      </c>
      <c r="K34" s="115">
        <v>1</v>
      </c>
      <c r="L34" s="115">
        <v>1</v>
      </c>
      <c r="M34" s="115">
        <v>1</v>
      </c>
      <c r="N34" s="115">
        <v>1</v>
      </c>
      <c r="O34" s="115">
        <v>1</v>
      </c>
      <c r="P34" s="115">
        <v>1</v>
      </c>
      <c r="Q34" s="116">
        <v>1</v>
      </c>
      <c r="R34" s="115"/>
      <c r="S34" s="117">
        <f t="shared" ca="1" si="4"/>
        <v>2</v>
      </c>
    </row>
    <row r="35" spans="1:19" outlineLevel="1" x14ac:dyDescent="0.3">
      <c r="A35" s="13" t="s">
        <v>1</v>
      </c>
      <c r="B35" t="s">
        <v>29</v>
      </c>
      <c r="C35" s="26" t="s">
        <v>64</v>
      </c>
      <c r="D35" s="26" t="str">
        <f t="shared" si="3"/>
        <v>Thibaud Matthieu1BUS</v>
      </c>
      <c r="F35" s="114">
        <v>0.14285714285714285</v>
      </c>
      <c r="G35" s="115">
        <v>0.14285714285714285</v>
      </c>
      <c r="H35" s="115">
        <v>0.14285714285714285</v>
      </c>
      <c r="I35" s="115">
        <v>0.14285714285714285</v>
      </c>
      <c r="J35" s="115">
        <v>0.14285714285714285</v>
      </c>
      <c r="K35" s="115">
        <v>0.14285714285714285</v>
      </c>
      <c r="L35" s="115">
        <v>0.14285714285714285</v>
      </c>
      <c r="M35" s="115">
        <v>0.14285714285714285</v>
      </c>
      <c r="N35" s="115">
        <v>0.14285714285714285</v>
      </c>
      <c r="O35" s="115">
        <v>0.14285714285714285</v>
      </c>
      <c r="P35" s="115">
        <v>0.14285714285714285</v>
      </c>
      <c r="Q35" s="116">
        <v>0.14285714285714285</v>
      </c>
      <c r="R35" s="115"/>
      <c r="S35" s="117">
        <f t="shared" ca="1" si="4"/>
        <v>0.2857142857142857</v>
      </c>
    </row>
    <row r="36" spans="1:19" outlineLevel="1" x14ac:dyDescent="0.3">
      <c r="A36" s="13" t="s">
        <v>1</v>
      </c>
      <c r="B36" t="s">
        <v>29</v>
      </c>
      <c r="C36" s="26" t="s">
        <v>312</v>
      </c>
      <c r="D36" s="26" t="str">
        <f t="shared" si="3"/>
        <v>xxx1BUS</v>
      </c>
      <c r="F36" s="114">
        <v>1.819047619047619</v>
      </c>
      <c r="G36" s="115">
        <v>1.819047619047619</v>
      </c>
      <c r="H36" s="115">
        <v>1.819047619047619</v>
      </c>
      <c r="I36" s="115">
        <v>1.819047619047619</v>
      </c>
      <c r="J36" s="115">
        <v>1.819047619047619</v>
      </c>
      <c r="K36" s="115">
        <v>1.819047619047619</v>
      </c>
      <c r="L36" s="115">
        <v>1.819047619047619</v>
      </c>
      <c r="M36" s="115">
        <v>1.819047619047619</v>
      </c>
      <c r="N36" s="115">
        <v>1.819047619047619</v>
      </c>
      <c r="O36" s="115">
        <v>1.819047619047619</v>
      </c>
      <c r="P36" s="115">
        <v>1.819047619047619</v>
      </c>
      <c r="Q36" s="116">
        <v>1.819047619047619</v>
      </c>
      <c r="R36" s="115"/>
      <c r="S36" s="117">
        <f t="shared" ca="1" si="4"/>
        <v>3.638095238095238</v>
      </c>
    </row>
    <row r="37" spans="1:19" s="12" customFormat="1" x14ac:dyDescent="0.3">
      <c r="A37" s="105"/>
      <c r="B37" s="105" t="s">
        <v>299</v>
      </c>
      <c r="C37" s="105"/>
      <c r="D37" s="105"/>
      <c r="E37" s="105"/>
      <c r="F37" s="118">
        <f>SUM(F14:F36)</f>
        <v>14.333333333333334</v>
      </c>
      <c r="G37" s="119">
        <f t="shared" ref="G37:Q37" si="5">SUM(G14:G36)</f>
        <v>14.333333333333334</v>
      </c>
      <c r="H37" s="119">
        <f t="shared" si="5"/>
        <v>14.333333333333334</v>
      </c>
      <c r="I37" s="119">
        <f t="shared" si="5"/>
        <v>14.333333333333334</v>
      </c>
      <c r="J37" s="119">
        <f t="shared" si="5"/>
        <v>14.333333333333334</v>
      </c>
      <c r="K37" s="119">
        <f t="shared" si="5"/>
        <v>14.333333333333334</v>
      </c>
      <c r="L37" s="119">
        <f t="shared" si="5"/>
        <v>14.333333333333334</v>
      </c>
      <c r="M37" s="119">
        <f t="shared" si="5"/>
        <v>14.333333333333334</v>
      </c>
      <c r="N37" s="119">
        <f t="shared" si="5"/>
        <v>14.333333333333334</v>
      </c>
      <c r="O37" s="119">
        <f t="shared" si="5"/>
        <v>14.333333333333334</v>
      </c>
      <c r="P37" s="119">
        <f t="shared" si="5"/>
        <v>14.333333333333334</v>
      </c>
      <c r="Q37" s="120">
        <f t="shared" si="5"/>
        <v>14.333333333333334</v>
      </c>
      <c r="R37" s="121"/>
      <c r="S37" s="122">
        <f ca="1">SUM(S14:S36)</f>
        <v>28.666666666666668</v>
      </c>
    </row>
    <row r="38" spans="1:19" outlineLevel="1" x14ac:dyDescent="0.3">
      <c r="A38" s="13" t="s">
        <v>1</v>
      </c>
      <c r="B38" t="s">
        <v>48</v>
      </c>
      <c r="C38" s="100" t="s">
        <v>169</v>
      </c>
      <c r="D38" s="26" t="str">
        <f>C:C&amp;B:B</f>
        <v>Bourguignon Jerome1CORP</v>
      </c>
      <c r="F38" s="114">
        <v>0</v>
      </c>
      <c r="G38" s="115">
        <v>0</v>
      </c>
      <c r="H38" s="115">
        <v>0</v>
      </c>
      <c r="I38" s="115">
        <v>0</v>
      </c>
      <c r="J38" s="115">
        <v>0</v>
      </c>
      <c r="K38" s="115">
        <v>0</v>
      </c>
      <c r="L38" s="115">
        <v>0</v>
      </c>
      <c r="M38" s="115">
        <v>0</v>
      </c>
      <c r="N38" s="115">
        <v>0</v>
      </c>
      <c r="O38" s="115">
        <v>0</v>
      </c>
      <c r="P38" s="115">
        <v>0</v>
      </c>
      <c r="Q38" s="116">
        <v>0</v>
      </c>
      <c r="R38" s="115"/>
      <c r="S38" s="117">
        <f ca="1">SUM(OFFSET(F38,,,,$U$1))</f>
        <v>0</v>
      </c>
    </row>
    <row r="39" spans="1:19" s="12" customFormat="1" outlineLevel="1" x14ac:dyDescent="0.3">
      <c r="A39" s="13" t="s">
        <v>1</v>
      </c>
      <c r="B39" t="s">
        <v>48</v>
      </c>
      <c r="C39" s="26" t="s">
        <v>49</v>
      </c>
      <c r="D39" s="26" t="str">
        <f>C:C&amp;B:B</f>
        <v>Meneghetti Pascal1CORP</v>
      </c>
      <c r="E39" s="101"/>
      <c r="F39" s="114">
        <v>1</v>
      </c>
      <c r="G39" s="115">
        <v>1</v>
      </c>
      <c r="H39" s="115">
        <v>1</v>
      </c>
      <c r="I39" s="115">
        <v>1</v>
      </c>
      <c r="J39" s="115">
        <v>1</v>
      </c>
      <c r="K39" s="115">
        <v>1</v>
      </c>
      <c r="L39" s="115">
        <v>1</v>
      </c>
      <c r="M39" s="115">
        <v>1</v>
      </c>
      <c r="N39" s="115">
        <v>1</v>
      </c>
      <c r="O39" s="115">
        <v>1</v>
      </c>
      <c r="P39" s="115">
        <v>1</v>
      </c>
      <c r="Q39" s="116">
        <v>1</v>
      </c>
      <c r="R39" s="121"/>
      <c r="S39" s="117">
        <f ca="1">SUM(OFFSET(F39,,,,$U$1))</f>
        <v>2</v>
      </c>
    </row>
    <row r="40" spans="1:19" s="12" customFormat="1" outlineLevel="1" x14ac:dyDescent="0.3">
      <c r="A40" s="13" t="s">
        <v>1</v>
      </c>
      <c r="B40" t="s">
        <v>48</v>
      </c>
      <c r="C40" s="26" t="s">
        <v>171</v>
      </c>
      <c r="D40" s="26" t="str">
        <f>C:C&amp;B:B</f>
        <v>Oustad Adel1CORP</v>
      </c>
      <c r="E40" s="101"/>
      <c r="F40" s="114">
        <v>0</v>
      </c>
      <c r="G40" s="115">
        <v>0</v>
      </c>
      <c r="H40" s="115">
        <v>0</v>
      </c>
      <c r="I40" s="115">
        <v>0</v>
      </c>
      <c r="J40" s="115">
        <v>0</v>
      </c>
      <c r="K40" s="115">
        <v>0</v>
      </c>
      <c r="L40" s="115">
        <v>0</v>
      </c>
      <c r="M40" s="115">
        <v>0</v>
      </c>
      <c r="N40" s="115">
        <v>0</v>
      </c>
      <c r="O40" s="115">
        <v>0</v>
      </c>
      <c r="P40" s="115">
        <v>0</v>
      </c>
      <c r="Q40" s="116">
        <v>0</v>
      </c>
      <c r="R40" s="121"/>
      <c r="S40" s="117">
        <f t="shared" ref="S40:S42" ca="1" si="6">SUM(OFFSET(F40,,,,$U$1))</f>
        <v>0</v>
      </c>
    </row>
    <row r="41" spans="1:19" s="12" customFormat="1" outlineLevel="1" x14ac:dyDescent="0.3">
      <c r="A41" s="13" t="s">
        <v>1</v>
      </c>
      <c r="B41" t="s">
        <v>48</v>
      </c>
      <c r="C41" s="26" t="s">
        <v>170</v>
      </c>
      <c r="D41" s="26" t="str">
        <f>C:C&amp;B:B</f>
        <v>Pyrame Raphael1CORP</v>
      </c>
      <c r="E41" s="101"/>
      <c r="F41" s="114">
        <v>0</v>
      </c>
      <c r="G41" s="115">
        <v>0</v>
      </c>
      <c r="H41" s="115">
        <v>0</v>
      </c>
      <c r="I41" s="115">
        <v>0</v>
      </c>
      <c r="J41" s="115">
        <v>0</v>
      </c>
      <c r="K41" s="115">
        <v>0</v>
      </c>
      <c r="L41" s="115">
        <v>0</v>
      </c>
      <c r="M41" s="115">
        <v>0</v>
      </c>
      <c r="N41" s="115">
        <v>0</v>
      </c>
      <c r="O41" s="115">
        <v>0</v>
      </c>
      <c r="P41" s="115">
        <v>0</v>
      </c>
      <c r="Q41" s="116">
        <v>0</v>
      </c>
      <c r="R41" s="121"/>
      <c r="S41" s="117">
        <f t="shared" ca="1" si="6"/>
        <v>0</v>
      </c>
    </row>
    <row r="42" spans="1:19" s="12" customFormat="1" outlineLevel="1" x14ac:dyDescent="0.3">
      <c r="A42" s="13" t="s">
        <v>1</v>
      </c>
      <c r="B42" t="s">
        <v>48</v>
      </c>
      <c r="C42" s="26" t="s">
        <v>172</v>
      </c>
      <c r="D42" s="26" t="str">
        <f>C:C&amp;B:B</f>
        <v>Tomasi Dyana1CORP</v>
      </c>
      <c r="E42" s="101"/>
      <c r="F42" s="114">
        <v>0</v>
      </c>
      <c r="G42" s="115">
        <v>0</v>
      </c>
      <c r="H42" s="115">
        <v>0</v>
      </c>
      <c r="I42" s="115">
        <v>0</v>
      </c>
      <c r="J42" s="115">
        <v>0</v>
      </c>
      <c r="K42" s="115">
        <v>0</v>
      </c>
      <c r="L42" s="115">
        <v>0</v>
      </c>
      <c r="M42" s="115">
        <v>0</v>
      </c>
      <c r="N42" s="115">
        <v>0</v>
      </c>
      <c r="O42" s="115">
        <v>0</v>
      </c>
      <c r="P42" s="115">
        <v>0</v>
      </c>
      <c r="Q42" s="116">
        <v>0</v>
      </c>
      <c r="R42" s="121"/>
      <c r="S42" s="117">
        <f t="shared" ca="1" si="6"/>
        <v>0</v>
      </c>
    </row>
    <row r="43" spans="1:19" s="12" customFormat="1" x14ac:dyDescent="0.3">
      <c r="A43" s="105"/>
      <c r="B43" s="105" t="s">
        <v>300</v>
      </c>
      <c r="C43" s="105"/>
      <c r="D43" s="105"/>
      <c r="E43" s="105"/>
      <c r="F43" s="118">
        <f>SUM(F38:F42)</f>
        <v>1</v>
      </c>
      <c r="G43" s="119">
        <f t="shared" ref="G43:Q43" si="7">SUM(G38:G42)</f>
        <v>1</v>
      </c>
      <c r="H43" s="119">
        <f t="shared" si="7"/>
        <v>1</v>
      </c>
      <c r="I43" s="119">
        <f t="shared" si="7"/>
        <v>1</v>
      </c>
      <c r="J43" s="119">
        <f t="shared" si="7"/>
        <v>1</v>
      </c>
      <c r="K43" s="119">
        <f t="shared" si="7"/>
        <v>1</v>
      </c>
      <c r="L43" s="119">
        <f t="shared" si="7"/>
        <v>1</v>
      </c>
      <c r="M43" s="119">
        <f t="shared" si="7"/>
        <v>1</v>
      </c>
      <c r="N43" s="119">
        <f t="shared" si="7"/>
        <v>1</v>
      </c>
      <c r="O43" s="119">
        <f t="shared" si="7"/>
        <v>1</v>
      </c>
      <c r="P43" s="119">
        <f t="shared" si="7"/>
        <v>1</v>
      </c>
      <c r="Q43" s="120">
        <f t="shared" si="7"/>
        <v>1</v>
      </c>
      <c r="R43" s="121"/>
      <c r="S43" s="122">
        <f ca="1">SUM(S38:S42)</f>
        <v>2</v>
      </c>
    </row>
    <row r="44" spans="1:19" outlineLevel="1" x14ac:dyDescent="0.3">
      <c r="A44" s="13" t="s">
        <v>1</v>
      </c>
      <c r="B44" t="s">
        <v>74</v>
      </c>
      <c r="C44" t="s">
        <v>175</v>
      </c>
      <c r="D44" s="26" t="str">
        <f t="shared" ref="D44:D58" si="8">C:C&amp;B:B</f>
        <v>Adda Michel1ITFIN</v>
      </c>
      <c r="F44" s="114">
        <v>0</v>
      </c>
      <c r="G44" s="115">
        <v>0</v>
      </c>
      <c r="H44" s="115">
        <v>0</v>
      </c>
      <c r="I44" s="115">
        <v>0</v>
      </c>
      <c r="J44" s="115">
        <v>0</v>
      </c>
      <c r="K44" s="115">
        <v>0</v>
      </c>
      <c r="L44" s="115">
        <v>0</v>
      </c>
      <c r="M44" s="115">
        <v>0</v>
      </c>
      <c r="N44" s="115">
        <v>0</v>
      </c>
      <c r="O44" s="115">
        <v>0</v>
      </c>
      <c r="P44" s="115">
        <v>0</v>
      </c>
      <c r="Q44" s="116">
        <v>0</v>
      </c>
      <c r="R44" s="115"/>
      <c r="S44" s="117">
        <f t="shared" ref="S44:S58" ca="1" si="9">SUM(OFFSET(F44,,,,$U$1))</f>
        <v>0</v>
      </c>
    </row>
    <row r="45" spans="1:19" outlineLevel="1" x14ac:dyDescent="0.3">
      <c r="A45" s="13" t="s">
        <v>1</v>
      </c>
      <c r="B45" t="s">
        <v>74</v>
      </c>
      <c r="C45" t="s">
        <v>313</v>
      </c>
      <c r="D45" s="26" t="str">
        <f t="shared" si="8"/>
        <v>ANAEL External Consultant1ITFIN</v>
      </c>
      <c r="F45" s="114">
        <v>9.5238095238095233E-2</v>
      </c>
      <c r="G45" s="115">
        <v>9.5238095238095233E-2</v>
      </c>
      <c r="H45" s="115">
        <v>9.5238095238095233E-2</v>
      </c>
      <c r="I45" s="115">
        <v>9.5238095238095233E-2</v>
      </c>
      <c r="J45" s="115">
        <v>9.5238095238095233E-2</v>
      </c>
      <c r="K45" s="115">
        <v>9.5238095238095233E-2</v>
      </c>
      <c r="L45" s="115">
        <v>9.5238095238095233E-2</v>
      </c>
      <c r="M45" s="115">
        <v>9.5238095238095233E-2</v>
      </c>
      <c r="N45" s="115">
        <v>9.5238095238095233E-2</v>
      </c>
      <c r="O45" s="115">
        <v>9.5238095238095233E-2</v>
      </c>
      <c r="P45" s="115">
        <v>9.5238095238095233E-2</v>
      </c>
      <c r="Q45" s="116">
        <v>9.5238095238095233E-2</v>
      </c>
      <c r="R45" s="115"/>
      <c r="S45" s="117">
        <f t="shared" ca="1" si="9"/>
        <v>0.19047619047619047</v>
      </c>
    </row>
    <row r="46" spans="1:19" outlineLevel="1" x14ac:dyDescent="0.3">
      <c r="A46" s="13" t="s">
        <v>1</v>
      </c>
      <c r="B46" t="s">
        <v>74</v>
      </c>
      <c r="C46" t="s">
        <v>314</v>
      </c>
      <c r="D46" s="26" t="str">
        <f t="shared" si="8"/>
        <v>AX Developer1ITFIN</v>
      </c>
      <c r="F46" s="114">
        <v>1</v>
      </c>
      <c r="G46" s="115">
        <v>1</v>
      </c>
      <c r="H46" s="115">
        <v>1</v>
      </c>
      <c r="I46" s="115">
        <v>1</v>
      </c>
      <c r="J46" s="115">
        <v>1</v>
      </c>
      <c r="K46" s="115">
        <v>1</v>
      </c>
      <c r="L46" s="115">
        <v>1</v>
      </c>
      <c r="M46" s="115">
        <v>1</v>
      </c>
      <c r="N46" s="115">
        <v>1</v>
      </c>
      <c r="O46" s="115">
        <v>1</v>
      </c>
      <c r="P46" s="115">
        <v>1</v>
      </c>
      <c r="Q46" s="116">
        <v>1</v>
      </c>
      <c r="R46" s="115"/>
      <c r="S46" s="117">
        <f t="shared" ca="1" si="9"/>
        <v>2</v>
      </c>
    </row>
    <row r="47" spans="1:19" outlineLevel="1" x14ac:dyDescent="0.3">
      <c r="A47" s="13" t="s">
        <v>1</v>
      </c>
      <c r="B47" t="s">
        <v>74</v>
      </c>
      <c r="C47" t="s">
        <v>163</v>
      </c>
      <c r="D47" s="26" t="str">
        <f t="shared" si="8"/>
        <v>Boujemaa Amel1ITFIN</v>
      </c>
      <c r="F47" s="114">
        <v>0</v>
      </c>
      <c r="G47" s="115">
        <v>0</v>
      </c>
      <c r="H47" s="115">
        <v>0</v>
      </c>
      <c r="I47" s="115">
        <v>0</v>
      </c>
      <c r="J47" s="115">
        <v>0</v>
      </c>
      <c r="K47" s="115">
        <v>0</v>
      </c>
      <c r="L47" s="115">
        <v>0</v>
      </c>
      <c r="M47" s="115">
        <v>0</v>
      </c>
      <c r="N47" s="115">
        <v>0</v>
      </c>
      <c r="O47" s="115">
        <v>0</v>
      </c>
      <c r="P47" s="115">
        <v>0</v>
      </c>
      <c r="Q47" s="116">
        <v>0</v>
      </c>
      <c r="R47" s="115"/>
      <c r="S47" s="117">
        <f t="shared" ca="1" si="9"/>
        <v>0</v>
      </c>
    </row>
    <row r="48" spans="1:19" outlineLevel="1" x14ac:dyDescent="0.3">
      <c r="A48" s="13" t="s">
        <v>1</v>
      </c>
      <c r="B48" t="s">
        <v>74</v>
      </c>
      <c r="C48" t="s">
        <v>315</v>
      </c>
      <c r="D48" s="26" t="str">
        <f t="shared" si="8"/>
        <v>External AX Consultant1ITFIN</v>
      </c>
      <c r="F48" s="114">
        <v>0.23809523809523808</v>
      </c>
      <c r="G48" s="115">
        <v>0.23809523809523808</v>
      </c>
      <c r="H48" s="115">
        <v>0.23809523809523808</v>
      </c>
      <c r="I48" s="115">
        <v>0.23809523809523808</v>
      </c>
      <c r="J48" s="115">
        <v>0.23809523809523808</v>
      </c>
      <c r="K48" s="115">
        <v>0.23809523809523808</v>
      </c>
      <c r="L48" s="115">
        <v>0.23809523809523808</v>
      </c>
      <c r="M48" s="115">
        <v>0.23809523809523808</v>
      </c>
      <c r="N48" s="115">
        <v>0.23809523809523808</v>
      </c>
      <c r="O48" s="115">
        <v>0.23809523809523808</v>
      </c>
      <c r="P48" s="115">
        <v>0.23809523809523808</v>
      </c>
      <c r="Q48" s="116">
        <v>0.23809523809523808</v>
      </c>
      <c r="R48" s="115"/>
      <c r="S48" s="117">
        <f t="shared" ca="1" si="9"/>
        <v>0.47619047619047616</v>
      </c>
    </row>
    <row r="49" spans="1:19" outlineLevel="1" x14ac:dyDescent="0.3">
      <c r="A49" s="13" t="s">
        <v>1</v>
      </c>
      <c r="B49" t="s">
        <v>74</v>
      </c>
      <c r="C49" t="s">
        <v>164</v>
      </c>
      <c r="D49" s="26" t="str">
        <f t="shared" si="8"/>
        <v>Ip Cezanne1ITFIN</v>
      </c>
      <c r="F49" s="114">
        <v>0</v>
      </c>
      <c r="G49" s="115">
        <v>0</v>
      </c>
      <c r="H49" s="115">
        <v>0</v>
      </c>
      <c r="I49" s="115">
        <v>0</v>
      </c>
      <c r="J49" s="115">
        <v>0</v>
      </c>
      <c r="K49" s="115">
        <v>0</v>
      </c>
      <c r="L49" s="115">
        <v>0</v>
      </c>
      <c r="M49" s="115">
        <v>0</v>
      </c>
      <c r="N49" s="115">
        <v>0</v>
      </c>
      <c r="O49" s="115">
        <v>0</v>
      </c>
      <c r="P49" s="115">
        <v>0</v>
      </c>
      <c r="Q49" s="116">
        <v>0</v>
      </c>
      <c r="R49" s="115"/>
      <c r="S49" s="117">
        <f t="shared" ca="1" si="9"/>
        <v>0</v>
      </c>
    </row>
    <row r="50" spans="1:19" outlineLevel="1" x14ac:dyDescent="0.3">
      <c r="A50" s="13" t="s">
        <v>1</v>
      </c>
      <c r="B50" t="s">
        <v>74</v>
      </c>
      <c r="C50" t="s">
        <v>178</v>
      </c>
      <c r="D50" s="26" t="str">
        <f t="shared" si="8"/>
        <v>Lawson Sylvania1ITFIN</v>
      </c>
      <c r="F50" s="114">
        <v>0</v>
      </c>
      <c r="G50" s="115">
        <v>0</v>
      </c>
      <c r="H50" s="115">
        <v>0</v>
      </c>
      <c r="I50" s="115">
        <v>0</v>
      </c>
      <c r="J50" s="115">
        <v>0</v>
      </c>
      <c r="K50" s="115">
        <v>0</v>
      </c>
      <c r="L50" s="115">
        <v>0</v>
      </c>
      <c r="M50" s="115">
        <v>0</v>
      </c>
      <c r="N50" s="115">
        <v>0</v>
      </c>
      <c r="O50" s="115">
        <v>0</v>
      </c>
      <c r="P50" s="115">
        <v>0</v>
      </c>
      <c r="Q50" s="116">
        <v>0</v>
      </c>
      <c r="R50" s="115"/>
      <c r="S50" s="117">
        <f t="shared" ca="1" si="9"/>
        <v>0</v>
      </c>
    </row>
    <row r="51" spans="1:19" outlineLevel="1" x14ac:dyDescent="0.3">
      <c r="A51" s="13" t="s">
        <v>1</v>
      </c>
      <c r="B51" t="s">
        <v>74</v>
      </c>
      <c r="C51" t="s">
        <v>79</v>
      </c>
      <c r="D51" s="26" t="str">
        <f t="shared" si="8"/>
        <v>Mary Nathalie1ITFIN</v>
      </c>
      <c r="F51" s="114">
        <v>1</v>
      </c>
      <c r="G51" s="115">
        <v>1</v>
      </c>
      <c r="H51" s="115">
        <v>1</v>
      </c>
      <c r="I51" s="115">
        <v>1</v>
      </c>
      <c r="J51" s="115">
        <v>1</v>
      </c>
      <c r="K51" s="115">
        <v>1</v>
      </c>
      <c r="L51" s="115">
        <v>1</v>
      </c>
      <c r="M51" s="115">
        <v>1</v>
      </c>
      <c r="N51" s="115">
        <v>1</v>
      </c>
      <c r="O51" s="115">
        <v>1</v>
      </c>
      <c r="P51" s="115">
        <v>1</v>
      </c>
      <c r="Q51" s="116">
        <v>1</v>
      </c>
      <c r="R51" s="115"/>
      <c r="S51" s="117">
        <f t="shared" ca="1" si="9"/>
        <v>2</v>
      </c>
    </row>
    <row r="52" spans="1:19" outlineLevel="1" x14ac:dyDescent="0.3">
      <c r="A52" s="13" t="s">
        <v>1</v>
      </c>
      <c r="B52" t="s">
        <v>74</v>
      </c>
      <c r="C52" t="s">
        <v>177</v>
      </c>
      <c r="D52" s="26" t="str">
        <f t="shared" si="8"/>
        <v>Meva Thomas1ITFIN</v>
      </c>
      <c r="F52" s="114">
        <v>0</v>
      </c>
      <c r="G52" s="115">
        <v>0</v>
      </c>
      <c r="H52" s="115">
        <v>0</v>
      </c>
      <c r="I52" s="115">
        <v>0</v>
      </c>
      <c r="J52" s="115">
        <v>0</v>
      </c>
      <c r="K52" s="115">
        <v>0</v>
      </c>
      <c r="L52" s="115">
        <v>0</v>
      </c>
      <c r="M52" s="115">
        <v>0</v>
      </c>
      <c r="N52" s="115">
        <v>0</v>
      </c>
      <c r="O52" s="115">
        <v>0</v>
      </c>
      <c r="P52" s="115">
        <v>0</v>
      </c>
      <c r="Q52" s="116">
        <v>0</v>
      </c>
      <c r="R52" s="115"/>
      <c r="S52" s="117">
        <f t="shared" ca="1" si="9"/>
        <v>0</v>
      </c>
    </row>
    <row r="53" spans="1:19" outlineLevel="1" x14ac:dyDescent="0.3">
      <c r="A53" s="13" t="s">
        <v>1</v>
      </c>
      <c r="B53" t="s">
        <v>74</v>
      </c>
      <c r="C53" t="s">
        <v>78</v>
      </c>
      <c r="D53" s="26" t="str">
        <f t="shared" si="8"/>
        <v>Ndoumbe Christian1ITFIN</v>
      </c>
      <c r="F53" s="114">
        <v>0</v>
      </c>
      <c r="G53" s="115">
        <v>0</v>
      </c>
      <c r="H53" s="115">
        <v>0</v>
      </c>
      <c r="I53" s="115">
        <v>0</v>
      </c>
      <c r="J53" s="115">
        <v>0</v>
      </c>
      <c r="K53" s="115">
        <v>0</v>
      </c>
      <c r="L53" s="115">
        <v>0</v>
      </c>
      <c r="M53" s="115">
        <v>0</v>
      </c>
      <c r="N53" s="115">
        <v>0</v>
      </c>
      <c r="O53" s="115">
        <v>0</v>
      </c>
      <c r="P53" s="115">
        <v>0</v>
      </c>
      <c r="Q53" s="116">
        <v>0</v>
      </c>
      <c r="R53" s="115"/>
      <c r="S53" s="117">
        <f t="shared" ca="1" si="9"/>
        <v>0</v>
      </c>
    </row>
    <row r="54" spans="1:19" outlineLevel="1" x14ac:dyDescent="0.3">
      <c r="A54" s="13" t="s">
        <v>1</v>
      </c>
      <c r="B54" t="s">
        <v>74</v>
      </c>
      <c r="C54" t="s">
        <v>176</v>
      </c>
      <c r="D54" s="26" t="str">
        <f t="shared" si="8"/>
        <v>Piquot Jerome1ITFIN</v>
      </c>
      <c r="F54" s="114">
        <v>0</v>
      </c>
      <c r="G54" s="115">
        <v>0</v>
      </c>
      <c r="H54" s="115">
        <v>0</v>
      </c>
      <c r="I54" s="115">
        <v>0</v>
      </c>
      <c r="J54" s="115">
        <v>0</v>
      </c>
      <c r="K54" s="115">
        <v>0</v>
      </c>
      <c r="L54" s="115">
        <v>0</v>
      </c>
      <c r="M54" s="115">
        <v>0</v>
      </c>
      <c r="N54" s="115">
        <v>0</v>
      </c>
      <c r="O54" s="115">
        <v>0</v>
      </c>
      <c r="P54" s="115">
        <v>0</v>
      </c>
      <c r="Q54" s="116">
        <v>0</v>
      </c>
      <c r="R54" s="115"/>
      <c r="S54" s="117">
        <f t="shared" ca="1" si="9"/>
        <v>0</v>
      </c>
    </row>
    <row r="55" spans="1:19" outlineLevel="1" x14ac:dyDescent="0.3">
      <c r="A55" s="13" t="s">
        <v>1</v>
      </c>
      <c r="B55" t="s">
        <v>74</v>
      </c>
      <c r="C55" t="s">
        <v>5</v>
      </c>
      <c r="D55" s="26" t="str">
        <f t="shared" si="8"/>
        <v>Poirier Emilie1ITFIN</v>
      </c>
      <c r="F55" s="114">
        <v>0</v>
      </c>
      <c r="G55" s="115">
        <v>0</v>
      </c>
      <c r="H55" s="115">
        <v>0</v>
      </c>
      <c r="I55" s="115">
        <v>0</v>
      </c>
      <c r="J55" s="115">
        <v>0</v>
      </c>
      <c r="K55" s="115">
        <v>0</v>
      </c>
      <c r="L55" s="115">
        <v>0</v>
      </c>
      <c r="M55" s="115">
        <v>0</v>
      </c>
      <c r="N55" s="115">
        <v>0</v>
      </c>
      <c r="O55" s="115">
        <v>0</v>
      </c>
      <c r="P55" s="115">
        <v>0</v>
      </c>
      <c r="Q55" s="116">
        <v>0</v>
      </c>
      <c r="R55" s="115"/>
      <c r="S55" s="117">
        <f t="shared" ca="1" si="9"/>
        <v>0</v>
      </c>
    </row>
    <row r="56" spans="1:19" outlineLevel="1" x14ac:dyDescent="0.3">
      <c r="A56" s="13" t="s">
        <v>1</v>
      </c>
      <c r="B56" t="s">
        <v>74</v>
      </c>
      <c r="C56" t="s">
        <v>316</v>
      </c>
      <c r="D56" s="26" t="str">
        <f t="shared" si="8"/>
        <v>Replacement of Blaise1ITFIN</v>
      </c>
      <c r="F56" s="114">
        <v>0</v>
      </c>
      <c r="G56" s="115">
        <v>0</v>
      </c>
      <c r="H56" s="115">
        <v>0</v>
      </c>
      <c r="I56" s="115">
        <v>0</v>
      </c>
      <c r="J56" s="115">
        <v>0</v>
      </c>
      <c r="K56" s="115">
        <v>0</v>
      </c>
      <c r="L56" s="115">
        <v>0</v>
      </c>
      <c r="M56" s="115">
        <v>0</v>
      </c>
      <c r="N56" s="115">
        <v>0</v>
      </c>
      <c r="O56" s="115">
        <v>0</v>
      </c>
      <c r="P56" s="115">
        <v>0</v>
      </c>
      <c r="Q56" s="116">
        <v>0</v>
      </c>
      <c r="R56" s="115"/>
      <c r="S56" s="117">
        <f t="shared" ca="1" si="9"/>
        <v>0</v>
      </c>
    </row>
    <row r="57" spans="1:19" outlineLevel="1" x14ac:dyDescent="0.3">
      <c r="A57" s="13" t="s">
        <v>1</v>
      </c>
      <c r="B57" t="s">
        <v>74</v>
      </c>
      <c r="C57" t="s">
        <v>317</v>
      </c>
      <c r="D57" s="26" t="str">
        <f t="shared" si="8"/>
        <v>sidot jean-françois1ITFIN</v>
      </c>
      <c r="F57" s="114">
        <v>0</v>
      </c>
      <c r="G57" s="115">
        <v>0</v>
      </c>
      <c r="H57" s="115">
        <v>0</v>
      </c>
      <c r="I57" s="115">
        <v>0</v>
      </c>
      <c r="J57" s="115">
        <v>0</v>
      </c>
      <c r="K57" s="115">
        <v>0</v>
      </c>
      <c r="L57" s="115">
        <v>0</v>
      </c>
      <c r="M57" s="115">
        <v>0</v>
      </c>
      <c r="N57" s="115">
        <v>0</v>
      </c>
      <c r="O57" s="115">
        <v>0</v>
      </c>
      <c r="P57" s="115">
        <v>0</v>
      </c>
      <c r="Q57" s="116">
        <v>0</v>
      </c>
      <c r="R57" s="115"/>
      <c r="S57" s="117">
        <f t="shared" ca="1" si="9"/>
        <v>0</v>
      </c>
    </row>
    <row r="58" spans="1:19" outlineLevel="1" x14ac:dyDescent="0.3">
      <c r="A58" s="13" t="s">
        <v>1</v>
      </c>
      <c r="B58" t="s">
        <v>74</v>
      </c>
      <c r="C58" t="s">
        <v>318</v>
      </c>
      <c r="D58" s="26" t="str">
        <f t="shared" si="8"/>
        <v>xxx Samira1ITFIN</v>
      </c>
      <c r="F58" s="114">
        <v>0</v>
      </c>
      <c r="G58" s="115">
        <v>0</v>
      </c>
      <c r="H58" s="115">
        <v>0</v>
      </c>
      <c r="I58" s="115">
        <v>0</v>
      </c>
      <c r="J58" s="115">
        <v>0</v>
      </c>
      <c r="K58" s="115">
        <v>0</v>
      </c>
      <c r="L58" s="115">
        <v>0</v>
      </c>
      <c r="M58" s="115">
        <v>0</v>
      </c>
      <c r="N58" s="115">
        <v>0</v>
      </c>
      <c r="O58" s="115">
        <v>0</v>
      </c>
      <c r="P58" s="115">
        <v>0</v>
      </c>
      <c r="Q58" s="116">
        <v>0</v>
      </c>
      <c r="R58" s="115"/>
      <c r="S58" s="117">
        <f t="shared" ca="1" si="9"/>
        <v>0</v>
      </c>
    </row>
    <row r="59" spans="1:19" s="12" customFormat="1" x14ac:dyDescent="0.3">
      <c r="A59" s="105"/>
      <c r="B59" s="105" t="s">
        <v>302</v>
      </c>
      <c r="C59" s="105"/>
      <c r="D59" s="105"/>
      <c r="E59" s="105"/>
      <c r="F59" s="118">
        <f>SUM(F44:F58)</f>
        <v>2.3333333333333335</v>
      </c>
      <c r="G59" s="119">
        <f t="shared" ref="G59:Q59" si="10">SUM(G44:G58)</f>
        <v>2.3333333333333335</v>
      </c>
      <c r="H59" s="119">
        <f t="shared" si="10"/>
        <v>2.3333333333333335</v>
      </c>
      <c r="I59" s="119">
        <f t="shared" si="10"/>
        <v>2.3333333333333335</v>
      </c>
      <c r="J59" s="119">
        <f t="shared" si="10"/>
        <v>2.3333333333333335</v>
      </c>
      <c r="K59" s="119">
        <f t="shared" si="10"/>
        <v>2.3333333333333335</v>
      </c>
      <c r="L59" s="119">
        <f t="shared" si="10"/>
        <v>2.3333333333333335</v>
      </c>
      <c r="M59" s="119">
        <f t="shared" si="10"/>
        <v>2.3333333333333335</v>
      </c>
      <c r="N59" s="119">
        <f t="shared" si="10"/>
        <v>2.3333333333333335</v>
      </c>
      <c r="O59" s="119">
        <f t="shared" si="10"/>
        <v>2.3333333333333335</v>
      </c>
      <c r="P59" s="119">
        <f t="shared" si="10"/>
        <v>2.3333333333333335</v>
      </c>
      <c r="Q59" s="120">
        <f t="shared" si="10"/>
        <v>2.3333333333333335</v>
      </c>
      <c r="R59" s="121"/>
      <c r="S59" s="122">
        <f ca="1">SUM(S44:S58)</f>
        <v>4.666666666666667</v>
      </c>
    </row>
    <row r="60" spans="1:19" outlineLevel="1" x14ac:dyDescent="0.3">
      <c r="A60" s="13" t="s">
        <v>1</v>
      </c>
      <c r="B60" t="s">
        <v>247</v>
      </c>
      <c r="C60" t="s">
        <v>71</v>
      </c>
      <c r="D60" s="26" t="str">
        <f>C:C&amp;B:B</f>
        <v>Chazelas Catherine1ITGF</v>
      </c>
      <c r="F60" s="114">
        <v>1</v>
      </c>
      <c r="G60" s="115">
        <v>1</v>
      </c>
      <c r="H60" s="115">
        <v>1</v>
      </c>
      <c r="I60" s="115">
        <v>1</v>
      </c>
      <c r="J60" s="115">
        <v>1</v>
      </c>
      <c r="K60" s="115">
        <v>1</v>
      </c>
      <c r="L60" s="115">
        <v>1</v>
      </c>
      <c r="M60" s="115">
        <v>1</v>
      </c>
      <c r="N60" s="115">
        <v>1</v>
      </c>
      <c r="O60" s="115">
        <v>1</v>
      </c>
      <c r="P60" s="115">
        <v>1</v>
      </c>
      <c r="Q60" s="116">
        <v>1</v>
      </c>
      <c r="R60" s="115"/>
      <c r="S60" s="117">
        <f t="shared" ref="S60:S64" ca="1" si="11">SUM(OFFSET(F60,,,,$U$1))</f>
        <v>2</v>
      </c>
    </row>
    <row r="61" spans="1:19" outlineLevel="1" x14ac:dyDescent="0.3">
      <c r="A61" s="13" t="s">
        <v>1</v>
      </c>
      <c r="B61" t="s">
        <v>247</v>
      </c>
      <c r="C61" t="s">
        <v>53</v>
      </c>
      <c r="D61" s="26" t="str">
        <f>C:C&amp;B:B</f>
        <v>De Burghgrave Laurent1ITGF</v>
      </c>
      <c r="F61" s="114">
        <v>1</v>
      </c>
      <c r="G61" s="115">
        <v>1</v>
      </c>
      <c r="H61" s="115">
        <v>1</v>
      </c>
      <c r="I61" s="115">
        <v>1</v>
      </c>
      <c r="J61" s="115">
        <v>1</v>
      </c>
      <c r="K61" s="115">
        <v>1</v>
      </c>
      <c r="L61" s="115">
        <v>1</v>
      </c>
      <c r="M61" s="115">
        <v>1</v>
      </c>
      <c r="N61" s="115">
        <v>1</v>
      </c>
      <c r="O61" s="115">
        <v>1</v>
      </c>
      <c r="P61" s="115">
        <v>1</v>
      </c>
      <c r="Q61" s="116">
        <v>1</v>
      </c>
      <c r="R61" s="115"/>
      <c r="S61" s="117">
        <f t="shared" ca="1" si="11"/>
        <v>2</v>
      </c>
    </row>
    <row r="62" spans="1:19" outlineLevel="1" x14ac:dyDescent="0.3">
      <c r="A62" s="13" t="s">
        <v>1</v>
      </c>
      <c r="B62" t="s">
        <v>247</v>
      </c>
      <c r="C62" t="s">
        <v>319</v>
      </c>
      <c r="D62" s="26" t="str">
        <f>C:C&amp;B:B</f>
        <v>Draoui Ntissar1ITGF</v>
      </c>
      <c r="F62" s="114">
        <v>0</v>
      </c>
      <c r="G62" s="115">
        <v>0</v>
      </c>
      <c r="H62" s="115">
        <v>0</v>
      </c>
      <c r="I62" s="115">
        <v>0</v>
      </c>
      <c r="J62" s="115">
        <v>0</v>
      </c>
      <c r="K62" s="115">
        <v>0</v>
      </c>
      <c r="L62" s="115">
        <v>0</v>
      </c>
      <c r="M62" s="115">
        <v>0</v>
      </c>
      <c r="N62" s="115">
        <v>0</v>
      </c>
      <c r="O62" s="115">
        <v>0</v>
      </c>
      <c r="P62" s="115">
        <v>0</v>
      </c>
      <c r="Q62" s="116">
        <v>0</v>
      </c>
      <c r="R62" s="115"/>
      <c r="S62" s="117">
        <f t="shared" ca="1" si="11"/>
        <v>0</v>
      </c>
    </row>
    <row r="63" spans="1:19" outlineLevel="1" x14ac:dyDescent="0.3">
      <c r="A63" s="13" t="s">
        <v>1</v>
      </c>
      <c r="B63" t="s">
        <v>247</v>
      </c>
      <c r="C63" t="s">
        <v>66</v>
      </c>
      <c r="D63" s="26" t="str">
        <f>C:C&amp;B:B</f>
        <v>Horen Guillaume1ITGF</v>
      </c>
      <c r="F63" s="114">
        <v>0.66666666666666663</v>
      </c>
      <c r="G63" s="115">
        <v>0.66666666666666663</v>
      </c>
      <c r="H63" s="115">
        <v>0.66666666666666663</v>
      </c>
      <c r="I63" s="115">
        <v>0.66666666666666663</v>
      </c>
      <c r="J63" s="115">
        <v>0.66666666666666663</v>
      </c>
      <c r="K63" s="115">
        <v>0.66666666666666663</v>
      </c>
      <c r="L63" s="115">
        <v>0.66666666666666663</v>
      </c>
      <c r="M63" s="115">
        <v>0.66666666666666663</v>
      </c>
      <c r="N63" s="115">
        <v>0.66666666666666663</v>
      </c>
      <c r="O63" s="115">
        <v>0.66666666666666663</v>
      </c>
      <c r="P63" s="115">
        <v>0.66666666666666663</v>
      </c>
      <c r="Q63" s="116">
        <v>0.66666666666666663</v>
      </c>
      <c r="R63" s="115"/>
      <c r="S63" s="117">
        <f t="shared" ca="1" si="11"/>
        <v>1.3333333333333333</v>
      </c>
    </row>
    <row r="64" spans="1:19" outlineLevel="1" x14ac:dyDescent="0.3">
      <c r="A64" s="13" t="s">
        <v>1</v>
      </c>
      <c r="B64" t="s">
        <v>247</v>
      </c>
      <c r="C64" t="s">
        <v>56</v>
      </c>
      <c r="D64" s="26" t="str">
        <f>C:C&amp;B:B</f>
        <v>Hubert Guillaume1ITGF</v>
      </c>
      <c r="F64" s="114">
        <v>1</v>
      </c>
      <c r="G64" s="115">
        <v>1</v>
      </c>
      <c r="H64" s="115">
        <v>1</v>
      </c>
      <c r="I64" s="115">
        <v>1</v>
      </c>
      <c r="J64" s="115">
        <v>1</v>
      </c>
      <c r="K64" s="115">
        <v>1</v>
      </c>
      <c r="L64" s="115">
        <v>1</v>
      </c>
      <c r="M64" s="115">
        <v>1</v>
      </c>
      <c r="N64" s="115">
        <v>1</v>
      </c>
      <c r="O64" s="115">
        <v>1</v>
      </c>
      <c r="P64" s="115">
        <v>1</v>
      </c>
      <c r="Q64" s="116">
        <v>1</v>
      </c>
      <c r="R64" s="115"/>
      <c r="S64" s="117">
        <f t="shared" ca="1" si="11"/>
        <v>2</v>
      </c>
    </row>
    <row r="65" spans="1:19" s="12" customFormat="1" x14ac:dyDescent="0.3">
      <c r="A65" s="105"/>
      <c r="B65" s="105" t="s">
        <v>303</v>
      </c>
      <c r="C65" s="105"/>
      <c r="D65" s="105"/>
      <c r="E65" s="105"/>
      <c r="F65" s="118">
        <f>SUM(F60:F64)</f>
        <v>3.6666666666666665</v>
      </c>
      <c r="G65" s="119">
        <f t="shared" ref="G65:Q65" si="12">SUM(G60:G64)</f>
        <v>3.6666666666666665</v>
      </c>
      <c r="H65" s="119">
        <f t="shared" si="12"/>
        <v>3.6666666666666665</v>
      </c>
      <c r="I65" s="119">
        <f t="shared" si="12"/>
        <v>3.6666666666666665</v>
      </c>
      <c r="J65" s="119">
        <f t="shared" si="12"/>
        <v>3.6666666666666665</v>
      </c>
      <c r="K65" s="119">
        <f t="shared" si="12"/>
        <v>3.6666666666666665</v>
      </c>
      <c r="L65" s="119">
        <f t="shared" si="12"/>
        <v>3.6666666666666665</v>
      </c>
      <c r="M65" s="119">
        <f t="shared" si="12"/>
        <v>3.6666666666666665</v>
      </c>
      <c r="N65" s="119">
        <f t="shared" si="12"/>
        <v>3.6666666666666665</v>
      </c>
      <c r="O65" s="119">
        <f t="shared" si="12"/>
        <v>3.6666666666666665</v>
      </c>
      <c r="P65" s="119">
        <f t="shared" si="12"/>
        <v>3.6666666666666665</v>
      </c>
      <c r="Q65" s="120">
        <f t="shared" si="12"/>
        <v>3.6666666666666665</v>
      </c>
      <c r="R65" s="121"/>
      <c r="S65" s="122">
        <f ca="1">SUM(S60:S64)</f>
        <v>7.333333333333333</v>
      </c>
    </row>
    <row r="66" spans="1:19" outlineLevel="1" x14ac:dyDescent="0.3">
      <c r="A66" s="13" t="s">
        <v>1</v>
      </c>
      <c r="B66" t="s">
        <v>80</v>
      </c>
      <c r="C66" t="s">
        <v>320</v>
      </c>
      <c r="D66" s="26" t="str">
        <f t="shared" ref="D66:D76" si="13">C:C&amp;B:B</f>
        <v>Adrien FEUILLET1ITRUN</v>
      </c>
      <c r="F66" s="114">
        <v>1</v>
      </c>
      <c r="G66" s="115">
        <v>1</v>
      </c>
      <c r="H66" s="115">
        <v>1</v>
      </c>
      <c r="I66" s="115">
        <v>1</v>
      </c>
      <c r="J66" s="115">
        <v>1</v>
      </c>
      <c r="K66" s="115">
        <v>1</v>
      </c>
      <c r="L66" s="115">
        <v>1</v>
      </c>
      <c r="M66" s="115">
        <v>1</v>
      </c>
      <c r="N66" s="115">
        <v>1</v>
      </c>
      <c r="O66" s="115">
        <v>1</v>
      </c>
      <c r="P66" s="115">
        <v>1</v>
      </c>
      <c r="Q66" s="116">
        <v>1</v>
      </c>
      <c r="R66" s="115"/>
      <c r="S66" s="117">
        <f t="shared" ref="S66:S76" ca="1" si="14">SUM(OFFSET(F66,,,,$U$1))</f>
        <v>2</v>
      </c>
    </row>
    <row r="67" spans="1:19" outlineLevel="1" x14ac:dyDescent="0.3">
      <c r="A67" s="13" t="s">
        <v>1</v>
      </c>
      <c r="B67" t="s">
        <v>80</v>
      </c>
      <c r="C67" t="s">
        <v>321</v>
      </c>
      <c r="D67" s="26" t="str">
        <f t="shared" si="13"/>
        <v>Amelie LEFEVRE1ITRUN</v>
      </c>
      <c r="F67" s="114">
        <v>1</v>
      </c>
      <c r="G67" s="115">
        <v>1</v>
      </c>
      <c r="H67" s="115">
        <v>1</v>
      </c>
      <c r="I67" s="115">
        <v>1</v>
      </c>
      <c r="J67" s="115">
        <v>1</v>
      </c>
      <c r="K67" s="115">
        <v>1</v>
      </c>
      <c r="L67" s="115">
        <v>1</v>
      </c>
      <c r="M67" s="115">
        <v>1</v>
      </c>
      <c r="N67" s="115">
        <v>1</v>
      </c>
      <c r="O67" s="115">
        <v>1</v>
      </c>
      <c r="P67" s="115">
        <v>1</v>
      </c>
      <c r="Q67" s="116">
        <v>1</v>
      </c>
      <c r="R67" s="115"/>
      <c r="S67" s="117">
        <f t="shared" ca="1" si="14"/>
        <v>2</v>
      </c>
    </row>
    <row r="68" spans="1:19" outlineLevel="1" x14ac:dyDescent="0.3">
      <c r="A68" s="13" t="s">
        <v>1</v>
      </c>
      <c r="B68" t="s">
        <v>80</v>
      </c>
      <c r="C68" t="s">
        <v>322</v>
      </c>
      <c r="D68" s="26" t="str">
        <f t="shared" si="13"/>
        <v>Amine LAIMENE1ITRUN</v>
      </c>
      <c r="F68" s="114">
        <v>1</v>
      </c>
      <c r="G68" s="115">
        <v>1</v>
      </c>
      <c r="H68" s="115">
        <v>1</v>
      </c>
      <c r="I68" s="115">
        <v>1</v>
      </c>
      <c r="J68" s="115">
        <v>1</v>
      </c>
      <c r="K68" s="115">
        <v>1</v>
      </c>
      <c r="L68" s="115">
        <v>1</v>
      </c>
      <c r="M68" s="115">
        <v>1</v>
      </c>
      <c r="N68" s="115">
        <v>1</v>
      </c>
      <c r="O68" s="115">
        <v>1</v>
      </c>
      <c r="P68" s="115">
        <v>1</v>
      </c>
      <c r="Q68" s="116">
        <v>1</v>
      </c>
      <c r="R68" s="115"/>
      <c r="S68" s="117">
        <f t="shared" ca="1" si="14"/>
        <v>2</v>
      </c>
    </row>
    <row r="69" spans="1:19" outlineLevel="1" x14ac:dyDescent="0.3">
      <c r="A69" s="13" t="s">
        <v>1</v>
      </c>
      <c r="B69" t="s">
        <v>80</v>
      </c>
      <c r="C69" t="s">
        <v>323</v>
      </c>
      <c r="D69" s="26" t="str">
        <f t="shared" si="13"/>
        <v>Consultant Proc Tools1ITRUN</v>
      </c>
      <c r="F69" s="114">
        <v>1</v>
      </c>
      <c r="G69" s="115">
        <v>1</v>
      </c>
      <c r="H69" s="115">
        <v>1</v>
      </c>
      <c r="I69" s="115">
        <v>1</v>
      </c>
      <c r="J69" s="115">
        <v>1</v>
      </c>
      <c r="K69" s="115">
        <v>1</v>
      </c>
      <c r="L69" s="115">
        <v>1</v>
      </c>
      <c r="M69" s="115">
        <v>1</v>
      </c>
      <c r="N69" s="115">
        <v>1</v>
      </c>
      <c r="O69" s="115">
        <v>1</v>
      </c>
      <c r="P69" s="115">
        <v>1</v>
      </c>
      <c r="Q69" s="116">
        <v>1</v>
      </c>
      <c r="R69" s="115"/>
      <c r="S69" s="117">
        <f t="shared" ca="1" si="14"/>
        <v>2</v>
      </c>
    </row>
    <row r="70" spans="1:19" outlineLevel="1" x14ac:dyDescent="0.3">
      <c r="A70" s="13" t="s">
        <v>1</v>
      </c>
      <c r="B70" t="s">
        <v>80</v>
      </c>
      <c r="C70" t="s">
        <v>324</v>
      </c>
      <c r="D70" s="26" t="str">
        <f t="shared" si="13"/>
        <v>Fatima OUTALAAYNT1ITRUN</v>
      </c>
      <c r="F70" s="114">
        <v>1</v>
      </c>
      <c r="G70" s="115">
        <v>1</v>
      </c>
      <c r="H70" s="115">
        <v>1</v>
      </c>
      <c r="I70" s="115">
        <v>1</v>
      </c>
      <c r="J70" s="115">
        <v>1</v>
      </c>
      <c r="K70" s="115">
        <v>1</v>
      </c>
      <c r="L70" s="115">
        <v>1</v>
      </c>
      <c r="M70" s="115">
        <v>1</v>
      </c>
      <c r="N70" s="115">
        <v>1</v>
      </c>
      <c r="O70" s="115">
        <v>1</v>
      </c>
      <c r="P70" s="115">
        <v>1</v>
      </c>
      <c r="Q70" s="116">
        <v>1</v>
      </c>
      <c r="R70" s="115"/>
      <c r="S70" s="117">
        <f t="shared" ca="1" si="14"/>
        <v>2</v>
      </c>
    </row>
    <row r="71" spans="1:19" outlineLevel="1" x14ac:dyDescent="0.3">
      <c r="A71" s="13" t="s">
        <v>1</v>
      </c>
      <c r="B71" t="s">
        <v>80</v>
      </c>
      <c r="C71" t="s">
        <v>325</v>
      </c>
      <c r="D71" s="26" t="str">
        <f t="shared" si="13"/>
        <v>Geoffrey FAURIE1ITRUN</v>
      </c>
      <c r="F71" s="114">
        <v>1</v>
      </c>
      <c r="G71" s="115">
        <v>1</v>
      </c>
      <c r="H71" s="115">
        <v>1</v>
      </c>
      <c r="I71" s="115">
        <v>1</v>
      </c>
      <c r="J71" s="115">
        <v>1</v>
      </c>
      <c r="K71" s="115">
        <v>1</v>
      </c>
      <c r="L71" s="115">
        <v>1</v>
      </c>
      <c r="M71" s="115">
        <v>1</v>
      </c>
      <c r="N71" s="115">
        <v>1</v>
      </c>
      <c r="O71" s="115">
        <v>1</v>
      </c>
      <c r="P71" s="115">
        <v>1</v>
      </c>
      <c r="Q71" s="116">
        <v>1</v>
      </c>
      <c r="R71" s="115"/>
      <c r="S71" s="117">
        <f t="shared" ca="1" si="14"/>
        <v>2</v>
      </c>
    </row>
    <row r="72" spans="1:19" outlineLevel="1" x14ac:dyDescent="0.3">
      <c r="A72" s="13" t="s">
        <v>1</v>
      </c>
      <c r="B72" t="s">
        <v>80</v>
      </c>
      <c r="C72" t="s">
        <v>326</v>
      </c>
      <c r="D72" s="26" t="str">
        <f t="shared" si="13"/>
        <v>Joa GONCALVES1ITRUN</v>
      </c>
      <c r="F72" s="114">
        <v>1</v>
      </c>
      <c r="G72" s="115">
        <v>1</v>
      </c>
      <c r="H72" s="115">
        <v>1</v>
      </c>
      <c r="I72" s="115">
        <v>1</v>
      </c>
      <c r="J72" s="115">
        <v>1</v>
      </c>
      <c r="K72" s="115">
        <v>1</v>
      </c>
      <c r="L72" s="115">
        <v>1</v>
      </c>
      <c r="M72" s="115">
        <v>1</v>
      </c>
      <c r="N72" s="115">
        <v>1</v>
      </c>
      <c r="O72" s="115">
        <v>1</v>
      </c>
      <c r="P72" s="115">
        <v>1</v>
      </c>
      <c r="Q72" s="116">
        <v>1</v>
      </c>
      <c r="R72" s="115"/>
      <c r="S72" s="117">
        <f t="shared" ca="1" si="14"/>
        <v>2</v>
      </c>
    </row>
    <row r="73" spans="1:19" outlineLevel="1" x14ac:dyDescent="0.3">
      <c r="A73" s="13" t="s">
        <v>1</v>
      </c>
      <c r="B73" t="s">
        <v>80</v>
      </c>
      <c r="C73" t="s">
        <v>327</v>
      </c>
      <c r="D73" s="26" t="str">
        <f t="shared" si="13"/>
        <v>LACOMBE1ITRUN</v>
      </c>
      <c r="F73" s="114">
        <v>0</v>
      </c>
      <c r="G73" s="115">
        <v>0</v>
      </c>
      <c r="H73" s="115">
        <v>0</v>
      </c>
      <c r="I73" s="115">
        <v>0</v>
      </c>
      <c r="J73" s="115">
        <v>0</v>
      </c>
      <c r="K73" s="115">
        <v>0</v>
      </c>
      <c r="L73" s="115">
        <v>0</v>
      </c>
      <c r="M73" s="115">
        <v>0</v>
      </c>
      <c r="N73" s="115">
        <v>0</v>
      </c>
      <c r="O73" s="115">
        <v>0</v>
      </c>
      <c r="P73" s="115">
        <v>0</v>
      </c>
      <c r="Q73" s="116">
        <v>0</v>
      </c>
      <c r="R73" s="115"/>
      <c r="S73" s="117">
        <f t="shared" ca="1" si="14"/>
        <v>0</v>
      </c>
    </row>
    <row r="74" spans="1:19" outlineLevel="1" x14ac:dyDescent="0.3">
      <c r="A74" s="13" t="s">
        <v>1</v>
      </c>
      <c r="B74" t="s">
        <v>80</v>
      </c>
      <c r="C74" t="s">
        <v>328</v>
      </c>
      <c r="D74" s="26" t="str">
        <f t="shared" si="13"/>
        <v>Maxime ESSER1ITRUN</v>
      </c>
      <c r="F74" s="114">
        <v>1</v>
      </c>
      <c r="G74" s="115">
        <v>1</v>
      </c>
      <c r="H74" s="115">
        <v>1</v>
      </c>
      <c r="I74" s="115">
        <v>1</v>
      </c>
      <c r="J74" s="115">
        <v>1</v>
      </c>
      <c r="K74" s="115">
        <v>1</v>
      </c>
      <c r="L74" s="115">
        <v>1</v>
      </c>
      <c r="M74" s="115">
        <v>1</v>
      </c>
      <c r="N74" s="115">
        <v>1</v>
      </c>
      <c r="O74" s="115">
        <v>1</v>
      </c>
      <c r="P74" s="115">
        <v>1</v>
      </c>
      <c r="Q74" s="116">
        <v>1</v>
      </c>
      <c r="R74" s="115"/>
      <c r="S74" s="117">
        <f t="shared" ca="1" si="14"/>
        <v>2</v>
      </c>
    </row>
    <row r="75" spans="1:19" outlineLevel="1" x14ac:dyDescent="0.3">
      <c r="A75" s="13" t="s">
        <v>1</v>
      </c>
      <c r="B75" t="s">
        <v>80</v>
      </c>
      <c r="C75" t="s">
        <v>329</v>
      </c>
      <c r="D75" s="26" t="str">
        <f t="shared" si="13"/>
        <v>MDM Support1ITRUN</v>
      </c>
      <c r="F75" s="114">
        <v>1</v>
      </c>
      <c r="G75" s="115">
        <v>1</v>
      </c>
      <c r="H75" s="115">
        <v>1</v>
      </c>
      <c r="I75" s="115">
        <v>1</v>
      </c>
      <c r="J75" s="115">
        <v>1</v>
      </c>
      <c r="K75" s="115">
        <v>1</v>
      </c>
      <c r="L75" s="115">
        <v>1</v>
      </c>
      <c r="M75" s="115">
        <v>1</v>
      </c>
      <c r="N75" s="115">
        <v>1</v>
      </c>
      <c r="O75" s="115">
        <v>1</v>
      </c>
      <c r="P75" s="115">
        <v>1</v>
      </c>
      <c r="Q75" s="116">
        <v>1</v>
      </c>
      <c r="R75" s="115"/>
      <c r="S75" s="117">
        <f t="shared" ca="1" si="14"/>
        <v>2</v>
      </c>
    </row>
    <row r="76" spans="1:19" outlineLevel="1" x14ac:dyDescent="0.3">
      <c r="A76" s="13" t="s">
        <v>1</v>
      </c>
      <c r="B76" t="s">
        <v>80</v>
      </c>
      <c r="C76" t="s">
        <v>330</v>
      </c>
      <c r="D76" s="26" t="str">
        <f t="shared" si="13"/>
        <v>Valentin PACAULT MILLOT 1ITRUN</v>
      </c>
      <c r="F76" s="114">
        <v>1</v>
      </c>
      <c r="G76" s="115">
        <v>1</v>
      </c>
      <c r="H76" s="115">
        <v>1</v>
      </c>
      <c r="I76" s="115">
        <v>1</v>
      </c>
      <c r="J76" s="115">
        <v>1</v>
      </c>
      <c r="K76" s="115">
        <v>1</v>
      </c>
      <c r="L76" s="115">
        <v>1</v>
      </c>
      <c r="M76" s="115">
        <v>1</v>
      </c>
      <c r="N76" s="115">
        <v>1</v>
      </c>
      <c r="O76" s="115">
        <v>1</v>
      </c>
      <c r="P76" s="115">
        <v>1</v>
      </c>
      <c r="Q76" s="116">
        <v>1</v>
      </c>
      <c r="R76" s="115"/>
      <c r="S76" s="117">
        <f t="shared" ca="1" si="14"/>
        <v>2</v>
      </c>
    </row>
    <row r="77" spans="1:19" s="12" customFormat="1" x14ac:dyDescent="0.3">
      <c r="A77" s="105"/>
      <c r="B77" s="105" t="s">
        <v>304</v>
      </c>
      <c r="C77" s="105"/>
      <c r="D77" s="105"/>
      <c r="E77" s="105"/>
      <c r="F77" s="118">
        <f>SUM(F66:F76)</f>
        <v>10</v>
      </c>
      <c r="G77" s="119">
        <f t="shared" ref="G77:Q77" si="15">SUM(G66:G76)</f>
        <v>10</v>
      </c>
      <c r="H77" s="119">
        <f t="shared" si="15"/>
        <v>10</v>
      </c>
      <c r="I77" s="119">
        <f t="shared" si="15"/>
        <v>10</v>
      </c>
      <c r="J77" s="119">
        <f t="shared" si="15"/>
        <v>10</v>
      </c>
      <c r="K77" s="119">
        <f t="shared" si="15"/>
        <v>10</v>
      </c>
      <c r="L77" s="119">
        <f t="shared" si="15"/>
        <v>10</v>
      </c>
      <c r="M77" s="119">
        <f t="shared" si="15"/>
        <v>10</v>
      </c>
      <c r="N77" s="119">
        <f t="shared" si="15"/>
        <v>10</v>
      </c>
      <c r="O77" s="119">
        <f t="shared" si="15"/>
        <v>10</v>
      </c>
      <c r="P77" s="119">
        <f t="shared" si="15"/>
        <v>10</v>
      </c>
      <c r="Q77" s="120">
        <f t="shared" si="15"/>
        <v>10</v>
      </c>
      <c r="R77" s="121"/>
      <c r="S77" s="122">
        <f ca="1">SUM(S66:S76)</f>
        <v>20</v>
      </c>
    </row>
    <row r="78" spans="1:19" outlineLevel="1" x14ac:dyDescent="0.3">
      <c r="A78" s="13" t="s">
        <v>180</v>
      </c>
      <c r="B78" t="s">
        <v>81</v>
      </c>
      <c r="C78" t="s">
        <v>93</v>
      </c>
      <c r="D78" s="26" t="str">
        <f>C:C&amp;B:B</f>
        <v>Majdandzic Emile1DIROP</v>
      </c>
      <c r="F78" s="114">
        <v>0.23809523809523808</v>
      </c>
      <c r="G78" s="115">
        <v>0.23809523809523808</v>
      </c>
      <c r="H78" s="115">
        <v>0.23809523809523808</v>
      </c>
      <c r="I78" s="115">
        <v>0.23809523809523808</v>
      </c>
      <c r="J78" s="115">
        <v>0.23809523809523808</v>
      </c>
      <c r="K78" s="115">
        <v>0.23809523809523808</v>
      </c>
      <c r="L78" s="115">
        <v>0.23809523809523808</v>
      </c>
      <c r="M78" s="115">
        <v>0.23809523809523808</v>
      </c>
      <c r="N78" s="115">
        <v>0.23809523809523808</v>
      </c>
      <c r="O78" s="115">
        <v>0.23809523809523808</v>
      </c>
      <c r="P78" s="115">
        <v>0.23809523809523808</v>
      </c>
      <c r="Q78" s="116">
        <v>0.23809523809523808</v>
      </c>
      <c r="R78" s="115"/>
      <c r="S78" s="117">
        <f t="shared" ref="S78:S80" ca="1" si="16">SUM(OFFSET(F78,,,,$U$1))</f>
        <v>0.47619047619047616</v>
      </c>
    </row>
    <row r="79" spans="1:19" outlineLevel="1" x14ac:dyDescent="0.3">
      <c r="A79" s="13" t="s">
        <v>180</v>
      </c>
      <c r="B79" t="s">
        <v>81</v>
      </c>
      <c r="C79" t="s">
        <v>95</v>
      </c>
      <c r="D79" s="26" t="str">
        <f>C:C&amp;B:B</f>
        <v>Zumer Yves1DIROP</v>
      </c>
      <c r="F79" s="114">
        <v>0</v>
      </c>
      <c r="G79" s="115">
        <v>0</v>
      </c>
      <c r="H79" s="115">
        <v>0</v>
      </c>
      <c r="I79" s="115">
        <v>0</v>
      </c>
      <c r="J79" s="115">
        <v>0</v>
      </c>
      <c r="K79" s="115">
        <v>0</v>
      </c>
      <c r="L79" s="115">
        <v>0</v>
      </c>
      <c r="M79" s="115">
        <v>0</v>
      </c>
      <c r="N79" s="115">
        <v>0</v>
      </c>
      <c r="O79" s="115">
        <v>0</v>
      </c>
      <c r="P79" s="115">
        <v>0</v>
      </c>
      <c r="Q79" s="116">
        <v>0</v>
      </c>
      <c r="R79" s="115"/>
      <c r="S79" s="117">
        <f t="shared" ca="1" si="16"/>
        <v>0</v>
      </c>
    </row>
    <row r="80" spans="1:19" outlineLevel="1" x14ac:dyDescent="0.3">
      <c r="A80" s="13" t="s">
        <v>180</v>
      </c>
      <c r="B80" t="s">
        <v>81</v>
      </c>
      <c r="C80" t="s">
        <v>82</v>
      </c>
      <c r="D80" s="26" t="str">
        <f>C:C&amp;B:B</f>
        <v>Vicente Jorge1DIROP</v>
      </c>
      <c r="F80" s="114">
        <v>0</v>
      </c>
      <c r="G80" s="115">
        <v>0</v>
      </c>
      <c r="H80" s="115">
        <v>0</v>
      </c>
      <c r="I80" s="115">
        <v>0</v>
      </c>
      <c r="J80" s="115">
        <v>0</v>
      </c>
      <c r="K80" s="115">
        <v>0</v>
      </c>
      <c r="L80" s="115">
        <v>0</v>
      </c>
      <c r="M80" s="115">
        <v>0</v>
      </c>
      <c r="N80" s="115">
        <v>0</v>
      </c>
      <c r="O80" s="115">
        <v>0</v>
      </c>
      <c r="P80" s="115">
        <v>0</v>
      </c>
      <c r="Q80" s="116">
        <v>0</v>
      </c>
      <c r="R80" s="115"/>
      <c r="S80" s="117">
        <f t="shared" ca="1" si="16"/>
        <v>0</v>
      </c>
    </row>
    <row r="81" spans="1:19" s="12" customFormat="1" x14ac:dyDescent="0.3">
      <c r="A81" s="105"/>
      <c r="B81" s="105" t="s">
        <v>301</v>
      </c>
      <c r="C81" s="105"/>
      <c r="D81" s="105"/>
      <c r="E81" s="105"/>
      <c r="F81" s="118">
        <f>SUM(F78:F80)</f>
        <v>0.23809523809523808</v>
      </c>
      <c r="G81" s="119">
        <f t="shared" ref="G81:Q81" si="17">SUM(G78:G80)</f>
        <v>0.23809523809523808</v>
      </c>
      <c r="H81" s="119">
        <f t="shared" si="17"/>
        <v>0.23809523809523808</v>
      </c>
      <c r="I81" s="119">
        <f t="shared" si="17"/>
        <v>0.23809523809523808</v>
      </c>
      <c r="J81" s="119">
        <f t="shared" si="17"/>
        <v>0.23809523809523808</v>
      </c>
      <c r="K81" s="119">
        <f t="shared" si="17"/>
        <v>0.23809523809523808</v>
      </c>
      <c r="L81" s="119">
        <f t="shared" si="17"/>
        <v>0.23809523809523808</v>
      </c>
      <c r="M81" s="119">
        <f t="shared" si="17"/>
        <v>0.23809523809523808</v>
      </c>
      <c r="N81" s="119">
        <f t="shared" si="17"/>
        <v>0.23809523809523808</v>
      </c>
      <c r="O81" s="119">
        <f t="shared" si="17"/>
        <v>0.23809523809523808</v>
      </c>
      <c r="P81" s="119">
        <f t="shared" si="17"/>
        <v>0.23809523809523808</v>
      </c>
      <c r="Q81" s="120">
        <f t="shared" si="17"/>
        <v>0.23809523809523808</v>
      </c>
      <c r="R81" s="121"/>
      <c r="S81" s="122">
        <f ca="1">SUM(S78:S80)</f>
        <v>0.47619047619047616</v>
      </c>
    </row>
    <row r="82" spans="1:19" x14ac:dyDescent="0.3">
      <c r="F82" s="115"/>
      <c r="G82" s="115"/>
      <c r="H82" s="115"/>
      <c r="I82" s="115"/>
      <c r="J82" s="115"/>
      <c r="K82" s="115"/>
      <c r="L82" s="115"/>
      <c r="M82" s="115"/>
      <c r="N82" s="115"/>
      <c r="O82" s="115"/>
      <c r="P82" s="115"/>
      <c r="Q82" s="115"/>
      <c r="R82" s="115"/>
      <c r="S82" s="115"/>
    </row>
    <row r="83" spans="1:19" s="12" customFormat="1" x14ac:dyDescent="0.3">
      <c r="A83" s="105"/>
      <c r="B83" s="105" t="s">
        <v>150</v>
      </c>
      <c r="C83" s="105"/>
      <c r="D83" s="105"/>
      <c r="E83" s="105"/>
      <c r="F83" s="118">
        <f t="shared" ref="F83:Q83" si="18">+F13+F37+F43+F59+F65+F77+F81</f>
        <v>39.395238095238099</v>
      </c>
      <c r="G83" s="119">
        <f t="shared" si="18"/>
        <v>39.395238095238099</v>
      </c>
      <c r="H83" s="119">
        <f t="shared" si="18"/>
        <v>39.395238095238099</v>
      </c>
      <c r="I83" s="119">
        <f t="shared" si="18"/>
        <v>39.395238095238099</v>
      </c>
      <c r="J83" s="119">
        <f t="shared" si="18"/>
        <v>39.395238095238099</v>
      </c>
      <c r="K83" s="119">
        <f t="shared" si="18"/>
        <v>39.395238095238099</v>
      </c>
      <c r="L83" s="119">
        <f t="shared" si="18"/>
        <v>39.395238095238099</v>
      </c>
      <c r="M83" s="119">
        <f t="shared" si="18"/>
        <v>39.395238095238099</v>
      </c>
      <c r="N83" s="119">
        <f t="shared" si="18"/>
        <v>39.395238095238099</v>
      </c>
      <c r="O83" s="119">
        <f t="shared" si="18"/>
        <v>39.395238095238099</v>
      </c>
      <c r="P83" s="119">
        <f t="shared" si="18"/>
        <v>39.395238095238099</v>
      </c>
      <c r="Q83" s="120">
        <f t="shared" si="18"/>
        <v>39.395238095238099</v>
      </c>
      <c r="R83" s="121"/>
      <c r="S83" s="122">
        <f ca="1">+S13+S37+S43+S59+S65+S77+S81</f>
        <v>78.790476190476198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74"/>
  <sheetViews>
    <sheetView workbookViewId="0">
      <pane xSplit="1" ySplit="1" topLeftCell="B65" activePane="bottomRight" state="frozen"/>
      <selection activeCell="F24" sqref="F24"/>
      <selection pane="topRight" activeCell="F24" sqref="F24"/>
      <selection pane="bottomLeft" activeCell="F24" sqref="F24"/>
      <selection pane="bottomRight" activeCell="M74" activeCellId="1" sqref="B74:G74 M74:N74"/>
    </sheetView>
  </sheetViews>
  <sheetFormatPr baseColWidth="10" defaultRowHeight="14.4" outlineLevelRow="1" outlineLevelCol="1" x14ac:dyDescent="0.3"/>
  <cols>
    <col min="1" max="1" width="25.109375" bestFit="1" customWidth="1"/>
    <col min="2" max="7" width="11.44140625" style="20"/>
    <col min="8" max="8" width="3.6640625" style="40" customWidth="1"/>
    <col min="9" max="11" width="11.44140625" style="20" hidden="1" customWidth="1" outlineLevel="1"/>
    <col min="12" max="12" width="3.6640625" style="40" customWidth="1" collapsed="1"/>
    <col min="13" max="15" width="11.44140625" style="20"/>
    <col min="17" max="17" width="3.6640625" style="40" customWidth="1" collapsed="1"/>
  </cols>
  <sheetData>
    <row r="1" spans="1:19" ht="43.2" x14ac:dyDescent="0.3">
      <c r="A1" s="29" t="s">
        <v>151</v>
      </c>
      <c r="B1" s="19" t="s">
        <v>156</v>
      </c>
      <c r="C1" s="19" t="s">
        <v>157</v>
      </c>
      <c r="D1" s="19" t="s">
        <v>158</v>
      </c>
      <c r="E1" s="19" t="s">
        <v>159</v>
      </c>
      <c r="F1" s="19" t="s">
        <v>160</v>
      </c>
      <c r="G1" s="19" t="s">
        <v>189</v>
      </c>
      <c r="H1" s="37"/>
      <c r="I1" s="19" t="s">
        <v>190</v>
      </c>
      <c r="J1" s="19" t="s">
        <v>191</v>
      </c>
      <c r="K1" s="19" t="s">
        <v>192</v>
      </c>
      <c r="L1" s="37"/>
      <c r="M1" s="47" t="s">
        <v>154</v>
      </c>
      <c r="N1" s="47" t="s">
        <v>153</v>
      </c>
      <c r="O1" s="47" t="str">
        <f>"Total 0"&amp;S1&amp;"/2018 (YTD)"</f>
        <v>Total 08/2018 (YTD)</v>
      </c>
      <c r="Q1" s="37"/>
      <c r="R1" s="19" t="s">
        <v>155</v>
      </c>
      <c r="S1" s="19">
        <v>8</v>
      </c>
    </row>
    <row r="2" spans="1:19" ht="15" x14ac:dyDescent="0.25">
      <c r="A2" s="18" t="s">
        <v>145</v>
      </c>
      <c r="B2" s="10">
        <f t="shared" ref="B2:G2" si="0">SUM(B3)</f>
        <v>0</v>
      </c>
      <c r="C2" s="10">
        <f t="shared" si="0"/>
        <v>0</v>
      </c>
      <c r="D2" s="10">
        <f t="shared" si="0"/>
        <v>0</v>
      </c>
      <c r="E2" s="10">
        <f t="shared" si="0"/>
        <v>0</v>
      </c>
      <c r="F2" s="10">
        <f t="shared" si="0"/>
        <v>0</v>
      </c>
      <c r="G2" s="10">
        <f t="shared" si="0"/>
        <v>0</v>
      </c>
      <c r="H2" s="38"/>
      <c r="I2" s="34">
        <f>SUM(B2:G2)/6</f>
        <v>0</v>
      </c>
      <c r="J2" s="10">
        <v>0</v>
      </c>
      <c r="K2" s="34">
        <f>I2-J2</f>
        <v>0</v>
      </c>
      <c r="L2" s="41"/>
      <c r="M2" s="10">
        <f>M3</f>
        <v>0</v>
      </c>
      <c r="N2" s="10" t="e">
        <f>N3</f>
        <v>#REF!</v>
      </c>
      <c r="O2" s="34" t="e">
        <f>O3</f>
        <v>#REF!</v>
      </c>
      <c r="Q2" s="41"/>
    </row>
    <row r="3" spans="1:19" ht="15" outlineLevel="1" x14ac:dyDescent="0.25">
      <c r="A3" s="17" t="s">
        <v>91</v>
      </c>
      <c r="B3" s="33">
        <f>IFERROR(VLOOKUP($A:$A,'PPM 2019'!$C:$L,4,0),0)</f>
        <v>0</v>
      </c>
      <c r="C3" s="33">
        <f>IFERROR(VLOOKUP($A:$A,'PPM 2019'!$C:$L,5,0),0)</f>
        <v>0</v>
      </c>
      <c r="D3" s="33">
        <f>IFERROR(VLOOKUP($A:$A,'PPM 2019'!$C:$L,6,0),0)</f>
        <v>0</v>
      </c>
      <c r="E3" s="33">
        <f>IFERROR(VLOOKUP($A:$A,'PPM 2019'!$C:$L,7,0),0)</f>
        <v>0</v>
      </c>
      <c r="F3" s="33">
        <f>IFERROR(VLOOKUP($A:$A,'PPM 2019'!$C:$L,8,0),0)</f>
        <v>0</v>
      </c>
      <c r="G3" s="33">
        <f>IFERROR(VLOOKUP($A:$A,'PPM 2019'!$C:$L,9,0),0)</f>
        <v>0</v>
      </c>
      <c r="H3" s="39"/>
      <c r="I3" s="33"/>
      <c r="J3" s="33"/>
      <c r="K3" s="33"/>
      <c r="L3" s="39"/>
      <c r="M3" s="20">
        <f>IFERROR(VLOOKUP(A:A,#REF!,16,0),0)</f>
        <v>0</v>
      </c>
      <c r="N3" s="20" t="e">
        <f>VLOOKUP(A:A,#REF!,16,0)</f>
        <v>#REF!</v>
      </c>
      <c r="O3" s="36" t="e">
        <f>(B3+C3+D3+E3+F3+G3+M3+N3)/$S$1</f>
        <v>#REF!</v>
      </c>
      <c r="Q3" s="39"/>
    </row>
    <row r="4" spans="1:19" ht="15" x14ac:dyDescent="0.25">
      <c r="A4" s="18" t="s">
        <v>1</v>
      </c>
      <c r="B4" s="34">
        <f t="shared" ref="B4:G4" si="1">SUM(B5:B65)</f>
        <v>0</v>
      </c>
      <c r="C4" s="34">
        <f t="shared" si="1"/>
        <v>21</v>
      </c>
      <c r="D4" s="34">
        <f t="shared" si="1"/>
        <v>19</v>
      </c>
      <c r="E4" s="34">
        <f t="shared" si="1"/>
        <v>0</v>
      </c>
      <c r="F4" s="34">
        <f t="shared" si="1"/>
        <v>0</v>
      </c>
      <c r="G4" s="34">
        <f t="shared" si="1"/>
        <v>0</v>
      </c>
      <c r="H4" s="38"/>
      <c r="I4" s="34">
        <f>SUM(B4:G4)/6</f>
        <v>6.666666666666667</v>
      </c>
      <c r="J4" s="10">
        <v>39.299999999999997</v>
      </c>
      <c r="K4" s="34">
        <f>I4-J4</f>
        <v>-32.633333333333333</v>
      </c>
      <c r="L4" s="41"/>
      <c r="M4" s="10">
        <f>SUM(M5:M65)</f>
        <v>0</v>
      </c>
      <c r="N4" s="10">
        <f>SUM(N5:N65)</f>
        <v>0</v>
      </c>
      <c r="O4" s="35">
        <f>(B4+C4+D4+E4+F4+G4+M4+N4)/8</f>
        <v>5</v>
      </c>
      <c r="Q4" s="41"/>
    </row>
    <row r="5" spans="1:19" ht="15" outlineLevel="1" x14ac:dyDescent="0.25">
      <c r="A5" s="17" t="s">
        <v>175</v>
      </c>
      <c r="B5" s="45">
        <f>IFERROR(VLOOKUP($A:$A,'PPM 2019'!$C:$L,4,0),0)</f>
        <v>0</v>
      </c>
      <c r="C5" s="45">
        <f>IFERROR(VLOOKUP($A:$A,'PPM 2019'!$C:$L,5,0),0)</f>
        <v>0</v>
      </c>
      <c r="D5" s="45">
        <f>IFERROR(VLOOKUP($A:$A,'PPM 2019'!$C:$L,6,0),0)</f>
        <v>0</v>
      </c>
      <c r="E5" s="45">
        <f>IFERROR(VLOOKUP($A:$A,'PPM 2019'!$C:$L,7,0),0)</f>
        <v>0</v>
      </c>
      <c r="F5" s="45">
        <f>IFERROR(VLOOKUP($A:$A,'PPM 2019'!$C:$L,8,0),0)</f>
        <v>0</v>
      </c>
      <c r="G5" s="45">
        <f>IFERROR(VLOOKUP($A:$A,'PPM 2019'!$C:$L,9,0),0)</f>
        <v>0</v>
      </c>
      <c r="M5" s="20">
        <f>IFERROR(VLOOKUP(A:A,#REF!,16,0),0)</f>
        <v>0</v>
      </c>
      <c r="N5" s="20">
        <f>IFERROR(VLOOKUP(A:A,#REF!,16,0),0)</f>
        <v>0</v>
      </c>
      <c r="O5" s="36">
        <f>(B5+C5+D5+E5+F5+G5+M5+N5)/$S$1</f>
        <v>0</v>
      </c>
    </row>
    <row r="6" spans="1:19" ht="15" outlineLevel="1" x14ac:dyDescent="0.25">
      <c r="A6" s="17" t="s">
        <v>194</v>
      </c>
      <c r="B6" s="45">
        <f>IFERROR(VLOOKUP($A:$A,'PPM 2019'!$C:$L,4,0),0)</f>
        <v>0</v>
      </c>
      <c r="C6" s="45">
        <f>IFERROR(VLOOKUP($A:$A,'PPM 2019'!$C:$L,5,0),0)</f>
        <v>0</v>
      </c>
      <c r="D6" s="45">
        <f>IFERROR(VLOOKUP($A:$A,'PPM 2019'!$C:$L,6,0),0)</f>
        <v>0</v>
      </c>
      <c r="E6" s="45">
        <f>IFERROR(VLOOKUP($A:$A,'PPM 2019'!$C:$L,7,0),0)</f>
        <v>0</v>
      </c>
      <c r="F6" s="45">
        <f>IFERROR(VLOOKUP($A:$A,'PPM 2019'!$C:$L,8,0),0)</f>
        <v>0</v>
      </c>
      <c r="G6" s="45">
        <f>IFERROR(VLOOKUP($A:$A,'PPM 2019'!$C:$L,9,0),0)</f>
        <v>0</v>
      </c>
      <c r="M6" s="20">
        <f>IFERROR(VLOOKUP(A:A,#REF!,16,0),0)</f>
        <v>0</v>
      </c>
      <c r="N6" s="20">
        <f>IFERROR(VLOOKUP(A:A,#REF!,16,0),0)</f>
        <v>0</v>
      </c>
      <c r="O6" s="36">
        <f t="shared" ref="O6:O65" si="2">(B6+C6+D6+E6+F6+G6+M6+N6)/$S$1</f>
        <v>0</v>
      </c>
    </row>
    <row r="7" spans="1:19" ht="15" outlineLevel="1" x14ac:dyDescent="0.25">
      <c r="A7" s="17" t="s">
        <v>62</v>
      </c>
      <c r="B7" s="45" t="str">
        <f>IFERROR(VLOOKUP($A:$A,'PPM 2019'!$C:$L,4,0),0)</f>
        <v>Amador Joao1BUS</v>
      </c>
      <c r="C7" s="45">
        <f>IFERROR(VLOOKUP($A:$A,'PPM 2019'!$C:$L,5,0),0)</f>
        <v>1</v>
      </c>
      <c r="D7" s="45">
        <f>IFERROR(VLOOKUP($A:$A,'PPM 2019'!$C:$L,6,0),0)</f>
        <v>1</v>
      </c>
      <c r="E7" s="45">
        <f>IFERROR(VLOOKUP($A:$A,'PPM 2019'!$C:$L,7,0),0)</f>
        <v>0</v>
      </c>
      <c r="F7" s="45">
        <f>IFERROR(VLOOKUP($A:$A,'PPM 2019'!$C:$L,8,0),0)</f>
        <v>0</v>
      </c>
      <c r="G7" s="45">
        <f>IFERROR(VLOOKUP($A:$A,'PPM 2019'!$C:$L,9,0),0)</f>
        <v>0</v>
      </c>
      <c r="M7" s="20">
        <f>IFERROR(VLOOKUP(A:A,#REF!,16,0),0)</f>
        <v>0</v>
      </c>
      <c r="N7" s="20">
        <f>IFERROR(VLOOKUP(A:A,#REF!,16,0),0)</f>
        <v>0</v>
      </c>
      <c r="O7" s="36" t="e">
        <f t="shared" si="2"/>
        <v>#VALUE!</v>
      </c>
    </row>
    <row r="8" spans="1:19" ht="15" outlineLevel="1" x14ac:dyDescent="0.25">
      <c r="A8" s="17" t="s">
        <v>69</v>
      </c>
      <c r="B8" s="45" t="str">
        <f>IFERROR(VLOOKUP($A:$A,'PPM 2019'!$C:$L,4,0),0)</f>
        <v>Barj Yousra1BUS</v>
      </c>
      <c r="C8" s="45">
        <f>IFERROR(VLOOKUP($A:$A,'PPM 2019'!$C:$L,5,0),0)</f>
        <v>1</v>
      </c>
      <c r="D8" s="45">
        <f>IFERROR(VLOOKUP($A:$A,'PPM 2019'!$C:$L,6,0),0)</f>
        <v>1</v>
      </c>
      <c r="E8" s="45">
        <f>IFERROR(VLOOKUP($A:$A,'PPM 2019'!$C:$L,7,0),0)</f>
        <v>0</v>
      </c>
      <c r="F8" s="45">
        <f>IFERROR(VLOOKUP($A:$A,'PPM 2019'!$C:$L,8,0),0)</f>
        <v>0</v>
      </c>
      <c r="G8" s="45">
        <f>IFERROR(VLOOKUP($A:$A,'PPM 2019'!$C:$L,9,0),0)</f>
        <v>0</v>
      </c>
      <c r="M8" s="20">
        <f>IFERROR(VLOOKUP(A:A,#REF!,16,0),0)</f>
        <v>0</v>
      </c>
      <c r="N8" s="20">
        <f>IFERROR(VLOOKUP(A:A,#REF!,16,0),0)</f>
        <v>0</v>
      </c>
      <c r="O8" s="36" t="e">
        <f t="shared" si="2"/>
        <v>#VALUE!</v>
      </c>
    </row>
    <row r="9" spans="1:19" ht="15" outlineLevel="1" x14ac:dyDescent="0.25">
      <c r="A9" s="17" t="s">
        <v>11</v>
      </c>
      <c r="B9" s="45" t="str">
        <f>IFERROR(VLOOKUP($A:$A,'PPM 2019'!$C:$L,4,0),0)</f>
        <v>Barkati Radhouan1BI</v>
      </c>
      <c r="C9" s="45">
        <f>IFERROR(VLOOKUP($A:$A,'PPM 2019'!$C:$L,5,0),0)</f>
        <v>1</v>
      </c>
      <c r="D9" s="45">
        <f>IFERROR(VLOOKUP($A:$A,'PPM 2019'!$C:$L,6,0),0)</f>
        <v>1</v>
      </c>
      <c r="E9" s="45">
        <f>IFERROR(VLOOKUP($A:$A,'PPM 2019'!$C:$L,7,0),0)</f>
        <v>0</v>
      </c>
      <c r="F9" s="45">
        <f>IFERROR(VLOOKUP($A:$A,'PPM 2019'!$C:$L,8,0),0)</f>
        <v>0</v>
      </c>
      <c r="G9" s="45">
        <f>IFERROR(VLOOKUP($A:$A,'PPM 2019'!$C:$L,9,0),0)</f>
        <v>0</v>
      </c>
      <c r="M9" s="20">
        <f>IFERROR(VLOOKUP(A:A,#REF!,16,0),0)</f>
        <v>0</v>
      </c>
      <c r="N9" s="20">
        <f>IFERROR(VLOOKUP(A:A,#REF!,16,0),0)</f>
        <v>0</v>
      </c>
      <c r="O9" s="36" t="e">
        <f t="shared" si="2"/>
        <v>#VALUE!</v>
      </c>
    </row>
    <row r="10" spans="1:19" ht="15" outlineLevel="1" x14ac:dyDescent="0.25">
      <c r="A10" s="17" t="s">
        <v>43</v>
      </c>
      <c r="B10" s="45">
        <f>IFERROR(VLOOKUP($A:$A,'PPM 2019'!$C:$L,4,0),0)</f>
        <v>0</v>
      </c>
      <c r="C10" s="45">
        <f>IFERROR(VLOOKUP($A:$A,'PPM 2019'!$C:$L,5,0),0)</f>
        <v>0</v>
      </c>
      <c r="D10" s="45">
        <f>IFERROR(VLOOKUP($A:$A,'PPM 2019'!$C:$L,6,0),0)</f>
        <v>0</v>
      </c>
      <c r="E10" s="45">
        <f>IFERROR(VLOOKUP($A:$A,'PPM 2019'!$C:$L,7,0),0)</f>
        <v>0</v>
      </c>
      <c r="F10" s="45">
        <f>IFERROR(VLOOKUP($A:$A,'PPM 2019'!$C:$L,8,0),0)</f>
        <v>0</v>
      </c>
      <c r="G10" s="45">
        <f>IFERROR(VLOOKUP($A:$A,'PPM 2019'!$C:$L,9,0),0)</f>
        <v>0</v>
      </c>
      <c r="M10" s="20">
        <f>IFERROR(VLOOKUP(A:A,#REF!,16,0),0)</f>
        <v>0</v>
      </c>
      <c r="N10" s="20">
        <f>IFERROR(VLOOKUP(A:A,#REF!,16,0),0)</f>
        <v>0</v>
      </c>
      <c r="O10" s="36">
        <f t="shared" si="2"/>
        <v>0</v>
      </c>
    </row>
    <row r="11" spans="1:19" ht="15" outlineLevel="1" x14ac:dyDescent="0.25">
      <c r="A11" s="17" t="s">
        <v>28</v>
      </c>
      <c r="B11" s="45">
        <f>IFERROR(VLOOKUP($A:$A,'PPM 2019'!$C:$L,4,0),0)</f>
        <v>0</v>
      </c>
      <c r="C11" s="45">
        <f>IFERROR(VLOOKUP($A:$A,'PPM 2019'!$C:$L,5,0),0)</f>
        <v>0</v>
      </c>
      <c r="D11" s="45">
        <f>IFERROR(VLOOKUP($A:$A,'PPM 2019'!$C:$L,6,0),0)</f>
        <v>0</v>
      </c>
      <c r="E11" s="45">
        <f>IFERROR(VLOOKUP($A:$A,'PPM 2019'!$C:$L,7,0),0)</f>
        <v>0</v>
      </c>
      <c r="F11" s="45">
        <f>IFERROR(VLOOKUP($A:$A,'PPM 2019'!$C:$L,8,0),0)</f>
        <v>0</v>
      </c>
      <c r="G11" s="45">
        <f>IFERROR(VLOOKUP($A:$A,'PPM 2019'!$C:$L,9,0),0)</f>
        <v>0</v>
      </c>
      <c r="M11" s="20">
        <f>IFERROR(VLOOKUP(A:A,#REF!,16,0),0)</f>
        <v>0</v>
      </c>
      <c r="N11" s="20">
        <f>IFERROR(VLOOKUP(A:A,#REF!,16,0),0)</f>
        <v>0</v>
      </c>
      <c r="O11" s="36">
        <f t="shared" si="2"/>
        <v>0</v>
      </c>
    </row>
    <row r="12" spans="1:19" ht="15" outlineLevel="1" x14ac:dyDescent="0.25">
      <c r="A12" s="17" t="s">
        <v>31</v>
      </c>
      <c r="B12" s="45" t="str">
        <f>IFERROR(VLOOKUP($A:$A,'PPM 2019'!$C:$L,4,0),0)</f>
        <v>Biancolin Jean-Andre1BUS</v>
      </c>
      <c r="C12" s="45">
        <f>IFERROR(VLOOKUP($A:$A,'PPM 2019'!$C:$L,5,0),0)</f>
        <v>1</v>
      </c>
      <c r="D12" s="45">
        <f>IFERROR(VLOOKUP($A:$A,'PPM 2019'!$C:$L,6,0),0)</f>
        <v>1</v>
      </c>
      <c r="E12" s="45">
        <f>IFERROR(VLOOKUP($A:$A,'PPM 2019'!$C:$L,7,0),0)</f>
        <v>0</v>
      </c>
      <c r="F12" s="45">
        <f>IFERROR(VLOOKUP($A:$A,'PPM 2019'!$C:$L,8,0),0)</f>
        <v>0</v>
      </c>
      <c r="G12" s="45">
        <f>IFERROR(VLOOKUP($A:$A,'PPM 2019'!$C:$L,9,0),0)</f>
        <v>0</v>
      </c>
      <c r="M12" s="20">
        <f>IFERROR(VLOOKUP(A:A,#REF!,16,0),0)</f>
        <v>0</v>
      </c>
      <c r="N12" s="20">
        <f>IFERROR(VLOOKUP(A:A,#REF!,16,0),0)</f>
        <v>0</v>
      </c>
      <c r="O12" s="36" t="e">
        <f t="shared" si="2"/>
        <v>#VALUE!</v>
      </c>
    </row>
    <row r="13" spans="1:19" ht="15" outlineLevel="1" x14ac:dyDescent="0.25">
      <c r="A13" s="17" t="s">
        <v>173</v>
      </c>
      <c r="B13" s="45">
        <f>IFERROR(VLOOKUP($A:$A,'PPM 2019'!$C:$L,4,0),0)</f>
        <v>0</v>
      </c>
      <c r="C13" s="45">
        <f>IFERROR(VLOOKUP($A:$A,'PPM 2019'!$C:$L,5,0),0)</f>
        <v>0</v>
      </c>
      <c r="D13" s="45">
        <f>IFERROR(VLOOKUP($A:$A,'PPM 2019'!$C:$L,6,0),0)</f>
        <v>0</v>
      </c>
      <c r="E13" s="45">
        <f>IFERROR(VLOOKUP($A:$A,'PPM 2019'!$C:$L,7,0),0)</f>
        <v>0</v>
      </c>
      <c r="F13" s="45">
        <f>IFERROR(VLOOKUP($A:$A,'PPM 2019'!$C:$L,8,0),0)</f>
        <v>0</v>
      </c>
      <c r="G13" s="45">
        <f>IFERROR(VLOOKUP($A:$A,'PPM 2019'!$C:$L,9,0),0)</f>
        <v>0</v>
      </c>
      <c r="M13" s="20">
        <f>IFERROR(VLOOKUP(A:A,#REF!,16,0),0)</f>
        <v>0</v>
      </c>
      <c r="N13" s="20">
        <f>IFERROR(VLOOKUP(A:A,#REF!,16,0),0)</f>
        <v>0</v>
      </c>
      <c r="O13" s="36">
        <f t="shared" si="2"/>
        <v>0</v>
      </c>
    </row>
    <row r="14" spans="1:19" ht="15" outlineLevel="1" x14ac:dyDescent="0.25">
      <c r="A14" s="17" t="s">
        <v>105</v>
      </c>
      <c r="B14" s="45">
        <f>IFERROR(VLOOKUP($A:$A,'PPM 2019'!$C:$L,4,0),0)</f>
        <v>0</v>
      </c>
      <c r="C14" s="45">
        <f>IFERROR(VLOOKUP($A:$A,'PPM 2019'!$C:$L,5,0),0)</f>
        <v>0</v>
      </c>
      <c r="D14" s="45">
        <f>IFERROR(VLOOKUP($A:$A,'PPM 2019'!$C:$L,6,0),0)</f>
        <v>0</v>
      </c>
      <c r="E14" s="45">
        <f>IFERROR(VLOOKUP($A:$A,'PPM 2019'!$C:$L,7,0),0)</f>
        <v>0</v>
      </c>
      <c r="F14" s="45">
        <f>IFERROR(VLOOKUP($A:$A,'PPM 2019'!$C:$L,8,0),0)</f>
        <v>0</v>
      </c>
      <c r="G14" s="45">
        <f>IFERROR(VLOOKUP($A:$A,'PPM 2019'!$C:$L,9,0),0)</f>
        <v>0</v>
      </c>
      <c r="M14" s="20">
        <f>IFERROR(VLOOKUP(A:A,#REF!,16,0),0)</f>
        <v>0</v>
      </c>
      <c r="N14" s="20">
        <f>IFERROR(VLOOKUP(A:A,#REF!,16,0),0)</f>
        <v>0</v>
      </c>
      <c r="O14" s="36">
        <f t="shared" si="2"/>
        <v>0</v>
      </c>
    </row>
    <row r="15" spans="1:19" ht="15" outlineLevel="1" x14ac:dyDescent="0.25">
      <c r="A15" s="17" t="s">
        <v>163</v>
      </c>
      <c r="B15" s="45">
        <f>IFERROR(VLOOKUP($A:$A,'PPM 2019'!$C:$L,4,0),0)</f>
        <v>0</v>
      </c>
      <c r="C15" s="45">
        <f>IFERROR(VLOOKUP($A:$A,'PPM 2019'!$C:$L,5,0),0)</f>
        <v>0</v>
      </c>
      <c r="D15" s="45">
        <f>IFERROR(VLOOKUP($A:$A,'PPM 2019'!$C:$L,6,0),0)</f>
        <v>0</v>
      </c>
      <c r="E15" s="45">
        <f>IFERROR(VLOOKUP($A:$A,'PPM 2019'!$C:$L,7,0),0)</f>
        <v>0</v>
      </c>
      <c r="F15" s="45">
        <f>IFERROR(VLOOKUP($A:$A,'PPM 2019'!$C:$L,8,0),0)</f>
        <v>0</v>
      </c>
      <c r="G15" s="45">
        <f>IFERROR(VLOOKUP($A:$A,'PPM 2019'!$C:$L,9,0),0)</f>
        <v>0</v>
      </c>
      <c r="M15" s="20">
        <f>IFERROR(VLOOKUP(A:A,#REF!,16,0),0)</f>
        <v>0</v>
      </c>
      <c r="N15" s="20">
        <f>IFERROR(VLOOKUP(A:A,#REF!,16,0),0)</f>
        <v>0</v>
      </c>
      <c r="O15" s="36">
        <f t="shared" si="2"/>
        <v>0</v>
      </c>
    </row>
    <row r="16" spans="1:19" ht="15" outlineLevel="1" x14ac:dyDescent="0.25">
      <c r="A16" s="17" t="s">
        <v>169</v>
      </c>
      <c r="B16" s="45">
        <f>IFERROR(VLOOKUP($A:$A,'PPM 2019'!$C:$L,4,0),0)</f>
        <v>0</v>
      </c>
      <c r="C16" s="45">
        <f>IFERROR(VLOOKUP($A:$A,'PPM 2019'!$C:$L,5,0),0)</f>
        <v>0</v>
      </c>
      <c r="D16" s="45">
        <f>IFERROR(VLOOKUP($A:$A,'PPM 2019'!$C:$L,6,0),0)</f>
        <v>0</v>
      </c>
      <c r="E16" s="45">
        <f>IFERROR(VLOOKUP($A:$A,'PPM 2019'!$C:$L,7,0),0)</f>
        <v>0</v>
      </c>
      <c r="F16" s="45">
        <f>IFERROR(VLOOKUP($A:$A,'PPM 2019'!$C:$L,8,0),0)</f>
        <v>0</v>
      </c>
      <c r="G16" s="45">
        <f>IFERROR(VLOOKUP($A:$A,'PPM 2019'!$C:$L,9,0),0)</f>
        <v>0</v>
      </c>
      <c r="M16" s="20">
        <f>IFERROR(VLOOKUP(A:A,#REF!,16,0),0)</f>
        <v>0</v>
      </c>
      <c r="N16" s="20">
        <f>IFERROR(VLOOKUP(A:A,#REF!,16,0),0)</f>
        <v>0</v>
      </c>
      <c r="O16" s="36">
        <f t="shared" si="2"/>
        <v>0</v>
      </c>
    </row>
    <row r="17" spans="1:15" ht="28.8" outlineLevel="1" x14ac:dyDescent="0.3">
      <c r="A17" s="17" t="s">
        <v>40</v>
      </c>
      <c r="B17" s="45" t="str">
        <f>IFERROR(VLOOKUP($A:$A,'PPM 2019'!$C:$L,4,0),0)</f>
        <v>Carré Marie1BUS</v>
      </c>
      <c r="C17" s="45">
        <f>IFERROR(VLOOKUP($A:$A,'PPM 2019'!$C:$L,5,0),0)</f>
        <v>1</v>
      </c>
      <c r="D17" s="45">
        <f>IFERROR(VLOOKUP($A:$A,'PPM 2019'!$C:$L,6,0),0)</f>
        <v>1</v>
      </c>
      <c r="E17" s="45">
        <f>IFERROR(VLOOKUP($A:$A,'PPM 2019'!$C:$L,7,0),0)</f>
        <v>0</v>
      </c>
      <c r="F17" s="45">
        <f>IFERROR(VLOOKUP($A:$A,'PPM 2019'!$C:$L,8,0),0)</f>
        <v>0</v>
      </c>
      <c r="G17" s="45">
        <f>IFERROR(VLOOKUP($A:$A,'PPM 2019'!$C:$L,9,0),0)</f>
        <v>0</v>
      </c>
      <c r="M17" s="20">
        <f>IFERROR(VLOOKUP(A:A,#REF!,16,0),0)</f>
        <v>0</v>
      </c>
      <c r="N17" s="20">
        <f>IFERROR(VLOOKUP(A:A,#REF!,16,0),0)</f>
        <v>0</v>
      </c>
      <c r="O17" s="36" t="e">
        <f t="shared" si="2"/>
        <v>#VALUE!</v>
      </c>
    </row>
    <row r="18" spans="1:15" ht="15" outlineLevel="1" x14ac:dyDescent="0.25">
      <c r="A18" s="17" t="s">
        <v>71</v>
      </c>
      <c r="B18" s="45" t="str">
        <f>IFERROR(VLOOKUP($A:$A,'PPM 2019'!$C:$L,4,0),0)</f>
        <v>Chazelas Catherine1ITGF</v>
      </c>
      <c r="C18" s="45">
        <f>IFERROR(VLOOKUP($A:$A,'PPM 2019'!$C:$L,5,0),0)</f>
        <v>1</v>
      </c>
      <c r="D18" s="45">
        <f>IFERROR(VLOOKUP($A:$A,'PPM 2019'!$C:$L,6,0),0)</f>
        <v>1</v>
      </c>
      <c r="E18" s="45">
        <f>IFERROR(VLOOKUP($A:$A,'PPM 2019'!$C:$L,7,0),0)</f>
        <v>0</v>
      </c>
      <c r="F18" s="45">
        <f>IFERROR(VLOOKUP($A:$A,'PPM 2019'!$C:$L,8,0),0)</f>
        <v>0</v>
      </c>
      <c r="G18" s="45">
        <f>IFERROR(VLOOKUP($A:$A,'PPM 2019'!$C:$L,9,0),0)</f>
        <v>0</v>
      </c>
      <c r="M18" s="20">
        <f>IFERROR(VLOOKUP(A:A,#REF!,16,0),0)</f>
        <v>0</v>
      </c>
      <c r="N18" s="20">
        <f>IFERROR(VLOOKUP(A:A,#REF!,16,0),0)</f>
        <v>0</v>
      </c>
      <c r="O18" s="36" t="e">
        <f t="shared" si="2"/>
        <v>#VALUE!</v>
      </c>
    </row>
    <row r="19" spans="1:15" ht="15" outlineLevel="1" x14ac:dyDescent="0.25">
      <c r="A19" s="17" t="s">
        <v>195</v>
      </c>
      <c r="B19" s="45">
        <f>IFERROR(VLOOKUP($A:$A,'PPM 2019'!$C:$L,4,0),0)</f>
        <v>0</v>
      </c>
      <c r="C19" s="45">
        <f>IFERROR(VLOOKUP($A:$A,'PPM 2019'!$C:$L,5,0),0)</f>
        <v>0</v>
      </c>
      <c r="D19" s="45">
        <f>IFERROR(VLOOKUP($A:$A,'PPM 2019'!$C:$L,6,0),0)</f>
        <v>0</v>
      </c>
      <c r="E19" s="45">
        <f>IFERROR(VLOOKUP($A:$A,'PPM 2019'!$C:$L,7,0),0)</f>
        <v>0</v>
      </c>
      <c r="F19" s="45">
        <f>IFERROR(VLOOKUP($A:$A,'PPM 2019'!$C:$L,8,0),0)</f>
        <v>0</v>
      </c>
      <c r="G19" s="45">
        <f>IFERROR(VLOOKUP($A:$A,'PPM 2019'!$C:$L,9,0),0)</f>
        <v>0</v>
      </c>
      <c r="M19" s="20">
        <f>IFERROR(VLOOKUP(A:A,#REF!,16,0),0)</f>
        <v>0</v>
      </c>
      <c r="N19" s="20">
        <f>IFERROR(VLOOKUP(A:A,#REF!,16,0),0)</f>
        <v>0</v>
      </c>
      <c r="O19" s="36">
        <f t="shared" si="2"/>
        <v>0</v>
      </c>
    </row>
    <row r="20" spans="1:15" ht="15" outlineLevel="1" x14ac:dyDescent="0.25">
      <c r="A20" s="17" t="s">
        <v>23</v>
      </c>
      <c r="B20" s="45" t="str">
        <f>IFERROR(VLOOKUP($A:$A,'PPM 2019'!$C:$L,4,0),0)</f>
        <v>Claveau Benjamin1BI</v>
      </c>
      <c r="C20" s="45">
        <f>IFERROR(VLOOKUP($A:$A,'PPM 2019'!$C:$L,5,0),0)</f>
        <v>1</v>
      </c>
      <c r="D20" s="45">
        <f>IFERROR(VLOOKUP($A:$A,'PPM 2019'!$C:$L,6,0),0)</f>
        <v>1</v>
      </c>
      <c r="E20" s="45">
        <f>IFERROR(VLOOKUP($A:$A,'PPM 2019'!$C:$L,7,0),0)</f>
        <v>0</v>
      </c>
      <c r="F20" s="45">
        <f>IFERROR(VLOOKUP($A:$A,'PPM 2019'!$C:$L,8,0),0)</f>
        <v>0</v>
      </c>
      <c r="G20" s="45">
        <f>IFERROR(VLOOKUP($A:$A,'PPM 2019'!$C:$L,9,0),0)</f>
        <v>0</v>
      </c>
      <c r="M20" s="20">
        <f>IFERROR(VLOOKUP(A:A,#REF!,16,0),0)</f>
        <v>0</v>
      </c>
      <c r="N20" s="20">
        <f>IFERROR(VLOOKUP(A:A,#REF!,16,0),0)</f>
        <v>0</v>
      </c>
      <c r="O20" s="36" t="e">
        <f t="shared" si="2"/>
        <v>#VALUE!</v>
      </c>
    </row>
    <row r="21" spans="1:15" ht="15" outlineLevel="1" x14ac:dyDescent="0.25">
      <c r="A21" s="17" t="s">
        <v>53</v>
      </c>
      <c r="B21" s="45" t="str">
        <f>IFERROR(VLOOKUP($A:$A,'PPM 2019'!$C:$L,4,0),0)</f>
        <v>De Burghgrave Laurent1ITGF</v>
      </c>
      <c r="C21" s="45">
        <f>IFERROR(VLOOKUP($A:$A,'PPM 2019'!$C:$L,5,0),0)</f>
        <v>1</v>
      </c>
      <c r="D21" s="45">
        <f>IFERROR(VLOOKUP($A:$A,'PPM 2019'!$C:$L,6,0),0)</f>
        <v>1</v>
      </c>
      <c r="E21" s="45">
        <f>IFERROR(VLOOKUP($A:$A,'PPM 2019'!$C:$L,7,0),0)</f>
        <v>0</v>
      </c>
      <c r="F21" s="45">
        <f>IFERROR(VLOOKUP($A:$A,'PPM 2019'!$C:$L,8,0),0)</f>
        <v>0</v>
      </c>
      <c r="G21" s="45">
        <f>IFERROR(VLOOKUP($A:$A,'PPM 2019'!$C:$L,9,0),0)</f>
        <v>0</v>
      </c>
      <c r="M21" s="20">
        <f>IFERROR(VLOOKUP(A:A,#REF!,16,0),0)</f>
        <v>0</v>
      </c>
      <c r="N21" s="20">
        <f>IFERROR(VLOOKUP(A:A,#REF!,16,0),0)</f>
        <v>0</v>
      </c>
      <c r="O21" s="36" t="e">
        <f t="shared" si="2"/>
        <v>#VALUE!</v>
      </c>
    </row>
    <row r="22" spans="1:15" ht="15" outlineLevel="1" x14ac:dyDescent="0.25">
      <c r="A22" s="17" t="s">
        <v>197</v>
      </c>
      <c r="B22" s="45">
        <f>IFERROR(VLOOKUP($A:$A,'PPM 2019'!$C:$L,4,0),0)</f>
        <v>0</v>
      </c>
      <c r="C22" s="45">
        <f>IFERROR(VLOOKUP($A:$A,'PPM 2019'!$C:$L,5,0),0)</f>
        <v>0</v>
      </c>
      <c r="D22" s="45">
        <f>IFERROR(VLOOKUP($A:$A,'PPM 2019'!$C:$L,6,0),0)</f>
        <v>0</v>
      </c>
      <c r="E22" s="45">
        <f>IFERROR(VLOOKUP($A:$A,'PPM 2019'!$C:$L,7,0),0)</f>
        <v>0</v>
      </c>
      <c r="F22" s="45">
        <f>IFERROR(VLOOKUP($A:$A,'PPM 2019'!$C:$L,8,0),0)</f>
        <v>0</v>
      </c>
      <c r="G22" s="45">
        <f>IFERROR(VLOOKUP($A:$A,'PPM 2019'!$C:$L,9,0),0)</f>
        <v>0</v>
      </c>
      <c r="M22" s="20">
        <f>IFERROR(VLOOKUP(A:A,#REF!,16,0),0)</f>
        <v>0</v>
      </c>
      <c r="N22" s="20">
        <f>IFERROR(VLOOKUP(A:A,#REF!,16,0),0)</f>
        <v>0</v>
      </c>
      <c r="O22" s="36">
        <f t="shared" si="2"/>
        <v>0</v>
      </c>
    </row>
    <row r="23" spans="1:15" ht="15" outlineLevel="1" x14ac:dyDescent="0.25">
      <c r="A23" s="17" t="s">
        <v>185</v>
      </c>
      <c r="B23" s="45">
        <f>IFERROR(VLOOKUP($A:$A,'PPM 2019'!$C:$L,4,0),0)</f>
        <v>0</v>
      </c>
      <c r="C23" s="45">
        <f>IFERROR(VLOOKUP($A:$A,'PPM 2019'!$C:$L,5,0),0)</f>
        <v>0</v>
      </c>
      <c r="D23" s="45">
        <f>IFERROR(VLOOKUP($A:$A,'PPM 2019'!$C:$L,6,0),0)</f>
        <v>0</v>
      </c>
      <c r="E23" s="45">
        <f>IFERROR(VLOOKUP($A:$A,'PPM 2019'!$C:$L,7,0),0)</f>
        <v>0</v>
      </c>
      <c r="F23" s="45">
        <f>IFERROR(VLOOKUP($A:$A,'PPM 2019'!$C:$L,8,0),0)</f>
        <v>0</v>
      </c>
      <c r="G23" s="45">
        <f>IFERROR(VLOOKUP($A:$A,'PPM 2019'!$C:$L,9,0),0)</f>
        <v>0</v>
      </c>
      <c r="M23" s="20">
        <f>IFERROR(VLOOKUP(A:A,#REF!,16,0),0)</f>
        <v>0</v>
      </c>
      <c r="N23" s="20">
        <f>IFERROR(VLOOKUP(A:A,#REF!,16,0),0)</f>
        <v>0</v>
      </c>
      <c r="O23" s="36">
        <f t="shared" si="2"/>
        <v>0</v>
      </c>
    </row>
    <row r="24" spans="1:15" ht="15" outlineLevel="1" x14ac:dyDescent="0.25">
      <c r="A24" s="17" t="s">
        <v>188</v>
      </c>
      <c r="B24" s="45">
        <f>IFERROR(VLOOKUP($A:$A,'PPM 2019'!$C:$L,4,0),0)</f>
        <v>0</v>
      </c>
      <c r="C24" s="45">
        <f>IFERROR(VLOOKUP($A:$A,'PPM 2019'!$C:$L,5,0),0)</f>
        <v>0</v>
      </c>
      <c r="D24" s="45">
        <f>IFERROR(VLOOKUP($A:$A,'PPM 2019'!$C:$L,6,0),0)</f>
        <v>0</v>
      </c>
      <c r="E24" s="45">
        <f>IFERROR(VLOOKUP($A:$A,'PPM 2019'!$C:$L,7,0),0)</f>
        <v>0</v>
      </c>
      <c r="F24" s="45">
        <f>IFERROR(VLOOKUP($A:$A,'PPM 2019'!$C:$L,8,0),0)</f>
        <v>0</v>
      </c>
      <c r="G24" s="45">
        <f>IFERROR(VLOOKUP($A:$A,'PPM 2019'!$C:$L,9,0),0)</f>
        <v>0</v>
      </c>
      <c r="M24" s="20">
        <f>IFERROR(VLOOKUP(A:A,#REF!,16,0),0)</f>
        <v>0</v>
      </c>
      <c r="N24" s="20">
        <f>IFERROR(VLOOKUP(A:A,#REF!,16,0),0)</f>
        <v>0</v>
      </c>
      <c r="O24" s="36">
        <f t="shared" si="2"/>
        <v>0</v>
      </c>
    </row>
    <row r="25" spans="1:15" ht="15" outlineLevel="1" x14ac:dyDescent="0.25">
      <c r="A25" s="17" t="s">
        <v>168</v>
      </c>
      <c r="B25" s="45">
        <f>IFERROR(VLOOKUP($A:$A,'PPM 2019'!$C:$L,4,0),0)</f>
        <v>0</v>
      </c>
      <c r="C25" s="45">
        <f>IFERROR(VLOOKUP($A:$A,'PPM 2019'!$C:$L,5,0),0)</f>
        <v>0</v>
      </c>
      <c r="D25" s="45">
        <f>IFERROR(VLOOKUP($A:$A,'PPM 2019'!$C:$L,6,0),0)</f>
        <v>0</v>
      </c>
      <c r="E25" s="45">
        <f>IFERROR(VLOOKUP($A:$A,'PPM 2019'!$C:$L,7,0),0)</f>
        <v>0</v>
      </c>
      <c r="F25" s="45">
        <f>IFERROR(VLOOKUP($A:$A,'PPM 2019'!$C:$L,8,0),0)</f>
        <v>0</v>
      </c>
      <c r="G25" s="45">
        <f>IFERROR(VLOOKUP($A:$A,'PPM 2019'!$C:$L,9,0),0)</f>
        <v>0</v>
      </c>
      <c r="M25" s="20">
        <f>IFERROR(VLOOKUP(A:A,#REF!,16,0),0)</f>
        <v>0</v>
      </c>
      <c r="N25" s="20">
        <f>IFERROR(VLOOKUP(A:A,#REF!,16,0),0)</f>
        <v>0</v>
      </c>
      <c r="O25" s="36">
        <f t="shared" si="2"/>
        <v>0</v>
      </c>
    </row>
    <row r="26" spans="1:15" ht="15" outlineLevel="1" x14ac:dyDescent="0.25">
      <c r="A26" s="17" t="s">
        <v>2</v>
      </c>
      <c r="B26" s="45" t="str">
        <f>IFERROR(VLOOKUP($A:$A,'PPM 2019'!$C:$L,4,0),0)</f>
        <v>Feuillet Adrien1ITRUN</v>
      </c>
      <c r="C26" s="45">
        <f>IFERROR(VLOOKUP($A:$A,'PPM 2019'!$C:$L,5,0),0)</f>
        <v>1</v>
      </c>
      <c r="D26" s="45">
        <f>IFERROR(VLOOKUP($A:$A,'PPM 2019'!$C:$L,6,0),0)</f>
        <v>0</v>
      </c>
      <c r="E26" s="45">
        <f>IFERROR(VLOOKUP($A:$A,'PPM 2019'!$C:$L,7,0),0)</f>
        <v>0</v>
      </c>
      <c r="F26" s="45">
        <f>IFERROR(VLOOKUP($A:$A,'PPM 2019'!$C:$L,8,0),0)</f>
        <v>0</v>
      </c>
      <c r="G26" s="45">
        <f>IFERROR(VLOOKUP($A:$A,'PPM 2019'!$C:$L,9,0),0)</f>
        <v>0</v>
      </c>
      <c r="M26" s="20">
        <f>IFERROR(VLOOKUP(A:A,#REF!,16,0),0)</f>
        <v>0</v>
      </c>
      <c r="N26" s="20">
        <f>IFERROR(VLOOKUP(A:A,#REF!,16,0),0)</f>
        <v>0</v>
      </c>
      <c r="O26" s="36" t="e">
        <f t="shared" si="2"/>
        <v>#VALUE!</v>
      </c>
    </row>
    <row r="27" spans="1:15" ht="15" outlineLevel="1" x14ac:dyDescent="0.25">
      <c r="A27" s="17" t="s">
        <v>174</v>
      </c>
      <c r="B27" s="45">
        <f>IFERROR(VLOOKUP($A:$A,'PPM 2019'!$C:$L,4,0),0)</f>
        <v>0</v>
      </c>
      <c r="C27" s="45">
        <f>IFERROR(VLOOKUP($A:$A,'PPM 2019'!$C:$L,5,0),0)</f>
        <v>0</v>
      </c>
      <c r="D27" s="45">
        <f>IFERROR(VLOOKUP($A:$A,'PPM 2019'!$C:$L,6,0),0)</f>
        <v>0</v>
      </c>
      <c r="E27" s="45">
        <f>IFERROR(VLOOKUP($A:$A,'PPM 2019'!$C:$L,7,0),0)</f>
        <v>0</v>
      </c>
      <c r="F27" s="45">
        <f>IFERROR(VLOOKUP($A:$A,'PPM 2019'!$C:$L,8,0),0)</f>
        <v>0</v>
      </c>
      <c r="G27" s="45">
        <f>IFERROR(VLOOKUP($A:$A,'PPM 2019'!$C:$L,9,0),0)</f>
        <v>0</v>
      </c>
      <c r="M27" s="20">
        <f>IFERROR(VLOOKUP(A:A,#REF!,16,0),0)</f>
        <v>0</v>
      </c>
      <c r="N27" s="20">
        <f>IFERROR(VLOOKUP(A:A,#REF!,16,0),0)</f>
        <v>0</v>
      </c>
      <c r="O27" s="36">
        <f t="shared" si="2"/>
        <v>0</v>
      </c>
    </row>
    <row r="28" spans="1:15" ht="15" outlineLevel="1" x14ac:dyDescent="0.25">
      <c r="A28" s="17" t="s">
        <v>106</v>
      </c>
      <c r="B28" s="45">
        <f>IFERROR(VLOOKUP($A:$A,'PPM 2019'!$C:$L,4,0),0)</f>
        <v>0</v>
      </c>
      <c r="C28" s="45">
        <f>IFERROR(VLOOKUP($A:$A,'PPM 2019'!$C:$L,5,0),0)</f>
        <v>0</v>
      </c>
      <c r="D28" s="45">
        <f>IFERROR(VLOOKUP($A:$A,'PPM 2019'!$C:$L,6,0),0)</f>
        <v>0</v>
      </c>
      <c r="E28" s="45">
        <f>IFERROR(VLOOKUP($A:$A,'PPM 2019'!$C:$L,7,0),0)</f>
        <v>0</v>
      </c>
      <c r="F28" s="45">
        <f>IFERROR(VLOOKUP($A:$A,'PPM 2019'!$C:$L,8,0),0)</f>
        <v>0</v>
      </c>
      <c r="G28" s="45">
        <f>IFERROR(VLOOKUP($A:$A,'PPM 2019'!$C:$L,9,0),0)</f>
        <v>0</v>
      </c>
      <c r="M28" s="20">
        <f>IFERROR(VLOOKUP(A:A,#REF!,16,0),0)</f>
        <v>0</v>
      </c>
      <c r="N28" s="20">
        <f>IFERROR(VLOOKUP(A:A,#REF!,16,0),0)</f>
        <v>0</v>
      </c>
      <c r="O28" s="36">
        <f t="shared" si="2"/>
        <v>0</v>
      </c>
    </row>
    <row r="29" spans="1:15" ht="15" outlineLevel="1" x14ac:dyDescent="0.25">
      <c r="A29" s="17" t="s">
        <v>186</v>
      </c>
      <c r="B29" s="45">
        <f>IFERROR(VLOOKUP($A:$A,'PPM 2019'!$C:$L,4,0),0)</f>
        <v>0</v>
      </c>
      <c r="C29" s="45">
        <f>IFERROR(VLOOKUP($A:$A,'PPM 2019'!$C:$L,5,0),0)</f>
        <v>0</v>
      </c>
      <c r="D29" s="45">
        <f>IFERROR(VLOOKUP($A:$A,'PPM 2019'!$C:$L,6,0),0)</f>
        <v>0</v>
      </c>
      <c r="E29" s="45">
        <f>IFERROR(VLOOKUP($A:$A,'PPM 2019'!$C:$L,7,0),0)</f>
        <v>0</v>
      </c>
      <c r="F29" s="45">
        <f>IFERROR(VLOOKUP($A:$A,'PPM 2019'!$C:$L,8,0),0)</f>
        <v>0</v>
      </c>
      <c r="G29" s="45">
        <f>IFERROR(VLOOKUP($A:$A,'PPM 2019'!$C:$L,9,0),0)</f>
        <v>0</v>
      </c>
      <c r="M29" s="20">
        <f>IFERROR(VLOOKUP(A:A,#REF!,16,0),0)</f>
        <v>0</v>
      </c>
      <c r="N29" s="20">
        <f>IFERROR(VLOOKUP(A:A,#REF!,16,0),0)</f>
        <v>0</v>
      </c>
      <c r="O29" s="36">
        <f t="shared" si="2"/>
        <v>0</v>
      </c>
    </row>
    <row r="30" spans="1:15" ht="15" outlineLevel="1" x14ac:dyDescent="0.25">
      <c r="A30" s="17" t="s">
        <v>66</v>
      </c>
      <c r="B30" s="45" t="str">
        <f>IFERROR(VLOOKUP($A:$A,'PPM 2019'!$C:$L,4,0),0)</f>
        <v>Horen Guillaume1ITGF</v>
      </c>
      <c r="C30" s="45">
        <f>IFERROR(VLOOKUP($A:$A,'PPM 2019'!$C:$L,5,0),0)</f>
        <v>1</v>
      </c>
      <c r="D30" s="45">
        <f>IFERROR(VLOOKUP($A:$A,'PPM 2019'!$C:$L,6,0),0)</f>
        <v>1</v>
      </c>
      <c r="E30" s="45">
        <f>IFERROR(VLOOKUP($A:$A,'PPM 2019'!$C:$L,7,0),0)</f>
        <v>0</v>
      </c>
      <c r="F30" s="45">
        <f>IFERROR(VLOOKUP($A:$A,'PPM 2019'!$C:$L,8,0),0)</f>
        <v>0</v>
      </c>
      <c r="G30" s="45">
        <f>IFERROR(VLOOKUP($A:$A,'PPM 2019'!$C:$L,9,0),0)</f>
        <v>0</v>
      </c>
      <c r="M30" s="20">
        <f>IFERROR(VLOOKUP(A:A,#REF!,16,0),0)</f>
        <v>0</v>
      </c>
      <c r="N30" s="20">
        <f>IFERROR(VLOOKUP(A:A,#REF!,16,0),0)</f>
        <v>0</v>
      </c>
      <c r="O30" s="36" t="e">
        <f t="shared" si="2"/>
        <v>#VALUE!</v>
      </c>
    </row>
    <row r="31" spans="1:15" ht="15" outlineLevel="1" x14ac:dyDescent="0.25">
      <c r="A31" s="17" t="s">
        <v>16</v>
      </c>
      <c r="B31" s="45">
        <f>IFERROR(VLOOKUP($A:$A,'PPM 2019'!$C:$L,4,0),0)</f>
        <v>0</v>
      </c>
      <c r="C31" s="45">
        <f>IFERROR(VLOOKUP($A:$A,'PPM 2019'!$C:$L,5,0),0)</f>
        <v>0</v>
      </c>
      <c r="D31" s="45">
        <f>IFERROR(VLOOKUP($A:$A,'PPM 2019'!$C:$L,6,0),0)</f>
        <v>0</v>
      </c>
      <c r="E31" s="45">
        <f>IFERROR(VLOOKUP($A:$A,'PPM 2019'!$C:$L,7,0),0)</f>
        <v>0</v>
      </c>
      <c r="F31" s="45">
        <f>IFERROR(VLOOKUP($A:$A,'PPM 2019'!$C:$L,8,0),0)</f>
        <v>0</v>
      </c>
      <c r="G31" s="45">
        <f>IFERROR(VLOOKUP($A:$A,'PPM 2019'!$C:$L,9,0),0)</f>
        <v>0</v>
      </c>
      <c r="M31" s="20">
        <f>IFERROR(VLOOKUP(A:A,#REF!,16,0),0)</f>
        <v>0</v>
      </c>
      <c r="N31" s="20">
        <f>IFERROR(VLOOKUP(A:A,#REF!,16,0),0)</f>
        <v>0</v>
      </c>
      <c r="O31" s="36">
        <f t="shared" si="2"/>
        <v>0</v>
      </c>
    </row>
    <row r="32" spans="1:15" ht="15" outlineLevel="1" x14ac:dyDescent="0.25">
      <c r="A32" s="17" t="s">
        <v>56</v>
      </c>
      <c r="B32" s="45">
        <f>IFERROR(VLOOKUP($A:$A,'PPM 2019'!$C:$L,4,0),0)</f>
        <v>0</v>
      </c>
      <c r="C32" s="45">
        <f>IFERROR(VLOOKUP($A:$A,'PPM 2019'!$C:$L,5,0),0)</f>
        <v>0</v>
      </c>
      <c r="D32" s="45">
        <f>IFERROR(VLOOKUP($A:$A,'PPM 2019'!$C:$L,6,0),0)</f>
        <v>0</v>
      </c>
      <c r="E32" s="45">
        <f>IFERROR(VLOOKUP($A:$A,'PPM 2019'!$C:$L,7,0),0)</f>
        <v>0</v>
      </c>
      <c r="F32" s="45">
        <f>IFERROR(VLOOKUP($A:$A,'PPM 2019'!$C:$L,8,0),0)</f>
        <v>0</v>
      </c>
      <c r="G32" s="45">
        <f>IFERROR(VLOOKUP($A:$A,'PPM 2019'!$C:$L,9,0),0)</f>
        <v>0</v>
      </c>
      <c r="M32" s="20">
        <f>IFERROR(VLOOKUP(A:A,#REF!,16,0),0)</f>
        <v>0</v>
      </c>
      <c r="N32" s="20">
        <f>IFERROR(VLOOKUP(A:A,#REF!,16,0),0)</f>
        <v>0</v>
      </c>
      <c r="O32" s="36">
        <f t="shared" si="2"/>
        <v>0</v>
      </c>
    </row>
    <row r="33" spans="1:15" ht="15" outlineLevel="1" x14ac:dyDescent="0.25">
      <c r="A33" s="17" t="s">
        <v>164</v>
      </c>
      <c r="B33" s="45">
        <f>IFERROR(VLOOKUP($A:$A,'PPM 2019'!$C:$L,4,0),0)</f>
        <v>0</v>
      </c>
      <c r="C33" s="45">
        <f>IFERROR(VLOOKUP($A:$A,'PPM 2019'!$C:$L,5,0),0)</f>
        <v>0</v>
      </c>
      <c r="D33" s="45">
        <f>IFERROR(VLOOKUP($A:$A,'PPM 2019'!$C:$L,6,0),0)</f>
        <v>0</v>
      </c>
      <c r="E33" s="45">
        <f>IFERROR(VLOOKUP($A:$A,'PPM 2019'!$C:$L,7,0),0)</f>
        <v>0</v>
      </c>
      <c r="F33" s="45">
        <f>IFERROR(VLOOKUP($A:$A,'PPM 2019'!$C:$L,8,0),0)</f>
        <v>0</v>
      </c>
      <c r="G33" s="45">
        <f>IFERROR(VLOOKUP($A:$A,'PPM 2019'!$C:$L,9,0),0)</f>
        <v>0</v>
      </c>
      <c r="M33" s="20">
        <f>IFERROR(VLOOKUP(A:A,#REF!,16,0),0)</f>
        <v>0</v>
      </c>
      <c r="N33" s="20">
        <f>IFERROR(VLOOKUP(A:A,#REF!,16,0),0)</f>
        <v>0</v>
      </c>
      <c r="O33" s="36">
        <f t="shared" si="2"/>
        <v>0</v>
      </c>
    </row>
    <row r="34" spans="1:15" ht="15" outlineLevel="1" x14ac:dyDescent="0.25">
      <c r="A34" s="17" t="s">
        <v>42</v>
      </c>
      <c r="B34" s="45">
        <f>IFERROR(VLOOKUP($A:$A,'PPM 2019'!$C:$L,4,0),0)</f>
        <v>0</v>
      </c>
      <c r="C34" s="45">
        <f>IFERROR(VLOOKUP($A:$A,'PPM 2019'!$C:$L,5,0),0)</f>
        <v>0</v>
      </c>
      <c r="D34" s="45">
        <f>IFERROR(VLOOKUP($A:$A,'PPM 2019'!$C:$L,6,0),0)</f>
        <v>0</v>
      </c>
      <c r="E34" s="45">
        <f>IFERROR(VLOOKUP($A:$A,'PPM 2019'!$C:$L,7,0),0)</f>
        <v>0</v>
      </c>
      <c r="F34" s="45">
        <f>IFERROR(VLOOKUP($A:$A,'PPM 2019'!$C:$L,8,0),0)</f>
        <v>0</v>
      </c>
      <c r="G34" s="45">
        <f>IFERROR(VLOOKUP($A:$A,'PPM 2019'!$C:$L,9,0),0)</f>
        <v>0</v>
      </c>
      <c r="M34" s="20">
        <f>IFERROR(VLOOKUP(A:A,#REF!,16,0),0)</f>
        <v>0</v>
      </c>
      <c r="N34" s="20">
        <f>IFERROR(VLOOKUP(A:A,#REF!,16,0),0)</f>
        <v>0</v>
      </c>
      <c r="O34" s="36">
        <f t="shared" si="2"/>
        <v>0</v>
      </c>
    </row>
    <row r="35" spans="1:15" ht="15" outlineLevel="1" x14ac:dyDescent="0.25">
      <c r="A35" s="17" t="s">
        <v>179</v>
      </c>
      <c r="B35" s="45">
        <f>IFERROR(VLOOKUP($A:$A,'PPM 2019'!$C:$L,4,0),0)</f>
        <v>0</v>
      </c>
      <c r="C35" s="45">
        <f>IFERROR(VLOOKUP($A:$A,'PPM 2019'!$C:$L,5,0),0)</f>
        <v>0</v>
      </c>
      <c r="D35" s="45">
        <f>IFERROR(VLOOKUP($A:$A,'PPM 2019'!$C:$L,6,0),0)</f>
        <v>0</v>
      </c>
      <c r="E35" s="45">
        <f>IFERROR(VLOOKUP($A:$A,'PPM 2019'!$C:$L,7,0),0)</f>
        <v>0</v>
      </c>
      <c r="F35" s="45">
        <f>IFERROR(VLOOKUP($A:$A,'PPM 2019'!$C:$L,8,0),0)</f>
        <v>0</v>
      </c>
      <c r="G35" s="45">
        <f>IFERROR(VLOOKUP($A:$A,'PPM 2019'!$C:$L,9,0),0)</f>
        <v>0</v>
      </c>
      <c r="M35" s="20">
        <f>IFERROR(VLOOKUP(A:A,#REF!,16,0),0)</f>
        <v>0</v>
      </c>
      <c r="N35" s="20">
        <f>IFERROR(VLOOKUP(A:A,#REF!,16,0),0)</f>
        <v>0</v>
      </c>
      <c r="O35" s="36">
        <f t="shared" si="2"/>
        <v>0</v>
      </c>
    </row>
    <row r="36" spans="1:15" ht="15" outlineLevel="1" x14ac:dyDescent="0.25">
      <c r="A36" s="17" t="s">
        <v>60</v>
      </c>
      <c r="B36" s="45" t="str">
        <f>IFERROR(VLOOKUP($A:$A,'PPM 2019'!$C:$L,4,0),0)</f>
        <v>Laimene Amine1ITRUN</v>
      </c>
      <c r="C36" s="45">
        <f>IFERROR(VLOOKUP($A:$A,'PPM 2019'!$C:$L,5,0),0)</f>
        <v>1</v>
      </c>
      <c r="D36" s="45">
        <f>IFERROR(VLOOKUP($A:$A,'PPM 2019'!$C:$L,6,0),0)</f>
        <v>1</v>
      </c>
      <c r="E36" s="45">
        <f>IFERROR(VLOOKUP($A:$A,'PPM 2019'!$C:$L,7,0),0)</f>
        <v>0</v>
      </c>
      <c r="F36" s="45">
        <f>IFERROR(VLOOKUP($A:$A,'PPM 2019'!$C:$L,8,0),0)</f>
        <v>0</v>
      </c>
      <c r="G36" s="45">
        <f>IFERROR(VLOOKUP($A:$A,'PPM 2019'!$C:$L,9,0),0)</f>
        <v>0</v>
      </c>
      <c r="M36" s="20">
        <f>IFERROR(VLOOKUP(A:A,#REF!,16,0),0)</f>
        <v>0</v>
      </c>
      <c r="N36" s="20">
        <f>IFERROR(VLOOKUP(A:A,#REF!,16,0),0)</f>
        <v>0</v>
      </c>
      <c r="O36" s="36" t="e">
        <f t="shared" si="2"/>
        <v>#VALUE!</v>
      </c>
    </row>
    <row r="37" spans="1:15" ht="15" outlineLevel="1" x14ac:dyDescent="0.25">
      <c r="A37" s="17" t="s">
        <v>108</v>
      </c>
      <c r="B37" s="45">
        <f>IFERROR(VLOOKUP($A:$A,'PPM 2019'!$C:$L,4,0),0)</f>
        <v>0</v>
      </c>
      <c r="C37" s="45">
        <f>IFERROR(VLOOKUP($A:$A,'PPM 2019'!$C:$L,5,0),0)</f>
        <v>0</v>
      </c>
      <c r="D37" s="45">
        <f>IFERROR(VLOOKUP($A:$A,'PPM 2019'!$C:$L,6,0),0)</f>
        <v>0</v>
      </c>
      <c r="E37" s="45">
        <f>IFERROR(VLOOKUP($A:$A,'PPM 2019'!$C:$L,7,0),0)</f>
        <v>0</v>
      </c>
      <c r="F37" s="45">
        <f>IFERROR(VLOOKUP($A:$A,'PPM 2019'!$C:$L,8,0),0)</f>
        <v>0</v>
      </c>
      <c r="G37" s="45">
        <f>IFERROR(VLOOKUP($A:$A,'PPM 2019'!$C:$L,9,0),0)</f>
        <v>0</v>
      </c>
      <c r="M37" s="20">
        <f>IFERROR(VLOOKUP(A:A,#REF!,16,0),0)</f>
        <v>0</v>
      </c>
      <c r="N37" s="20">
        <f>IFERROR(VLOOKUP(A:A,#REF!,16,0),0)</f>
        <v>0</v>
      </c>
      <c r="O37" s="36">
        <f t="shared" si="2"/>
        <v>0</v>
      </c>
    </row>
    <row r="38" spans="1:15" ht="15" outlineLevel="1" x14ac:dyDescent="0.25">
      <c r="A38" s="17" t="s">
        <v>178</v>
      </c>
      <c r="B38" s="45">
        <f>IFERROR(VLOOKUP($A:$A,'PPM 2019'!$C:$L,4,0),0)</f>
        <v>0</v>
      </c>
      <c r="C38" s="45">
        <f>IFERROR(VLOOKUP($A:$A,'PPM 2019'!$C:$L,5,0),0)</f>
        <v>0</v>
      </c>
      <c r="D38" s="45">
        <f>IFERROR(VLOOKUP($A:$A,'PPM 2019'!$C:$L,6,0),0)</f>
        <v>0</v>
      </c>
      <c r="E38" s="45">
        <f>IFERROR(VLOOKUP($A:$A,'PPM 2019'!$C:$L,7,0),0)</f>
        <v>0</v>
      </c>
      <c r="F38" s="45">
        <f>IFERROR(VLOOKUP($A:$A,'PPM 2019'!$C:$L,8,0),0)</f>
        <v>0</v>
      </c>
      <c r="G38" s="45">
        <f>IFERROR(VLOOKUP($A:$A,'PPM 2019'!$C:$L,9,0),0)</f>
        <v>0</v>
      </c>
      <c r="M38" s="20">
        <f>IFERROR(VLOOKUP(A:A,#REF!,16,0),0)</f>
        <v>0</v>
      </c>
      <c r="N38" s="20">
        <f>IFERROR(VLOOKUP(A:A,#REF!,16,0),0)</f>
        <v>0</v>
      </c>
      <c r="O38" s="36">
        <f t="shared" si="2"/>
        <v>0</v>
      </c>
    </row>
    <row r="39" spans="1:15" ht="15" outlineLevel="1" x14ac:dyDescent="0.25">
      <c r="A39" s="17" t="s">
        <v>14</v>
      </c>
      <c r="B39" s="45">
        <f>IFERROR(VLOOKUP($A:$A,'PPM 2019'!$C:$L,4,0),0)</f>
        <v>0</v>
      </c>
      <c r="C39" s="45">
        <f>IFERROR(VLOOKUP($A:$A,'PPM 2019'!$C:$L,5,0),0)</f>
        <v>0</v>
      </c>
      <c r="D39" s="45">
        <f>IFERROR(VLOOKUP($A:$A,'PPM 2019'!$C:$L,6,0),0)</f>
        <v>0</v>
      </c>
      <c r="E39" s="45">
        <f>IFERROR(VLOOKUP($A:$A,'PPM 2019'!$C:$L,7,0),0)</f>
        <v>0</v>
      </c>
      <c r="F39" s="45">
        <f>IFERROR(VLOOKUP($A:$A,'PPM 2019'!$C:$L,8,0),0)</f>
        <v>0</v>
      </c>
      <c r="G39" s="45">
        <f>IFERROR(VLOOKUP($A:$A,'PPM 2019'!$C:$L,9,0),0)</f>
        <v>0</v>
      </c>
      <c r="M39" s="20">
        <f>IFERROR(VLOOKUP(A:A,#REF!,16,0),0)</f>
        <v>0</v>
      </c>
      <c r="N39" s="20">
        <f>IFERROR(VLOOKUP(A:A,#REF!,16,0),0)</f>
        <v>0</v>
      </c>
      <c r="O39" s="36">
        <f t="shared" si="2"/>
        <v>0</v>
      </c>
    </row>
    <row r="40" spans="1:15" ht="15" outlineLevel="1" x14ac:dyDescent="0.25">
      <c r="A40" s="17" t="s">
        <v>79</v>
      </c>
      <c r="B40" s="45">
        <f>IFERROR(VLOOKUP($A:$A,'PPM 2019'!$C:$L,4,0),0)</f>
        <v>0</v>
      </c>
      <c r="C40" s="45">
        <f>IFERROR(VLOOKUP($A:$A,'PPM 2019'!$C:$L,5,0),0)</f>
        <v>0</v>
      </c>
      <c r="D40" s="45">
        <f>IFERROR(VLOOKUP($A:$A,'PPM 2019'!$C:$L,6,0),0)</f>
        <v>0</v>
      </c>
      <c r="E40" s="45">
        <f>IFERROR(VLOOKUP($A:$A,'PPM 2019'!$C:$L,7,0),0)</f>
        <v>0</v>
      </c>
      <c r="F40" s="45">
        <f>IFERROR(VLOOKUP($A:$A,'PPM 2019'!$C:$L,8,0),0)</f>
        <v>0</v>
      </c>
      <c r="G40" s="45">
        <f>IFERROR(VLOOKUP($A:$A,'PPM 2019'!$C:$L,9,0),0)</f>
        <v>0</v>
      </c>
      <c r="M40" s="20">
        <f>IFERROR(VLOOKUP(A:A,#REF!,16,0),0)</f>
        <v>0</v>
      </c>
      <c r="N40" s="20">
        <f>IFERROR(VLOOKUP(A:A,#REF!,16,0),0)</f>
        <v>0</v>
      </c>
      <c r="O40" s="36">
        <f t="shared" si="2"/>
        <v>0</v>
      </c>
    </row>
    <row r="41" spans="1:15" ht="15" outlineLevel="1" x14ac:dyDescent="0.25">
      <c r="A41" s="17" t="s">
        <v>25</v>
      </c>
      <c r="B41" s="45" t="str">
        <f>IFERROR(VLOOKUP($A:$A,'PPM 2019'!$C:$L,4,0),0)</f>
        <v>Maurice Jean-marc1BI</v>
      </c>
      <c r="C41" s="45">
        <f>IFERROR(VLOOKUP($A:$A,'PPM 2019'!$C:$L,5,0),0)</f>
        <v>1</v>
      </c>
      <c r="D41" s="45">
        <f>IFERROR(VLOOKUP($A:$A,'PPM 2019'!$C:$L,6,0),0)</f>
        <v>1</v>
      </c>
      <c r="E41" s="45">
        <f>IFERROR(VLOOKUP($A:$A,'PPM 2019'!$C:$L,7,0),0)</f>
        <v>0</v>
      </c>
      <c r="F41" s="45">
        <f>IFERROR(VLOOKUP($A:$A,'PPM 2019'!$C:$L,8,0),0)</f>
        <v>0</v>
      </c>
      <c r="G41" s="45">
        <f>IFERROR(VLOOKUP($A:$A,'PPM 2019'!$C:$L,9,0),0)</f>
        <v>0</v>
      </c>
      <c r="M41" s="20">
        <f>IFERROR(VLOOKUP(A:A,#REF!,16,0),0)</f>
        <v>0</v>
      </c>
      <c r="N41" s="20">
        <f>IFERROR(VLOOKUP(A:A,#REF!,16,0),0)</f>
        <v>0</v>
      </c>
      <c r="O41" s="36" t="e">
        <f t="shared" si="2"/>
        <v>#VALUE!</v>
      </c>
    </row>
    <row r="42" spans="1:15" ht="15" outlineLevel="1" x14ac:dyDescent="0.25">
      <c r="A42" s="17" t="s">
        <v>44</v>
      </c>
      <c r="B42" s="45" t="str">
        <f>IFERROR(VLOOKUP($A:$A,'PPM 2019'!$C:$L,4,0),0)</f>
        <v>Meejat Anis1BUS</v>
      </c>
      <c r="C42" s="45">
        <f>IFERROR(VLOOKUP($A:$A,'PPM 2019'!$C:$L,5,0),0)</f>
        <v>1</v>
      </c>
      <c r="D42" s="45">
        <f>IFERROR(VLOOKUP($A:$A,'PPM 2019'!$C:$L,6,0),0)</f>
        <v>1</v>
      </c>
      <c r="E42" s="45">
        <f>IFERROR(VLOOKUP($A:$A,'PPM 2019'!$C:$L,7,0),0)</f>
        <v>0</v>
      </c>
      <c r="F42" s="45">
        <f>IFERROR(VLOOKUP($A:$A,'PPM 2019'!$C:$L,8,0),0)</f>
        <v>0</v>
      </c>
      <c r="G42" s="45">
        <f>IFERROR(VLOOKUP($A:$A,'PPM 2019'!$C:$L,9,0),0)</f>
        <v>0</v>
      </c>
      <c r="M42" s="20">
        <f>IFERROR(VLOOKUP(A:A,#REF!,16,0),0)</f>
        <v>0</v>
      </c>
      <c r="N42" s="20">
        <f>IFERROR(VLOOKUP(A:A,#REF!,16,0),0)</f>
        <v>0</v>
      </c>
      <c r="O42" s="36" t="e">
        <f t="shared" si="2"/>
        <v>#VALUE!</v>
      </c>
    </row>
    <row r="43" spans="1:15" ht="15" outlineLevel="1" x14ac:dyDescent="0.25">
      <c r="A43" s="17" t="s">
        <v>107</v>
      </c>
      <c r="B43" s="45">
        <f>IFERROR(VLOOKUP($A:$A,'PPM 2019'!$C:$L,4,0),0)</f>
        <v>0</v>
      </c>
      <c r="C43" s="45">
        <f>IFERROR(VLOOKUP($A:$A,'PPM 2019'!$C:$L,5,0),0)</f>
        <v>0</v>
      </c>
      <c r="D43" s="45">
        <f>IFERROR(VLOOKUP($A:$A,'PPM 2019'!$C:$L,6,0),0)</f>
        <v>0</v>
      </c>
      <c r="E43" s="45">
        <f>IFERROR(VLOOKUP($A:$A,'PPM 2019'!$C:$L,7,0),0)</f>
        <v>0</v>
      </c>
      <c r="F43" s="45">
        <f>IFERROR(VLOOKUP($A:$A,'PPM 2019'!$C:$L,8,0),0)</f>
        <v>0</v>
      </c>
      <c r="G43" s="45">
        <f>IFERROR(VLOOKUP($A:$A,'PPM 2019'!$C:$L,9,0),0)</f>
        <v>0</v>
      </c>
      <c r="M43" s="20">
        <f>IFERROR(VLOOKUP(A:A,#REF!,16,0),0)</f>
        <v>0</v>
      </c>
      <c r="N43" s="20">
        <f>IFERROR(VLOOKUP(A:A,#REF!,16,0),0)</f>
        <v>0</v>
      </c>
      <c r="O43" s="36">
        <f t="shared" si="2"/>
        <v>0</v>
      </c>
    </row>
    <row r="44" spans="1:15" ht="15" outlineLevel="1" x14ac:dyDescent="0.25">
      <c r="A44" s="17" t="s">
        <v>49</v>
      </c>
      <c r="B44" s="45">
        <f>IFERROR(VLOOKUP($A:$A,'PPM 2019'!$C:$L,4,0),0)</f>
        <v>0</v>
      </c>
      <c r="C44" s="45">
        <f>IFERROR(VLOOKUP($A:$A,'PPM 2019'!$C:$L,5,0),0)</f>
        <v>0</v>
      </c>
      <c r="D44" s="45">
        <f>IFERROR(VLOOKUP($A:$A,'PPM 2019'!$C:$L,6,0),0)</f>
        <v>0</v>
      </c>
      <c r="E44" s="45">
        <f>IFERROR(VLOOKUP($A:$A,'PPM 2019'!$C:$L,7,0),0)</f>
        <v>0</v>
      </c>
      <c r="F44" s="45">
        <f>IFERROR(VLOOKUP($A:$A,'PPM 2019'!$C:$L,8,0),0)</f>
        <v>0</v>
      </c>
      <c r="G44" s="45">
        <f>IFERROR(VLOOKUP($A:$A,'PPM 2019'!$C:$L,9,0),0)</f>
        <v>0</v>
      </c>
      <c r="M44" s="20">
        <f>IFERROR(VLOOKUP(A:A,#REF!,16,0),0)</f>
        <v>0</v>
      </c>
      <c r="N44" s="20">
        <f>IFERROR(VLOOKUP(A:A,#REF!,16,0),0)</f>
        <v>0</v>
      </c>
      <c r="O44" s="36">
        <f t="shared" si="2"/>
        <v>0</v>
      </c>
    </row>
    <row r="45" spans="1:15" ht="15" outlineLevel="1" x14ac:dyDescent="0.25">
      <c r="A45" s="17" t="s">
        <v>177</v>
      </c>
      <c r="B45" s="45">
        <f>IFERROR(VLOOKUP($A:$A,'PPM 2019'!$C:$L,4,0),0)</f>
        <v>0</v>
      </c>
      <c r="C45" s="45">
        <f>IFERROR(VLOOKUP($A:$A,'PPM 2019'!$C:$L,5,0),0)</f>
        <v>0</v>
      </c>
      <c r="D45" s="45">
        <f>IFERROR(VLOOKUP($A:$A,'PPM 2019'!$C:$L,6,0),0)</f>
        <v>0</v>
      </c>
      <c r="E45" s="45">
        <f>IFERROR(VLOOKUP($A:$A,'PPM 2019'!$C:$L,7,0),0)</f>
        <v>0</v>
      </c>
      <c r="F45" s="45">
        <f>IFERROR(VLOOKUP($A:$A,'PPM 2019'!$C:$L,8,0),0)</f>
        <v>0</v>
      </c>
      <c r="G45" s="45">
        <f>IFERROR(VLOOKUP($A:$A,'PPM 2019'!$C:$L,9,0),0)</f>
        <v>0</v>
      </c>
      <c r="M45" s="20">
        <f>IFERROR(VLOOKUP(A:A,#REF!,16,0),0)</f>
        <v>0</v>
      </c>
      <c r="N45" s="20">
        <f>IFERROR(VLOOKUP(A:A,#REF!,16,0),0)</f>
        <v>0</v>
      </c>
      <c r="O45" s="36">
        <f t="shared" si="2"/>
        <v>0</v>
      </c>
    </row>
    <row r="46" spans="1:15" ht="15" outlineLevel="1" x14ac:dyDescent="0.25">
      <c r="A46" s="17" t="s">
        <v>34</v>
      </c>
      <c r="B46" s="45" t="str">
        <f>IFERROR(VLOOKUP($A:$A,'PPM 2019'!$C:$L,4,0),0)</f>
        <v>Mongrolle Philippe1BUS</v>
      </c>
      <c r="C46" s="45">
        <f>IFERROR(VLOOKUP($A:$A,'PPM 2019'!$C:$L,5,0),0)</f>
        <v>1</v>
      </c>
      <c r="D46" s="45">
        <f>IFERROR(VLOOKUP($A:$A,'PPM 2019'!$C:$L,6,0),0)</f>
        <v>1</v>
      </c>
      <c r="E46" s="45">
        <f>IFERROR(VLOOKUP($A:$A,'PPM 2019'!$C:$L,7,0),0)</f>
        <v>0</v>
      </c>
      <c r="F46" s="45">
        <f>IFERROR(VLOOKUP($A:$A,'PPM 2019'!$C:$L,8,0),0)</f>
        <v>0</v>
      </c>
      <c r="G46" s="45">
        <f>IFERROR(VLOOKUP($A:$A,'PPM 2019'!$C:$L,9,0),0)</f>
        <v>0</v>
      </c>
      <c r="M46" s="20">
        <f>IFERROR(VLOOKUP(A:A,#REF!,16,0),0)</f>
        <v>0</v>
      </c>
      <c r="N46" s="20">
        <f>IFERROR(VLOOKUP(A:A,#REF!,16,0),0)</f>
        <v>0</v>
      </c>
      <c r="O46" s="36" t="e">
        <f t="shared" si="2"/>
        <v>#VALUE!</v>
      </c>
    </row>
    <row r="47" spans="1:15" ht="15" outlineLevel="1" x14ac:dyDescent="0.25">
      <c r="A47" s="17" t="s">
        <v>8</v>
      </c>
      <c r="B47" s="45" t="str">
        <f>IFERROR(VLOOKUP($A:$A,'PPM 2019'!$C:$L,4,0),0)</f>
        <v>Mouillon Pascale1BI</v>
      </c>
      <c r="C47" s="45">
        <f>IFERROR(VLOOKUP($A:$A,'PPM 2019'!$C:$L,5,0),0)</f>
        <v>1</v>
      </c>
      <c r="D47" s="45">
        <f>IFERROR(VLOOKUP($A:$A,'PPM 2019'!$C:$L,6,0),0)</f>
        <v>1</v>
      </c>
      <c r="E47" s="45">
        <f>IFERROR(VLOOKUP($A:$A,'PPM 2019'!$C:$L,7,0),0)</f>
        <v>0</v>
      </c>
      <c r="F47" s="45">
        <f>IFERROR(VLOOKUP($A:$A,'PPM 2019'!$C:$L,8,0),0)</f>
        <v>0</v>
      </c>
      <c r="G47" s="45">
        <f>IFERROR(VLOOKUP($A:$A,'PPM 2019'!$C:$L,9,0),0)</f>
        <v>0</v>
      </c>
      <c r="M47" s="20">
        <f>IFERROR(VLOOKUP(A:A,#REF!,16,0),0)</f>
        <v>0</v>
      </c>
      <c r="N47" s="20">
        <f>IFERROR(VLOOKUP(A:A,#REF!,16,0),0)</f>
        <v>0</v>
      </c>
      <c r="O47" s="36" t="e">
        <f t="shared" si="2"/>
        <v>#VALUE!</v>
      </c>
    </row>
    <row r="48" spans="1:15" ht="15" outlineLevel="1" x14ac:dyDescent="0.25">
      <c r="A48" s="17" t="s">
        <v>19</v>
      </c>
      <c r="B48" s="45" t="str">
        <f>IFERROR(VLOOKUP($A:$A,'PPM 2019'!$C:$L,4,0),0)</f>
        <v>Mouzdahir Rachid1BI</v>
      </c>
      <c r="C48" s="45">
        <f>IFERROR(VLOOKUP($A:$A,'PPM 2019'!$C:$L,5,0),0)</f>
        <v>1</v>
      </c>
      <c r="D48" s="45">
        <f>IFERROR(VLOOKUP($A:$A,'PPM 2019'!$C:$L,6,0),0)</f>
        <v>1</v>
      </c>
      <c r="E48" s="45">
        <f>IFERROR(VLOOKUP($A:$A,'PPM 2019'!$C:$L,7,0),0)</f>
        <v>0</v>
      </c>
      <c r="F48" s="45">
        <f>IFERROR(VLOOKUP($A:$A,'PPM 2019'!$C:$L,8,0),0)</f>
        <v>0</v>
      </c>
      <c r="G48" s="45">
        <f>IFERROR(VLOOKUP($A:$A,'PPM 2019'!$C:$L,9,0),0)</f>
        <v>0</v>
      </c>
      <c r="M48" s="20">
        <f>IFERROR(VLOOKUP(A:A,#REF!,16,0),0)</f>
        <v>0</v>
      </c>
      <c r="N48" s="20">
        <f>IFERROR(VLOOKUP(A:A,#REF!,16,0),0)</f>
        <v>0</v>
      </c>
      <c r="O48" s="36" t="e">
        <f t="shared" si="2"/>
        <v>#VALUE!</v>
      </c>
    </row>
    <row r="49" spans="1:15" ht="15" outlineLevel="1" x14ac:dyDescent="0.25">
      <c r="A49" s="17" t="s">
        <v>17</v>
      </c>
      <c r="B49" s="45" t="str">
        <f>IFERROR(VLOOKUP($A:$A,'PPM 2019'!$C:$L,4,0),0)</f>
        <v>Nardin Stephane1BI</v>
      </c>
      <c r="C49" s="45">
        <f>IFERROR(VLOOKUP($A:$A,'PPM 2019'!$C:$L,5,0),0)</f>
        <v>1</v>
      </c>
      <c r="D49" s="45">
        <f>IFERROR(VLOOKUP($A:$A,'PPM 2019'!$C:$L,6,0),0)</f>
        <v>1</v>
      </c>
      <c r="E49" s="45">
        <f>IFERROR(VLOOKUP($A:$A,'PPM 2019'!$C:$L,7,0),0)</f>
        <v>0</v>
      </c>
      <c r="F49" s="45">
        <f>IFERROR(VLOOKUP($A:$A,'PPM 2019'!$C:$L,8,0),0)</f>
        <v>0</v>
      </c>
      <c r="G49" s="45">
        <f>IFERROR(VLOOKUP($A:$A,'PPM 2019'!$C:$L,9,0),0)</f>
        <v>0</v>
      </c>
      <c r="M49" s="20">
        <f>IFERROR(VLOOKUP(A:A,#REF!,16,0),0)</f>
        <v>0</v>
      </c>
      <c r="N49" s="20">
        <f>IFERROR(VLOOKUP(A:A,#REF!,16,0),0)</f>
        <v>0</v>
      </c>
      <c r="O49" s="36" t="e">
        <f t="shared" si="2"/>
        <v>#VALUE!</v>
      </c>
    </row>
    <row r="50" spans="1:15" ht="15" outlineLevel="1" x14ac:dyDescent="0.25">
      <c r="A50" s="17" t="s">
        <v>78</v>
      </c>
      <c r="B50" s="45">
        <f>IFERROR(VLOOKUP($A:$A,'PPM 2019'!$C:$L,4,0),0)</f>
        <v>0</v>
      </c>
      <c r="C50" s="45">
        <f>IFERROR(VLOOKUP($A:$A,'PPM 2019'!$C:$L,5,0),0)</f>
        <v>0</v>
      </c>
      <c r="D50" s="45">
        <f>IFERROR(VLOOKUP($A:$A,'PPM 2019'!$C:$L,6,0),0)</f>
        <v>0</v>
      </c>
      <c r="E50" s="45">
        <f>IFERROR(VLOOKUP($A:$A,'PPM 2019'!$C:$L,7,0),0)</f>
        <v>0</v>
      </c>
      <c r="F50" s="45">
        <f>IFERROR(VLOOKUP($A:$A,'PPM 2019'!$C:$L,8,0),0)</f>
        <v>0</v>
      </c>
      <c r="G50" s="45">
        <f>IFERROR(VLOOKUP($A:$A,'PPM 2019'!$C:$L,9,0),0)</f>
        <v>0</v>
      </c>
      <c r="M50" s="20">
        <f>IFERROR(VLOOKUP(A:A,#REF!,16,0),0)</f>
        <v>0</v>
      </c>
      <c r="N50" s="20">
        <f>IFERROR(VLOOKUP(A:A,#REF!,16,0),0)</f>
        <v>0</v>
      </c>
      <c r="O50" s="36">
        <f t="shared" si="2"/>
        <v>0</v>
      </c>
    </row>
    <row r="51" spans="1:15" ht="15" outlineLevel="1" x14ac:dyDescent="0.25">
      <c r="A51" s="17" t="s">
        <v>38</v>
      </c>
      <c r="B51" s="45">
        <f>IFERROR(VLOOKUP($A:$A,'PPM 2019'!$C:$L,4,0),0)</f>
        <v>0</v>
      </c>
      <c r="C51" s="45">
        <f>IFERROR(VLOOKUP($A:$A,'PPM 2019'!$C:$L,5,0),0)</f>
        <v>0</v>
      </c>
      <c r="D51" s="45">
        <f>IFERROR(VLOOKUP($A:$A,'PPM 2019'!$C:$L,6,0),0)</f>
        <v>0</v>
      </c>
      <c r="E51" s="45">
        <f>IFERROR(VLOOKUP($A:$A,'PPM 2019'!$C:$L,7,0),0)</f>
        <v>0</v>
      </c>
      <c r="F51" s="45">
        <f>IFERROR(VLOOKUP($A:$A,'PPM 2019'!$C:$L,8,0),0)</f>
        <v>0</v>
      </c>
      <c r="G51" s="45">
        <f>IFERROR(VLOOKUP($A:$A,'PPM 2019'!$C:$L,9,0),0)</f>
        <v>0</v>
      </c>
      <c r="M51" s="20">
        <f>IFERROR(VLOOKUP(A:A,#REF!,16,0),0)</f>
        <v>0</v>
      </c>
      <c r="N51" s="20">
        <f>IFERROR(VLOOKUP(A:A,#REF!,16,0),0)</f>
        <v>0</v>
      </c>
      <c r="O51" s="36">
        <f t="shared" si="2"/>
        <v>0</v>
      </c>
    </row>
    <row r="52" spans="1:15" ht="15" outlineLevel="1" x14ac:dyDescent="0.25">
      <c r="A52" s="17" t="s">
        <v>21</v>
      </c>
      <c r="B52" s="45" t="str">
        <f>IFERROR(VLOOKUP($A:$A,'PPM 2019'!$C:$L,4,0),0)</f>
        <v>Nguyen Flavien1BI</v>
      </c>
      <c r="C52" s="45">
        <f>IFERROR(VLOOKUP($A:$A,'PPM 2019'!$C:$L,5,0),0)</f>
        <v>1</v>
      </c>
      <c r="D52" s="45">
        <f>IFERROR(VLOOKUP($A:$A,'PPM 2019'!$C:$L,6,0),0)</f>
        <v>1</v>
      </c>
      <c r="E52" s="45">
        <f>IFERROR(VLOOKUP($A:$A,'PPM 2019'!$C:$L,7,0),0)</f>
        <v>0</v>
      </c>
      <c r="F52" s="45">
        <f>IFERROR(VLOOKUP($A:$A,'PPM 2019'!$C:$L,8,0),0)</f>
        <v>0</v>
      </c>
      <c r="G52" s="45">
        <f>IFERROR(VLOOKUP($A:$A,'PPM 2019'!$C:$L,9,0),0)</f>
        <v>0</v>
      </c>
      <c r="M52" s="20">
        <f>IFERROR(VLOOKUP(A:A,#REF!,16,0),0)</f>
        <v>0</v>
      </c>
      <c r="N52" s="20">
        <f>IFERROR(VLOOKUP(A:A,#REF!,16,0),0)</f>
        <v>0</v>
      </c>
      <c r="O52" s="36" t="e">
        <f t="shared" si="2"/>
        <v>#VALUE!</v>
      </c>
    </row>
    <row r="53" spans="1:15" ht="15" outlineLevel="1" x14ac:dyDescent="0.25">
      <c r="A53" s="17" t="s">
        <v>39</v>
      </c>
      <c r="B53" s="45">
        <f>IFERROR(VLOOKUP($A:$A,'PPM 2019'!$C:$L,4,0),0)</f>
        <v>0</v>
      </c>
      <c r="C53" s="45">
        <f>IFERROR(VLOOKUP($A:$A,'PPM 2019'!$C:$L,5,0),0)</f>
        <v>0</v>
      </c>
      <c r="D53" s="45">
        <f>IFERROR(VLOOKUP($A:$A,'PPM 2019'!$C:$L,6,0),0)</f>
        <v>0</v>
      </c>
      <c r="E53" s="45">
        <f>IFERROR(VLOOKUP($A:$A,'PPM 2019'!$C:$L,7,0),0)</f>
        <v>0</v>
      </c>
      <c r="F53" s="45">
        <f>IFERROR(VLOOKUP($A:$A,'PPM 2019'!$C:$L,8,0),0)</f>
        <v>0</v>
      </c>
      <c r="G53" s="45">
        <f>IFERROR(VLOOKUP($A:$A,'PPM 2019'!$C:$L,9,0),0)</f>
        <v>0</v>
      </c>
      <c r="M53" s="20">
        <f>IFERROR(VLOOKUP(A:A,#REF!,16,0),0)</f>
        <v>0</v>
      </c>
      <c r="N53" s="20">
        <f>IFERROR(VLOOKUP(A:A,#REF!,16,0),0)</f>
        <v>0</v>
      </c>
      <c r="O53" s="36">
        <f t="shared" si="2"/>
        <v>0</v>
      </c>
    </row>
    <row r="54" spans="1:15" ht="15" outlineLevel="1" x14ac:dyDescent="0.25">
      <c r="A54" s="17" t="s">
        <v>171</v>
      </c>
      <c r="B54" s="45">
        <f>IFERROR(VLOOKUP($A:$A,'PPM 2019'!$C:$L,4,0),0)</f>
        <v>0</v>
      </c>
      <c r="C54" s="45">
        <f>IFERROR(VLOOKUP($A:$A,'PPM 2019'!$C:$L,5,0),0)</f>
        <v>0</v>
      </c>
      <c r="D54" s="45">
        <f>IFERROR(VLOOKUP($A:$A,'PPM 2019'!$C:$L,6,0),0)</f>
        <v>0</v>
      </c>
      <c r="E54" s="45">
        <f>IFERROR(VLOOKUP($A:$A,'PPM 2019'!$C:$L,7,0),0)</f>
        <v>0</v>
      </c>
      <c r="F54" s="45">
        <f>IFERROR(VLOOKUP($A:$A,'PPM 2019'!$C:$L,8,0),0)</f>
        <v>0</v>
      </c>
      <c r="G54" s="45">
        <f>IFERROR(VLOOKUP($A:$A,'PPM 2019'!$C:$L,9,0),0)</f>
        <v>0</v>
      </c>
      <c r="M54" s="20">
        <f>IFERROR(VLOOKUP(A:A,#REF!,16,0),0)</f>
        <v>0</v>
      </c>
      <c r="N54" s="20">
        <f>IFERROR(VLOOKUP(A:A,#REF!,16,0),0)</f>
        <v>0</v>
      </c>
      <c r="O54" s="36">
        <f t="shared" si="2"/>
        <v>0</v>
      </c>
    </row>
    <row r="55" spans="1:15" ht="15" outlineLevel="1" x14ac:dyDescent="0.25">
      <c r="A55" s="17" t="s">
        <v>76</v>
      </c>
      <c r="B55" s="45" t="str">
        <f>IFERROR(VLOOKUP($A:$A,'PPM 2019'!$C:$L,4,0),0)</f>
        <v>Outalaaynt Fatima1ITRUN</v>
      </c>
      <c r="C55" s="45">
        <f>IFERROR(VLOOKUP($A:$A,'PPM 2019'!$C:$L,5,0),0)</f>
        <v>1</v>
      </c>
      <c r="D55" s="45">
        <f>IFERROR(VLOOKUP($A:$A,'PPM 2019'!$C:$L,6,0),0)</f>
        <v>1</v>
      </c>
      <c r="E55" s="45">
        <f>IFERROR(VLOOKUP($A:$A,'PPM 2019'!$C:$L,7,0),0)</f>
        <v>0</v>
      </c>
      <c r="F55" s="45">
        <f>IFERROR(VLOOKUP($A:$A,'PPM 2019'!$C:$L,8,0),0)</f>
        <v>0</v>
      </c>
      <c r="G55" s="45">
        <f>IFERROR(VLOOKUP($A:$A,'PPM 2019'!$C:$L,9,0),0)</f>
        <v>0</v>
      </c>
      <c r="M55" s="20">
        <f>IFERROR(VLOOKUP(A:A,#REF!,16,0),0)</f>
        <v>0</v>
      </c>
      <c r="N55" s="20">
        <f>IFERROR(VLOOKUP(A:A,#REF!,16,0),0)</f>
        <v>0</v>
      </c>
      <c r="O55" s="36" t="e">
        <f t="shared" si="2"/>
        <v>#VALUE!</v>
      </c>
    </row>
    <row r="56" spans="1:15" ht="15" outlineLevel="1" x14ac:dyDescent="0.25">
      <c r="A56" s="17" t="s">
        <v>15</v>
      </c>
      <c r="B56" s="45">
        <f>IFERROR(VLOOKUP($A:$A,'PPM 2019'!$C:$L,4,0),0)</f>
        <v>0</v>
      </c>
      <c r="C56" s="45">
        <f>IFERROR(VLOOKUP($A:$A,'PPM 2019'!$C:$L,5,0),0)</f>
        <v>0</v>
      </c>
      <c r="D56" s="45">
        <f>IFERROR(VLOOKUP($A:$A,'PPM 2019'!$C:$L,6,0),0)</f>
        <v>0</v>
      </c>
      <c r="E56" s="45">
        <f>IFERROR(VLOOKUP($A:$A,'PPM 2019'!$C:$L,7,0),0)</f>
        <v>0</v>
      </c>
      <c r="F56" s="45">
        <f>IFERROR(VLOOKUP($A:$A,'PPM 2019'!$C:$L,8,0),0)</f>
        <v>0</v>
      </c>
      <c r="G56" s="45">
        <f>IFERROR(VLOOKUP($A:$A,'PPM 2019'!$C:$L,9,0),0)</f>
        <v>0</v>
      </c>
      <c r="M56" s="20">
        <f>IFERROR(VLOOKUP(A:A,#REF!,16,0),0)</f>
        <v>0</v>
      </c>
      <c r="N56" s="20">
        <f>IFERROR(VLOOKUP(A:A,#REF!,16,0),0)</f>
        <v>0</v>
      </c>
      <c r="O56" s="36">
        <f t="shared" si="2"/>
        <v>0</v>
      </c>
    </row>
    <row r="57" spans="1:15" ht="15" outlineLevel="1" x14ac:dyDescent="0.25">
      <c r="A57" s="17" t="s">
        <v>176</v>
      </c>
      <c r="B57" s="45">
        <f>IFERROR(VLOOKUP($A:$A,'PPM 2019'!$C:$L,4,0),0)</f>
        <v>0</v>
      </c>
      <c r="C57" s="45">
        <f>IFERROR(VLOOKUP($A:$A,'PPM 2019'!$C:$L,5,0),0)</f>
        <v>0</v>
      </c>
      <c r="D57" s="45">
        <f>IFERROR(VLOOKUP($A:$A,'PPM 2019'!$C:$L,6,0),0)</f>
        <v>0</v>
      </c>
      <c r="E57" s="45">
        <f>IFERROR(VLOOKUP($A:$A,'PPM 2019'!$C:$L,7,0),0)</f>
        <v>0</v>
      </c>
      <c r="F57" s="45">
        <f>IFERROR(VLOOKUP($A:$A,'PPM 2019'!$C:$L,8,0),0)</f>
        <v>0</v>
      </c>
      <c r="G57" s="45">
        <f>IFERROR(VLOOKUP($A:$A,'PPM 2019'!$C:$L,9,0),0)</f>
        <v>0</v>
      </c>
      <c r="M57" s="20">
        <f>IFERROR(VLOOKUP(A:A,#REF!,16,0),0)</f>
        <v>0</v>
      </c>
      <c r="N57" s="20">
        <f>IFERROR(VLOOKUP(A:A,#REF!,16,0),0)</f>
        <v>0</v>
      </c>
      <c r="O57" s="36">
        <f t="shared" si="2"/>
        <v>0</v>
      </c>
    </row>
    <row r="58" spans="1:15" ht="15" outlineLevel="1" x14ac:dyDescent="0.25">
      <c r="A58" s="17" t="s">
        <v>5</v>
      </c>
      <c r="B58" s="45">
        <f>IFERROR(VLOOKUP($A:$A,'PPM 2019'!$C:$L,4,0),0)</f>
        <v>0</v>
      </c>
      <c r="C58" s="45">
        <f>IFERROR(VLOOKUP($A:$A,'PPM 2019'!$C:$L,5,0),0)</f>
        <v>0</v>
      </c>
      <c r="D58" s="45">
        <f>IFERROR(VLOOKUP($A:$A,'PPM 2019'!$C:$L,6,0),0)</f>
        <v>0</v>
      </c>
      <c r="E58" s="45">
        <f>IFERROR(VLOOKUP($A:$A,'PPM 2019'!$C:$L,7,0),0)</f>
        <v>0</v>
      </c>
      <c r="F58" s="45">
        <f>IFERROR(VLOOKUP($A:$A,'PPM 2019'!$C:$L,8,0),0)</f>
        <v>0</v>
      </c>
      <c r="G58" s="45">
        <f>IFERROR(VLOOKUP($A:$A,'PPM 2019'!$C:$L,9,0),0)</f>
        <v>0</v>
      </c>
      <c r="M58" s="20">
        <f>IFERROR(VLOOKUP(A:A,#REF!,16,0),0)</f>
        <v>0</v>
      </c>
      <c r="N58" s="20">
        <f>IFERROR(VLOOKUP(A:A,#REF!,16,0),0)</f>
        <v>0</v>
      </c>
      <c r="O58" s="36">
        <f t="shared" si="2"/>
        <v>0</v>
      </c>
    </row>
    <row r="59" spans="1:15" ht="15" outlineLevel="1" x14ac:dyDescent="0.25">
      <c r="A59" s="17" t="s">
        <v>170</v>
      </c>
      <c r="B59" s="45">
        <f>IFERROR(VLOOKUP($A:$A,'PPM 2019'!$C:$L,4,0),0)</f>
        <v>0</v>
      </c>
      <c r="C59" s="45">
        <f>IFERROR(VLOOKUP($A:$A,'PPM 2019'!$C:$L,5,0),0)</f>
        <v>0</v>
      </c>
      <c r="D59" s="45">
        <f>IFERROR(VLOOKUP($A:$A,'PPM 2019'!$C:$L,6,0),0)</f>
        <v>0</v>
      </c>
      <c r="E59" s="45">
        <f>IFERROR(VLOOKUP($A:$A,'PPM 2019'!$C:$L,7,0),0)</f>
        <v>0</v>
      </c>
      <c r="F59" s="45">
        <f>IFERROR(VLOOKUP($A:$A,'PPM 2019'!$C:$L,8,0),0)</f>
        <v>0</v>
      </c>
      <c r="G59" s="45">
        <f>IFERROR(VLOOKUP($A:$A,'PPM 2019'!$C:$L,9,0),0)</f>
        <v>0</v>
      </c>
      <c r="M59" s="20">
        <f>IFERROR(VLOOKUP(A:A,#REF!,16,0),0)</f>
        <v>0</v>
      </c>
      <c r="N59" s="20">
        <f>IFERROR(VLOOKUP(A:A,#REF!,16,0),0)</f>
        <v>0</v>
      </c>
      <c r="O59" s="36">
        <f t="shared" si="2"/>
        <v>0</v>
      </c>
    </row>
    <row r="60" spans="1:15" ht="15" outlineLevel="1" x14ac:dyDescent="0.25">
      <c r="A60" s="17" t="s">
        <v>37</v>
      </c>
      <c r="B60" s="45">
        <f>IFERROR(VLOOKUP($A:$A,'PPM 2019'!$C:$L,4,0),0)</f>
        <v>0</v>
      </c>
      <c r="C60" s="45">
        <f>IFERROR(VLOOKUP($A:$A,'PPM 2019'!$C:$L,5,0),0)</f>
        <v>0</v>
      </c>
      <c r="D60" s="45">
        <f>IFERROR(VLOOKUP($A:$A,'PPM 2019'!$C:$L,6,0),0)</f>
        <v>0</v>
      </c>
      <c r="E60" s="45">
        <f>IFERROR(VLOOKUP($A:$A,'PPM 2019'!$C:$L,7,0),0)</f>
        <v>0</v>
      </c>
      <c r="F60" s="45">
        <f>IFERROR(VLOOKUP($A:$A,'PPM 2019'!$C:$L,8,0),0)</f>
        <v>0</v>
      </c>
      <c r="G60" s="45">
        <f>IFERROR(VLOOKUP($A:$A,'PPM 2019'!$C:$L,9,0),0)</f>
        <v>0</v>
      </c>
      <c r="M60" s="20">
        <f>IFERROR(VLOOKUP(A:A,#REF!,16,0),0)</f>
        <v>0</v>
      </c>
      <c r="N60" s="20">
        <f>IFERROR(VLOOKUP(A:A,#REF!,16,0),0)</f>
        <v>0</v>
      </c>
      <c r="O60" s="36">
        <f t="shared" si="2"/>
        <v>0</v>
      </c>
    </row>
    <row r="61" spans="1:15" ht="15" outlineLevel="1" x14ac:dyDescent="0.25">
      <c r="A61" s="17" t="s">
        <v>46</v>
      </c>
      <c r="B61" s="45" t="str">
        <f>IFERROR(VLOOKUP($A:$A,'PPM 2019'!$C:$L,4,0),0)</f>
        <v>Rogui Talal1BUS</v>
      </c>
      <c r="C61" s="45">
        <f>IFERROR(VLOOKUP($A:$A,'PPM 2019'!$C:$L,5,0),0)</f>
        <v>1</v>
      </c>
      <c r="D61" s="45">
        <f>IFERROR(VLOOKUP($A:$A,'PPM 2019'!$C:$L,6,0),0)</f>
        <v>1</v>
      </c>
      <c r="E61" s="45">
        <f>IFERROR(VLOOKUP($A:$A,'PPM 2019'!$C:$L,7,0),0)</f>
        <v>0</v>
      </c>
      <c r="F61" s="45">
        <f>IFERROR(VLOOKUP($A:$A,'PPM 2019'!$C:$L,8,0),0)</f>
        <v>0</v>
      </c>
      <c r="G61" s="45">
        <f>IFERROR(VLOOKUP($A:$A,'PPM 2019'!$C:$L,9,0),0)</f>
        <v>0</v>
      </c>
      <c r="M61" s="20">
        <f>IFERROR(VLOOKUP(A:A,#REF!,16,0),0)</f>
        <v>0</v>
      </c>
      <c r="N61" s="20">
        <f>IFERROR(VLOOKUP(A:A,#REF!,16,0),0)</f>
        <v>0</v>
      </c>
      <c r="O61" s="36" t="e">
        <f t="shared" si="2"/>
        <v>#VALUE!</v>
      </c>
    </row>
    <row r="62" spans="1:15" ht="15" outlineLevel="1" x14ac:dyDescent="0.25">
      <c r="A62" s="17" t="s">
        <v>198</v>
      </c>
      <c r="B62" s="45">
        <f>IFERROR(VLOOKUP($A:$A,'PPM 2019'!$C:$L,4,0),0)</f>
        <v>0</v>
      </c>
      <c r="C62" s="45">
        <f>IFERROR(VLOOKUP($A:$A,'PPM 2019'!$C:$L,5,0),0)</f>
        <v>0</v>
      </c>
      <c r="D62" s="45">
        <f>IFERROR(VLOOKUP($A:$A,'PPM 2019'!$C:$L,6,0),0)</f>
        <v>0</v>
      </c>
      <c r="E62" s="45">
        <f>IFERROR(VLOOKUP($A:$A,'PPM 2019'!$C:$L,7,0),0)</f>
        <v>0</v>
      </c>
      <c r="F62" s="45">
        <f>IFERROR(VLOOKUP($A:$A,'PPM 2019'!$C:$L,8,0),0)</f>
        <v>0</v>
      </c>
      <c r="G62" s="45">
        <f>IFERROR(VLOOKUP($A:$A,'PPM 2019'!$C:$L,9,0),0)</f>
        <v>0</v>
      </c>
      <c r="M62" s="20">
        <f>IFERROR(VLOOKUP(A:A,#REF!,16,0),0)</f>
        <v>0</v>
      </c>
      <c r="N62" s="20">
        <f>IFERROR(VLOOKUP(A:A,#REF!,16,0),0)</f>
        <v>0</v>
      </c>
      <c r="O62" s="36">
        <f t="shared" si="2"/>
        <v>0</v>
      </c>
    </row>
    <row r="63" spans="1:15" ht="15" outlineLevel="1" x14ac:dyDescent="0.25">
      <c r="A63" s="17" t="s">
        <v>64</v>
      </c>
      <c r="B63" s="45" t="str">
        <f>IFERROR(VLOOKUP($A:$A,'PPM 2019'!$C:$L,4,0),0)</f>
        <v>Thibaud Matthieu1BUS</v>
      </c>
      <c r="C63" s="45">
        <f>IFERROR(VLOOKUP($A:$A,'PPM 2019'!$C:$L,5,0),0)</f>
        <v>1</v>
      </c>
      <c r="D63" s="45">
        <f>IFERROR(VLOOKUP($A:$A,'PPM 2019'!$C:$L,6,0),0)</f>
        <v>0</v>
      </c>
      <c r="E63" s="45">
        <f>IFERROR(VLOOKUP($A:$A,'PPM 2019'!$C:$L,7,0),0)</f>
        <v>0</v>
      </c>
      <c r="F63" s="45">
        <f>IFERROR(VLOOKUP($A:$A,'PPM 2019'!$C:$L,8,0),0)</f>
        <v>0</v>
      </c>
      <c r="G63" s="45">
        <f>IFERROR(VLOOKUP($A:$A,'PPM 2019'!$C:$L,9,0),0)</f>
        <v>0</v>
      </c>
      <c r="M63" s="20">
        <f>IFERROR(VLOOKUP(A:A,#REF!,16,0),0)</f>
        <v>0</v>
      </c>
      <c r="N63" s="20">
        <f>IFERROR(VLOOKUP(A:A,#REF!,16,0),0)</f>
        <v>0</v>
      </c>
      <c r="O63" s="36" t="e">
        <f t="shared" si="2"/>
        <v>#VALUE!</v>
      </c>
    </row>
    <row r="64" spans="1:15" ht="15" outlineLevel="1" x14ac:dyDescent="0.25">
      <c r="A64" s="17" t="s">
        <v>172</v>
      </c>
      <c r="B64" s="45">
        <f>IFERROR(VLOOKUP($A:$A,'PPM 2019'!$C:$L,4,0),0)</f>
        <v>0</v>
      </c>
      <c r="C64" s="45">
        <f>IFERROR(VLOOKUP($A:$A,'PPM 2019'!$C:$L,5,0),0)</f>
        <v>0</v>
      </c>
      <c r="D64" s="45">
        <f>IFERROR(VLOOKUP($A:$A,'PPM 2019'!$C:$L,6,0),0)</f>
        <v>0</v>
      </c>
      <c r="E64" s="45">
        <f>IFERROR(VLOOKUP($A:$A,'PPM 2019'!$C:$L,7,0),0)</f>
        <v>0</v>
      </c>
      <c r="F64" s="45">
        <f>IFERROR(VLOOKUP($A:$A,'PPM 2019'!$C:$L,8,0),0)</f>
        <v>0</v>
      </c>
      <c r="G64" s="45">
        <f>IFERROR(VLOOKUP($A:$A,'PPM 2019'!$C:$L,9,0),0)</f>
        <v>0</v>
      </c>
      <c r="M64" s="20">
        <f>IFERROR(VLOOKUP(A:A,#REF!,16,0),0)</f>
        <v>0</v>
      </c>
      <c r="N64" s="20">
        <f>IFERROR(VLOOKUP(A:A,#REF!,16,0),0)</f>
        <v>0</v>
      </c>
      <c r="O64" s="36">
        <f t="shared" si="2"/>
        <v>0</v>
      </c>
    </row>
    <row r="65" spans="1:17" ht="15" outlineLevel="1" x14ac:dyDescent="0.25">
      <c r="A65" s="17" t="s">
        <v>193</v>
      </c>
      <c r="B65" s="45">
        <f>IFERROR(VLOOKUP($A:$A,'PPM 2019'!$C:$L,4,0),0)</f>
        <v>0</v>
      </c>
      <c r="C65" s="45">
        <f>IFERROR(VLOOKUP($A:$A,'PPM 2019'!$C:$L,5,0),0)</f>
        <v>0</v>
      </c>
      <c r="D65" s="45">
        <f>IFERROR(VLOOKUP($A:$A,'PPM 2019'!$C:$L,6,0),0)</f>
        <v>0</v>
      </c>
      <c r="E65" s="45">
        <f>IFERROR(VLOOKUP($A:$A,'PPM 2019'!$C:$L,7,0),0)</f>
        <v>0</v>
      </c>
      <c r="F65" s="45">
        <f>IFERROR(VLOOKUP($A:$A,'PPM 2019'!$C:$L,8,0),0)</f>
        <v>0</v>
      </c>
      <c r="G65" s="45">
        <f>IFERROR(VLOOKUP($A:$A,'PPM 2019'!$C:$L,9,0),0)</f>
        <v>0</v>
      </c>
      <c r="M65" s="20">
        <f>IFERROR(VLOOKUP(A:A,#REF!,16,0),0)</f>
        <v>0</v>
      </c>
      <c r="N65" s="20">
        <f>IFERROR(VLOOKUP(A:A,#REF!,16,0),0)</f>
        <v>0</v>
      </c>
      <c r="O65" s="36">
        <f t="shared" si="2"/>
        <v>0</v>
      </c>
    </row>
    <row r="66" spans="1:17" ht="15" x14ac:dyDescent="0.25">
      <c r="A66" s="18" t="s">
        <v>148</v>
      </c>
      <c r="B66" s="34">
        <f t="shared" ref="B66:G66" si="3">SUM(B67:B73)</f>
        <v>0</v>
      </c>
      <c r="C66" s="34">
        <f t="shared" si="3"/>
        <v>3</v>
      </c>
      <c r="D66" s="34">
        <f t="shared" si="3"/>
        <v>2</v>
      </c>
      <c r="E66" s="34">
        <f t="shared" si="3"/>
        <v>0</v>
      </c>
      <c r="F66" s="34">
        <f t="shared" si="3"/>
        <v>0</v>
      </c>
      <c r="G66" s="34">
        <f t="shared" si="3"/>
        <v>0</v>
      </c>
      <c r="H66" s="38"/>
      <c r="I66" s="34">
        <f>SUM(B66:G66)/6</f>
        <v>0.83333333333333337</v>
      </c>
      <c r="J66" s="10">
        <v>6.1</v>
      </c>
      <c r="K66" s="34">
        <f>I66-J66</f>
        <v>-5.2666666666666666</v>
      </c>
      <c r="L66" s="41"/>
      <c r="M66" s="10">
        <f>SUM(M67:M73)</f>
        <v>0</v>
      </c>
      <c r="N66" s="10">
        <f>SUM(N67:N73)</f>
        <v>0</v>
      </c>
      <c r="O66" s="35">
        <f t="shared" ref="O66:O73" si="4">(B66+C66+D66+E66+F66+G66+M66+N66)/$S$1</f>
        <v>0.625</v>
      </c>
      <c r="Q66" s="41"/>
    </row>
    <row r="67" spans="1:17" ht="15" outlineLevel="1" x14ac:dyDescent="0.25">
      <c r="A67" s="17" t="s">
        <v>182</v>
      </c>
      <c r="B67" s="33">
        <f>IFERROR(VLOOKUP($A:$A,'PPM 2019'!$C:$L,4,0),0)</f>
        <v>0</v>
      </c>
      <c r="C67" s="33">
        <f>IFERROR(VLOOKUP($A:$A,'PPM 2019'!$C:$L,5,0),0)</f>
        <v>0</v>
      </c>
      <c r="D67" s="33">
        <f>IFERROR(VLOOKUP($A:$A,'PPM 2019'!$C:$L,6,0),0)</f>
        <v>0</v>
      </c>
      <c r="E67" s="33">
        <f>IFERROR(VLOOKUP($A:$A,'PPM 2019'!$C:$L,7,0),0)</f>
        <v>0</v>
      </c>
      <c r="F67" s="33">
        <f>IFERROR(VLOOKUP($A:$A,'PPM 2019'!$C:$L,8,0),0)</f>
        <v>0</v>
      </c>
      <c r="G67" s="33">
        <f>IFERROR(VLOOKUP($A:$A,'PPM 2019'!$C:$L,9,0),0)</f>
        <v>0</v>
      </c>
      <c r="M67" s="20">
        <f>IFERROR(VLOOKUP(A:A,#REF!,16,0),0)</f>
        <v>0</v>
      </c>
      <c r="N67" s="20">
        <f>IFERROR(VLOOKUP(A:A,#REF!,16,0),0)</f>
        <v>0</v>
      </c>
      <c r="O67" s="36">
        <f t="shared" si="4"/>
        <v>0</v>
      </c>
    </row>
    <row r="68" spans="1:17" ht="15" outlineLevel="1" x14ac:dyDescent="0.25">
      <c r="A68" s="17" t="s">
        <v>88</v>
      </c>
      <c r="B68" s="33">
        <f>IFERROR(VLOOKUP($A:$A,'PPM 2019'!$C:$L,4,0),0)</f>
        <v>0</v>
      </c>
      <c r="C68" s="33">
        <f>IFERROR(VLOOKUP($A:$A,'PPM 2019'!$C:$L,5,0),0)</f>
        <v>0</v>
      </c>
      <c r="D68" s="33">
        <f>IFERROR(VLOOKUP($A:$A,'PPM 2019'!$C:$L,6,0),0)</f>
        <v>0</v>
      </c>
      <c r="E68" s="33">
        <f>IFERROR(VLOOKUP($A:$A,'PPM 2019'!$C:$L,7,0),0)</f>
        <v>0</v>
      </c>
      <c r="F68" s="33">
        <f>IFERROR(VLOOKUP($A:$A,'PPM 2019'!$C:$L,8,0),0)</f>
        <v>0</v>
      </c>
      <c r="G68" s="33">
        <f>IFERROR(VLOOKUP($A:$A,'PPM 2019'!$C:$L,9,0),0)</f>
        <v>0</v>
      </c>
      <c r="M68" s="20">
        <f>IFERROR(VLOOKUP(A:A,#REF!,16,0),0)</f>
        <v>0</v>
      </c>
      <c r="N68" s="20">
        <f>IFERROR(VLOOKUP(A:A,#REF!,16,0),0)</f>
        <v>0</v>
      </c>
      <c r="O68" s="36">
        <f t="shared" si="4"/>
        <v>0</v>
      </c>
    </row>
    <row r="69" spans="1:17" ht="15" outlineLevel="1" x14ac:dyDescent="0.25">
      <c r="A69" s="17" t="s">
        <v>89</v>
      </c>
      <c r="B69" s="45">
        <f>IFERROR(VLOOKUP($A:$A,'PPM 2019'!$C:$L,4,0),0)</f>
        <v>0</v>
      </c>
      <c r="C69" s="45">
        <f>IFERROR(VLOOKUP($A:$A,'PPM 2019'!$C:$L,5,0),0)</f>
        <v>0</v>
      </c>
      <c r="D69" s="45">
        <f>IFERROR(VLOOKUP($A:$A,'PPM 2019'!$C:$L,6,0),0)</f>
        <v>0</v>
      </c>
      <c r="E69" s="45">
        <f>IFERROR(VLOOKUP($A:$A,'PPM 2019'!$C:$L,7,0),0)</f>
        <v>0</v>
      </c>
      <c r="F69" s="45">
        <f>IFERROR(VLOOKUP($A:$A,'PPM 2019'!$C:$L,8,0),0)</f>
        <v>0</v>
      </c>
      <c r="G69" s="45">
        <f>IFERROR(VLOOKUP($A:$A,'PPM 2019'!$C:$L,9,0),0)</f>
        <v>0</v>
      </c>
      <c r="M69" s="20">
        <f>IFERROR(VLOOKUP(A:A,#REF!,16,0),0)</f>
        <v>0</v>
      </c>
      <c r="N69" s="20">
        <f>IFERROR(VLOOKUP(A:A,#REF!,16,0),0)</f>
        <v>0</v>
      </c>
      <c r="O69" s="36">
        <f t="shared" si="4"/>
        <v>0</v>
      </c>
    </row>
    <row r="70" spans="1:17" ht="15" outlineLevel="1" x14ac:dyDescent="0.25">
      <c r="A70" s="17" t="s">
        <v>181</v>
      </c>
      <c r="B70" s="33">
        <f>IFERROR(VLOOKUP($A:$A,'PPM 2019'!$C:$L,4,0),0)</f>
        <v>0</v>
      </c>
      <c r="C70" s="33">
        <f>IFERROR(VLOOKUP($A:$A,'PPM 2019'!$C:$L,5,0),0)</f>
        <v>0</v>
      </c>
      <c r="D70" s="33">
        <f>IFERROR(VLOOKUP($A:$A,'PPM 2019'!$C:$L,6,0),0)</f>
        <v>0</v>
      </c>
      <c r="E70" s="33">
        <f>IFERROR(VLOOKUP($A:$A,'PPM 2019'!$C:$L,7,0),0)</f>
        <v>0</v>
      </c>
      <c r="F70" s="33">
        <f>IFERROR(VLOOKUP($A:$A,'PPM 2019'!$C:$L,8,0),0)</f>
        <v>0</v>
      </c>
      <c r="G70" s="33">
        <f>IFERROR(VLOOKUP($A:$A,'PPM 2019'!$C:$L,9,0),0)</f>
        <v>0</v>
      </c>
      <c r="M70" s="20">
        <f>IFERROR(VLOOKUP(A:A,#REF!,16,0),0)</f>
        <v>0</v>
      </c>
      <c r="N70" s="20">
        <f>IFERROR(VLOOKUP(A:A,#REF!,16,0),0)</f>
        <v>0</v>
      </c>
      <c r="O70" s="36">
        <f t="shared" si="4"/>
        <v>0</v>
      </c>
    </row>
    <row r="71" spans="1:17" ht="15" outlineLevel="1" x14ac:dyDescent="0.25">
      <c r="A71" s="17" t="s">
        <v>93</v>
      </c>
      <c r="B71" s="33" t="str">
        <f>IFERROR(VLOOKUP($A:$A,'PPM 2019'!$C:$L,4,0),0)</f>
        <v>Majdandzic Emile1DIROP</v>
      </c>
      <c r="C71" s="33">
        <f>IFERROR(VLOOKUP($A:$A,'PPM 2019'!$C:$L,5,0),0)</f>
        <v>1</v>
      </c>
      <c r="D71" s="33">
        <f>IFERROR(VLOOKUP($A:$A,'PPM 2019'!$C:$L,6,0),0)</f>
        <v>1</v>
      </c>
      <c r="E71" s="33">
        <f>IFERROR(VLOOKUP($A:$A,'PPM 2019'!$C:$L,7,0),0)</f>
        <v>0</v>
      </c>
      <c r="F71" s="33">
        <f>IFERROR(VLOOKUP($A:$A,'PPM 2019'!$C:$L,8,0),0)</f>
        <v>0</v>
      </c>
      <c r="G71" s="33">
        <f>IFERROR(VLOOKUP($A:$A,'PPM 2019'!$C:$L,9,0),0)</f>
        <v>0</v>
      </c>
      <c r="M71" s="20">
        <f>IFERROR(VLOOKUP(A:A,#REF!,16,0),0)</f>
        <v>0</v>
      </c>
      <c r="N71" s="20">
        <f>IFERROR(VLOOKUP(A:A,#REF!,16,0),0)</f>
        <v>0</v>
      </c>
      <c r="O71" s="36" t="e">
        <f t="shared" si="4"/>
        <v>#VALUE!</v>
      </c>
    </row>
    <row r="72" spans="1:17" ht="15" outlineLevel="1" x14ac:dyDescent="0.25">
      <c r="A72" s="17" t="s">
        <v>82</v>
      </c>
      <c r="B72" s="33" t="str">
        <f>IFERROR(VLOOKUP($A:$A,'PPM 2019'!$C:$L,4,0),0)</f>
        <v>Vicente Jorge1DIROP</v>
      </c>
      <c r="C72" s="33">
        <f>IFERROR(VLOOKUP($A:$A,'PPM 2019'!$C:$L,5,0),0)</f>
        <v>1</v>
      </c>
      <c r="D72" s="33">
        <f>IFERROR(VLOOKUP($A:$A,'PPM 2019'!$C:$L,6,0),0)</f>
        <v>0</v>
      </c>
      <c r="E72" s="33">
        <f>IFERROR(VLOOKUP($A:$A,'PPM 2019'!$C:$L,7,0),0)</f>
        <v>0</v>
      </c>
      <c r="F72" s="33">
        <f>IFERROR(VLOOKUP($A:$A,'PPM 2019'!$C:$L,8,0),0)</f>
        <v>0</v>
      </c>
      <c r="G72" s="33">
        <f>IFERROR(VLOOKUP($A:$A,'PPM 2019'!$C:$L,9,0),0)</f>
        <v>0</v>
      </c>
      <c r="M72" s="20">
        <f>IFERROR(VLOOKUP(A:A,#REF!,16,0),0)</f>
        <v>0</v>
      </c>
      <c r="N72" s="20">
        <f>IFERROR(VLOOKUP(A:A,#REF!,16,0),0)</f>
        <v>0</v>
      </c>
      <c r="O72" s="36" t="e">
        <f t="shared" si="4"/>
        <v>#VALUE!</v>
      </c>
    </row>
    <row r="73" spans="1:17" ht="15" outlineLevel="1" x14ac:dyDescent="0.25">
      <c r="A73" s="17" t="s">
        <v>95</v>
      </c>
      <c r="B73" s="33" t="str">
        <f>IFERROR(VLOOKUP($A:$A,'PPM 2019'!$C:$L,4,0),0)</f>
        <v>Zumer Yves1DIROP</v>
      </c>
      <c r="C73" s="33">
        <f>IFERROR(VLOOKUP($A:$A,'PPM 2019'!$C:$L,5,0),0)</f>
        <v>1</v>
      </c>
      <c r="D73" s="33">
        <f>IFERROR(VLOOKUP($A:$A,'PPM 2019'!$C:$L,6,0),0)</f>
        <v>1</v>
      </c>
      <c r="E73" s="33">
        <f>IFERROR(VLOOKUP($A:$A,'PPM 2019'!$C:$L,7,0),0)</f>
        <v>0</v>
      </c>
      <c r="F73" s="33">
        <f>IFERROR(VLOOKUP($A:$A,'PPM 2019'!$C:$L,8,0),0)</f>
        <v>0</v>
      </c>
      <c r="G73" s="33">
        <f>IFERROR(VLOOKUP($A:$A,'PPM 2019'!$C:$L,9,0),0)</f>
        <v>0</v>
      </c>
      <c r="M73" s="20">
        <f>IFERROR(VLOOKUP(A:A,#REF!,16,0),0)</f>
        <v>0</v>
      </c>
      <c r="N73" s="20">
        <f>IFERROR(VLOOKUP(A:A,#REF!,16,0),0)</f>
        <v>0</v>
      </c>
      <c r="O73" s="36" t="e">
        <f t="shared" si="4"/>
        <v>#VALUE!</v>
      </c>
    </row>
    <row r="74" spans="1:17" x14ac:dyDescent="0.3">
      <c r="A74" s="18" t="s">
        <v>150</v>
      </c>
      <c r="B74" s="34">
        <f t="shared" ref="B74:G74" si="5">B2+B4+B66</f>
        <v>0</v>
      </c>
      <c r="C74" s="34">
        <f t="shared" si="5"/>
        <v>24</v>
      </c>
      <c r="D74" s="34">
        <f t="shared" si="5"/>
        <v>21</v>
      </c>
      <c r="E74" s="34">
        <f t="shared" si="5"/>
        <v>0</v>
      </c>
      <c r="F74" s="34">
        <f t="shared" si="5"/>
        <v>0</v>
      </c>
      <c r="G74" s="34">
        <f t="shared" si="5"/>
        <v>0</v>
      </c>
      <c r="H74" s="38"/>
      <c r="I74" s="34">
        <f>I2+I4+I66</f>
        <v>7.5</v>
      </c>
      <c r="J74" s="10">
        <f>J2+J4+J66</f>
        <v>45.4</v>
      </c>
      <c r="K74" s="34">
        <f>K2+K4+K66</f>
        <v>-37.9</v>
      </c>
      <c r="L74" s="41"/>
      <c r="M74" s="10">
        <f>M2+M4+M66</f>
        <v>0</v>
      </c>
      <c r="N74" s="10" t="e">
        <f>N2+N4+N66</f>
        <v>#REF!</v>
      </c>
      <c r="O74" s="35" t="e">
        <f>(B74+C74+D74+E74+F74+G74+M74+N74)/8</f>
        <v>#REF!</v>
      </c>
      <c r="Q74" s="41"/>
    </row>
  </sheetData>
  <autoFilter ref="A1:O74"/>
  <sortState ref="A5:A65">
    <sortCondition ref="A65"/>
  </sortState>
  <pageMargins left="0.7" right="0.7" top="0.75" bottom="0.75" header="0.3" footer="0.3"/>
  <pageSetup paperSize="9" orientation="portrait" r:id="rId1"/>
  <ignoredErrors>
    <ignoredError sqref="M4:N4 M66" formula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6">
    <tabColor theme="4" tint="0.39997558519241921"/>
  </sheetPr>
  <dimension ref="A1:AD41"/>
  <sheetViews>
    <sheetView workbookViewId="0">
      <selection activeCell="C3" sqref="C3"/>
    </sheetView>
  </sheetViews>
  <sheetFormatPr baseColWidth="10" defaultRowHeight="14.4" outlineLevelCol="1" x14ac:dyDescent="0.3"/>
  <cols>
    <col min="2" max="2" width="19.88671875" bestFit="1" customWidth="1"/>
    <col min="14" max="14" width="8" bestFit="1" customWidth="1"/>
    <col min="15" max="15" width="3.6640625" customWidth="1"/>
    <col min="16" max="16" width="5.88671875" bestFit="1" customWidth="1"/>
    <col min="18" max="29" width="11.44140625" hidden="1" customWidth="1" outlineLevel="1"/>
    <col min="30" max="30" width="11.44140625" collapsed="1"/>
  </cols>
  <sheetData>
    <row r="1" spans="1:29" ht="15" x14ac:dyDescent="0.25">
      <c r="Q1" s="53">
        <f>+Synthèse!AV1</f>
        <v>2</v>
      </c>
      <c r="R1">
        <v>1</v>
      </c>
      <c r="S1">
        <v>2</v>
      </c>
      <c r="T1">
        <v>3</v>
      </c>
      <c r="U1">
        <v>4</v>
      </c>
      <c r="V1">
        <v>5</v>
      </c>
      <c r="W1">
        <v>6</v>
      </c>
      <c r="X1">
        <v>7</v>
      </c>
      <c r="Y1">
        <v>8</v>
      </c>
      <c r="Z1">
        <v>9</v>
      </c>
      <c r="AA1">
        <v>10</v>
      </c>
      <c r="AB1">
        <v>11</v>
      </c>
      <c r="AC1">
        <v>12</v>
      </c>
    </row>
    <row r="2" spans="1:29" ht="15.75" x14ac:dyDescent="0.25">
      <c r="B2" t="s">
        <v>161</v>
      </c>
      <c r="C2" s="108">
        <v>43466</v>
      </c>
      <c r="D2" s="103">
        <v>43497</v>
      </c>
      <c r="E2" s="103">
        <v>43525</v>
      </c>
      <c r="F2" s="103">
        <v>43556</v>
      </c>
      <c r="G2" s="103">
        <v>43586</v>
      </c>
      <c r="H2" s="103">
        <v>43617</v>
      </c>
      <c r="I2" s="103">
        <v>43647</v>
      </c>
      <c r="J2" s="103">
        <v>43678</v>
      </c>
      <c r="K2" s="103">
        <v>43709</v>
      </c>
      <c r="L2" s="103">
        <v>43739</v>
      </c>
      <c r="M2" s="103">
        <v>43770</v>
      </c>
      <c r="N2" s="104">
        <v>43800</v>
      </c>
      <c r="O2" s="52"/>
      <c r="P2" t="s">
        <v>184</v>
      </c>
    </row>
    <row r="3" spans="1:29" ht="15" x14ac:dyDescent="0.25">
      <c r="B3" s="21" t="s">
        <v>7</v>
      </c>
      <c r="C3" s="10">
        <f t="shared" ref="C3:N3" si="0">C14</f>
        <v>7</v>
      </c>
      <c r="D3" s="10">
        <f t="shared" si="0"/>
        <v>8</v>
      </c>
      <c r="E3" s="10">
        <f t="shared" si="0"/>
        <v>0</v>
      </c>
      <c r="F3" s="10">
        <f t="shared" si="0"/>
        <v>0</v>
      </c>
      <c r="G3" s="10">
        <f t="shared" si="0"/>
        <v>0</v>
      </c>
      <c r="H3" s="10">
        <f t="shared" si="0"/>
        <v>0</v>
      </c>
      <c r="I3" s="10">
        <f t="shared" si="0"/>
        <v>0</v>
      </c>
      <c r="J3" s="10">
        <f t="shared" si="0"/>
        <v>0</v>
      </c>
      <c r="K3" s="10">
        <f t="shared" si="0"/>
        <v>0</v>
      </c>
      <c r="L3" s="10">
        <f t="shared" si="0"/>
        <v>0</v>
      </c>
      <c r="M3" s="10">
        <f t="shared" si="0"/>
        <v>0</v>
      </c>
      <c r="N3" s="10">
        <f t="shared" si="0"/>
        <v>0</v>
      </c>
      <c r="O3" s="10"/>
      <c r="P3" s="34">
        <f ca="1">P14</f>
        <v>15</v>
      </c>
    </row>
    <row r="5" spans="1:29" ht="15" x14ac:dyDescent="0.25">
      <c r="B5" s="12" t="s">
        <v>162</v>
      </c>
    </row>
    <row r="6" spans="1:29" ht="15" x14ac:dyDescent="0.25">
      <c r="B6" s="26" t="s">
        <v>11</v>
      </c>
      <c r="C6" s="56">
        <f>IFERROR(VLOOKUP($B:$B,'PPM 2019'!$C:$R,MATCH('1BI'!C$2,'PPM 2019'!$C$1:$R$1,0),0),0)</f>
        <v>1</v>
      </c>
      <c r="D6" s="56">
        <f>IFERROR(VLOOKUP($B:$B,'PPM 2019'!$C:$R,MATCH('1BI'!D$2,'PPM 2019'!$C$1:$R$1,0),0),0)</f>
        <v>1</v>
      </c>
      <c r="E6" s="56">
        <f>IFERROR(VLOOKUP($B:$B,'PPM 2019'!$C:$R,MATCH('1BI'!E$2,'PPM 2019'!$C$1:$R$1,0),0),0)</f>
        <v>0</v>
      </c>
      <c r="F6" s="56">
        <f>IFERROR(VLOOKUP($B:$B,'PPM 2019'!$C:$R,MATCH('1BI'!F$2,'PPM 2019'!$C$1:$R$1,0),0),0)</f>
        <v>0</v>
      </c>
      <c r="G6" s="56">
        <f>IFERROR(VLOOKUP($B:$B,'PPM 2019'!$C:$R,MATCH('1BI'!G$2,'PPM 2019'!$C$1:$R$1,0),0),0)</f>
        <v>0</v>
      </c>
      <c r="H6" s="56">
        <f>IFERROR(VLOOKUP($B:$B,'PPM 2019'!$C:$R,MATCH('1BI'!H$2,'PPM 2019'!$C$1:$R$1,0),0),0)</f>
        <v>0</v>
      </c>
      <c r="I6" s="56">
        <f>IFERROR(VLOOKUP($B:$B,'PPM 2019'!$C:$R,MATCH('1BI'!I$2,'PPM 2019'!$C$1:$R$1,0),0),0)</f>
        <v>0</v>
      </c>
      <c r="J6" s="57">
        <f>IFERROR(VLOOKUP($B:$B,'PPM 2019'!$C:$R,MATCH('1BI'!J$2,'PPM 2019'!$C$1:$R$1,0),0),0)</f>
        <v>0</v>
      </c>
      <c r="K6" s="57">
        <f>IFERROR(VLOOKUP($B:$B,'PPM 2019'!$C:$R,MATCH('1BI'!K$2,'PPM 2019'!$C$1:$R$1,0),0),0)</f>
        <v>0</v>
      </c>
      <c r="L6" s="57">
        <f>IFERROR(VLOOKUP($B:$B,'PPM 2019'!$C:$R,MATCH('1BI'!L$2,'PPM 2019'!$C$1:$R$1,0),0),0)</f>
        <v>0</v>
      </c>
      <c r="M6" s="57">
        <f>IFERROR(VLOOKUP($B:$B,'PPM 2019'!$C:$R,MATCH('1BI'!M$2,'PPM 2019'!$C$1:$R$1,0),0),0)</f>
        <v>0</v>
      </c>
      <c r="N6" s="57">
        <f>IFERROR(VLOOKUP($B:$B,'PPM 2019'!$C:$R,MATCH('1BI'!N$2,'PPM 2019'!$C$1:$R$1,0),0),0)</f>
        <v>0</v>
      </c>
      <c r="O6" s="58"/>
      <c r="P6" s="56">
        <f ca="1">SUM(OFFSET(C6,,,,$Q$1))</f>
        <v>2</v>
      </c>
    </row>
    <row r="7" spans="1:29" ht="15" x14ac:dyDescent="0.25">
      <c r="B7" s="26" t="s">
        <v>23</v>
      </c>
      <c r="C7" s="56">
        <f>IFERROR(VLOOKUP($B:$B,'PPM 2019'!$C:$R,MATCH('1BI'!C$2,'PPM 2019'!$C$1:$R$1,0),0),0)</f>
        <v>1</v>
      </c>
      <c r="D7" s="56">
        <f>IFERROR(VLOOKUP($B:$B,'PPM 2019'!$C:$R,MATCH('1BI'!D$2,'PPM 2019'!$C$1:$R$1,0),0),0)</f>
        <v>1</v>
      </c>
      <c r="E7" s="56">
        <f>IFERROR(VLOOKUP($B:$B,'PPM 2019'!$C:$R,MATCH('1BI'!E$2,'PPM 2019'!$C$1:$R$1,0),0),0)</f>
        <v>0</v>
      </c>
      <c r="F7" s="56">
        <f>IFERROR(VLOOKUP($B:$B,'PPM 2019'!$C:$R,MATCH('1BI'!F$2,'PPM 2019'!$C$1:$R$1,0),0),0)</f>
        <v>0</v>
      </c>
      <c r="G7" s="56">
        <f>IFERROR(VLOOKUP($B:$B,'PPM 2019'!$C:$R,MATCH('1BI'!G$2,'PPM 2019'!$C$1:$R$1,0),0),0)</f>
        <v>0</v>
      </c>
      <c r="H7" s="56">
        <f>IFERROR(VLOOKUP($B:$B,'PPM 2019'!$C:$R,MATCH('1BI'!H$2,'PPM 2019'!$C$1:$R$1,0),0),0)</f>
        <v>0</v>
      </c>
      <c r="I7" s="56">
        <f>IFERROR(VLOOKUP($B:$B,'PPM 2019'!$C:$R,MATCH('1BI'!I$2,'PPM 2019'!$C$1:$R$1,0),0),0)</f>
        <v>0</v>
      </c>
      <c r="J7" s="57">
        <f>IFERROR(VLOOKUP($B:$B,'PPM 2019'!$C:$R,MATCH('1BI'!J$2,'PPM 2019'!$C$1:$R$1,0),0),0)</f>
        <v>0</v>
      </c>
      <c r="K7" s="57">
        <f>IFERROR(VLOOKUP($B:$B,'PPM 2019'!$C:$R,MATCH('1BI'!K$2,'PPM 2019'!$C$1:$R$1,0),0),0)</f>
        <v>0</v>
      </c>
      <c r="L7" s="57">
        <f>IFERROR(VLOOKUP($B:$B,'PPM 2019'!$C:$R,MATCH('1BI'!L$2,'PPM 2019'!$C$1:$R$1,0),0),0)</f>
        <v>0</v>
      </c>
      <c r="M7" s="57">
        <f>IFERROR(VLOOKUP($B:$B,'PPM 2019'!$C:$R,MATCH('1BI'!M$2,'PPM 2019'!$C$1:$R$1,0),0),0)</f>
        <v>0</v>
      </c>
      <c r="N7" s="57">
        <f>IFERROR(VLOOKUP($B:$B,'PPM 2019'!$C:$R,MATCH('1BI'!N$2,'PPM 2019'!$C$1:$R$1,0),0),0)</f>
        <v>0</v>
      </c>
      <c r="O7" s="58"/>
      <c r="P7" s="56">
        <f t="shared" ref="P7:P13" ca="1" si="1">SUM(OFFSET(C7,,,,$Q$1))</f>
        <v>2</v>
      </c>
    </row>
    <row r="8" spans="1:29" ht="15" x14ac:dyDescent="0.25">
      <c r="B8" s="26" t="s">
        <v>25</v>
      </c>
      <c r="C8" s="56">
        <f>IFERROR(VLOOKUP($B:$B,'PPM 2019'!$C:$R,MATCH('1BI'!C$2,'PPM 2019'!$C$1:$R$1,0),0),0)</f>
        <v>1</v>
      </c>
      <c r="D8" s="56">
        <f>IFERROR(VLOOKUP($B:$B,'PPM 2019'!$C:$R,MATCH('1BI'!D$2,'PPM 2019'!$C$1:$R$1,0),0),0)</f>
        <v>1</v>
      </c>
      <c r="E8" s="56">
        <f>IFERROR(VLOOKUP($B:$B,'PPM 2019'!$C:$R,MATCH('1BI'!E$2,'PPM 2019'!$C$1:$R$1,0),0),0)</f>
        <v>0</v>
      </c>
      <c r="F8" s="56">
        <f>IFERROR(VLOOKUP($B:$B,'PPM 2019'!$C:$R,MATCH('1BI'!F$2,'PPM 2019'!$C$1:$R$1,0),0),0)</f>
        <v>0</v>
      </c>
      <c r="G8" s="56">
        <f>IFERROR(VLOOKUP($B:$B,'PPM 2019'!$C:$R,MATCH('1BI'!G$2,'PPM 2019'!$C$1:$R$1,0),0),0)</f>
        <v>0</v>
      </c>
      <c r="H8" s="56">
        <f>IFERROR(VLOOKUP($B:$B,'PPM 2019'!$C:$R,MATCH('1BI'!H$2,'PPM 2019'!$C$1:$R$1,0),0),0)</f>
        <v>0</v>
      </c>
      <c r="I8" s="56">
        <f>IFERROR(VLOOKUP($B:$B,'PPM 2019'!$C:$R,MATCH('1BI'!I$2,'PPM 2019'!$C$1:$R$1,0),0),0)</f>
        <v>0</v>
      </c>
      <c r="J8" s="57">
        <f>IFERROR(VLOOKUP($B:$B,'PPM 2019'!$C:$R,MATCH('1BI'!J$2,'PPM 2019'!$C$1:$R$1,0),0),0)</f>
        <v>0</v>
      </c>
      <c r="K8" s="57">
        <f>IFERROR(VLOOKUP($B:$B,'PPM 2019'!$C:$R,MATCH('1BI'!K$2,'PPM 2019'!$C$1:$R$1,0),0),0)</f>
        <v>0</v>
      </c>
      <c r="L8" s="57">
        <f>IFERROR(VLOOKUP($B:$B,'PPM 2019'!$C:$R,MATCH('1BI'!L$2,'PPM 2019'!$C$1:$R$1,0),0),0)</f>
        <v>0</v>
      </c>
      <c r="M8" s="57">
        <f>IFERROR(VLOOKUP($B:$B,'PPM 2019'!$C:$R,MATCH('1BI'!M$2,'PPM 2019'!$C$1:$R$1,0),0),0)</f>
        <v>0</v>
      </c>
      <c r="N8" s="57">
        <f>IFERROR(VLOOKUP($B:$B,'PPM 2019'!$C:$R,MATCH('1BI'!N$2,'PPM 2019'!$C$1:$R$1,0),0),0)</f>
        <v>0</v>
      </c>
      <c r="O8" s="58"/>
      <c r="P8" s="56">
        <f ca="1">SUM(OFFSET(C8,,,,$Q$1))</f>
        <v>2</v>
      </c>
    </row>
    <row r="9" spans="1:29" ht="15" x14ac:dyDescent="0.25">
      <c r="B9" s="26" t="s">
        <v>8</v>
      </c>
      <c r="C9" s="56">
        <f>IFERROR(VLOOKUP($B:$B,'PPM 2019'!$C:$R,MATCH('1BI'!C$2,'PPM 2019'!$C$1:$R$1,0),0),0)</f>
        <v>1</v>
      </c>
      <c r="D9" s="56">
        <f>IFERROR(VLOOKUP($B:$B,'PPM 2019'!$C:$R,MATCH('1BI'!D$2,'PPM 2019'!$C$1:$R$1,0),0),0)</f>
        <v>1</v>
      </c>
      <c r="E9" s="56">
        <f>IFERROR(VLOOKUP($B:$B,'PPM 2019'!$C:$R,MATCH('1BI'!E$2,'PPM 2019'!$C$1:$R$1,0),0),0)</f>
        <v>0</v>
      </c>
      <c r="F9" s="56">
        <f>IFERROR(VLOOKUP($B:$B,'PPM 2019'!$C:$R,MATCH('1BI'!F$2,'PPM 2019'!$C$1:$R$1,0),0),0)</f>
        <v>0</v>
      </c>
      <c r="G9" s="56">
        <f>IFERROR(VLOOKUP($B:$B,'PPM 2019'!$C:$R,MATCH('1BI'!G$2,'PPM 2019'!$C$1:$R$1,0),0),0)</f>
        <v>0</v>
      </c>
      <c r="H9" s="56">
        <f>IFERROR(VLOOKUP($B:$B,'PPM 2019'!$C:$R,MATCH('1BI'!H$2,'PPM 2019'!$C$1:$R$1,0),0),0)</f>
        <v>0</v>
      </c>
      <c r="I9" s="56">
        <f>IFERROR(VLOOKUP($B:$B,'PPM 2019'!$C:$R,MATCH('1BI'!I$2,'PPM 2019'!$C$1:$R$1,0),0),0)</f>
        <v>0</v>
      </c>
      <c r="J9" s="57">
        <f>IFERROR(VLOOKUP($B:$B,'PPM 2019'!$C:$R,MATCH('1BI'!J$2,'PPM 2019'!$C$1:$R$1,0),0),0)</f>
        <v>0</v>
      </c>
      <c r="K9" s="57">
        <f>IFERROR(VLOOKUP($B:$B,'PPM 2019'!$C:$R,MATCH('1BI'!K$2,'PPM 2019'!$C$1:$R$1,0),0),0)</f>
        <v>0</v>
      </c>
      <c r="L9" s="57">
        <f>IFERROR(VLOOKUP($B:$B,'PPM 2019'!$C:$R,MATCH('1BI'!L$2,'PPM 2019'!$C$1:$R$1,0),0),0)</f>
        <v>0</v>
      </c>
      <c r="M9" s="57">
        <f>IFERROR(VLOOKUP($B:$B,'PPM 2019'!$C:$R,MATCH('1BI'!M$2,'PPM 2019'!$C$1:$R$1,0),0),0)</f>
        <v>0</v>
      </c>
      <c r="N9" s="57">
        <f>IFERROR(VLOOKUP($B:$B,'PPM 2019'!$C:$R,MATCH('1BI'!N$2,'PPM 2019'!$C$1:$R$1,0),0),0)</f>
        <v>0</v>
      </c>
      <c r="O9" s="58"/>
      <c r="P9" s="56">
        <f t="shared" ca="1" si="1"/>
        <v>2</v>
      </c>
    </row>
    <row r="10" spans="1:29" ht="15" x14ac:dyDescent="0.25">
      <c r="B10" s="26" t="s">
        <v>19</v>
      </c>
      <c r="C10" s="56">
        <f>IFERROR(VLOOKUP($B:$B,'PPM 2019'!$C:$R,MATCH('1BI'!C$2,'PPM 2019'!$C$1:$R$1,0),0),0)</f>
        <v>1</v>
      </c>
      <c r="D10" s="56">
        <f>IFERROR(VLOOKUP($B:$B,'PPM 2019'!$C:$R,MATCH('1BI'!D$2,'PPM 2019'!$C$1:$R$1,0),0),0)</f>
        <v>1</v>
      </c>
      <c r="E10" s="56">
        <f>IFERROR(VLOOKUP($B:$B,'PPM 2019'!$C:$R,MATCH('1BI'!E$2,'PPM 2019'!$C$1:$R$1,0),0),0)</f>
        <v>0</v>
      </c>
      <c r="F10" s="56">
        <f>IFERROR(VLOOKUP($B:$B,'PPM 2019'!$C:$R,MATCH('1BI'!F$2,'PPM 2019'!$C$1:$R$1,0),0),0)</f>
        <v>0</v>
      </c>
      <c r="G10" s="56">
        <f>IFERROR(VLOOKUP($B:$B,'PPM 2019'!$C:$R,MATCH('1BI'!G$2,'PPM 2019'!$C$1:$R$1,0),0),0)</f>
        <v>0</v>
      </c>
      <c r="H10" s="56">
        <f>IFERROR(VLOOKUP($B:$B,'PPM 2019'!$C:$R,MATCH('1BI'!H$2,'PPM 2019'!$C$1:$R$1,0),0),0)</f>
        <v>0</v>
      </c>
      <c r="I10" s="56">
        <f>IFERROR(VLOOKUP($B:$B,'PPM 2019'!$C:$R,MATCH('1BI'!I$2,'PPM 2019'!$C$1:$R$1,0),0),0)</f>
        <v>0</v>
      </c>
      <c r="J10" s="57">
        <f>IFERROR(VLOOKUP($B:$B,'PPM 2019'!$C:$R,MATCH('1BI'!J$2,'PPM 2019'!$C$1:$R$1,0),0),0)</f>
        <v>0</v>
      </c>
      <c r="K10" s="57">
        <f>IFERROR(VLOOKUP($B:$B,'PPM 2019'!$C:$R,MATCH('1BI'!K$2,'PPM 2019'!$C$1:$R$1,0),0),0)</f>
        <v>0</v>
      </c>
      <c r="L10" s="57">
        <f>IFERROR(VLOOKUP($B:$B,'PPM 2019'!$C:$R,MATCH('1BI'!L$2,'PPM 2019'!$C$1:$R$1,0),0),0)</f>
        <v>0</v>
      </c>
      <c r="M10" s="57">
        <f>IFERROR(VLOOKUP($B:$B,'PPM 2019'!$C:$R,MATCH('1BI'!M$2,'PPM 2019'!$C$1:$R$1,0),0),0)</f>
        <v>0</v>
      </c>
      <c r="N10" s="57">
        <f>IFERROR(VLOOKUP($B:$B,'PPM 2019'!$C:$R,MATCH('1BI'!N$2,'PPM 2019'!$C$1:$R$1,0),0),0)</f>
        <v>0</v>
      </c>
      <c r="O10" s="58"/>
      <c r="P10" s="56">
        <f t="shared" ca="1" si="1"/>
        <v>2</v>
      </c>
    </row>
    <row r="11" spans="1:29" ht="15" x14ac:dyDescent="0.25">
      <c r="B11" s="26" t="s">
        <v>17</v>
      </c>
      <c r="C11" s="56">
        <f>IFERROR(VLOOKUP($B:$B,'PPM 2019'!$C:$R,MATCH('1BI'!C$2,'PPM 2019'!$C$1:$R$1,0),0),0)</f>
        <v>1</v>
      </c>
      <c r="D11" s="56">
        <f>IFERROR(VLOOKUP($B:$B,'PPM 2019'!$C:$R,MATCH('1BI'!D$2,'PPM 2019'!$C$1:$R$1,0),0),0)</f>
        <v>1</v>
      </c>
      <c r="E11" s="56">
        <f>IFERROR(VLOOKUP($B:$B,'PPM 2019'!$C:$R,MATCH('1BI'!E$2,'PPM 2019'!$C$1:$R$1,0),0),0)</f>
        <v>0</v>
      </c>
      <c r="F11" s="56">
        <f>IFERROR(VLOOKUP($B:$B,'PPM 2019'!$C:$R,MATCH('1BI'!F$2,'PPM 2019'!$C$1:$R$1,0),0),0)</f>
        <v>0</v>
      </c>
      <c r="G11" s="56">
        <f>IFERROR(VLOOKUP($B:$B,'PPM 2019'!$C:$R,MATCH('1BI'!G$2,'PPM 2019'!$C$1:$R$1,0),0),0)</f>
        <v>0</v>
      </c>
      <c r="H11" s="56">
        <f>IFERROR(VLOOKUP($B:$B,'PPM 2019'!$C:$R,MATCH('1BI'!H$2,'PPM 2019'!$C$1:$R$1,0),0),0)</f>
        <v>0</v>
      </c>
      <c r="I11" s="56">
        <f>IFERROR(VLOOKUP($B:$B,'PPM 2019'!$C:$R,MATCH('1BI'!I$2,'PPM 2019'!$C$1:$R$1,0),0),0)</f>
        <v>0</v>
      </c>
      <c r="J11" s="57">
        <f>IFERROR(VLOOKUP($B:$B,'PPM 2019'!$C:$R,MATCH('1BI'!J$2,'PPM 2019'!$C$1:$R$1,0),0),0)</f>
        <v>0</v>
      </c>
      <c r="K11" s="57">
        <f>IFERROR(VLOOKUP($B:$B,'PPM 2019'!$C:$R,MATCH('1BI'!K$2,'PPM 2019'!$C$1:$R$1,0),0),0)</f>
        <v>0</v>
      </c>
      <c r="L11" s="57">
        <f>IFERROR(VLOOKUP($B:$B,'PPM 2019'!$C:$R,MATCH('1BI'!L$2,'PPM 2019'!$C$1:$R$1,0),0),0)</f>
        <v>0</v>
      </c>
      <c r="M11" s="57">
        <f>IFERROR(VLOOKUP($B:$B,'PPM 2019'!$C:$R,MATCH('1BI'!M$2,'PPM 2019'!$C$1:$R$1,0),0),0)</f>
        <v>0</v>
      </c>
      <c r="N11" s="57">
        <f>IFERROR(VLOOKUP($B:$B,'PPM 2019'!$C:$R,MATCH('1BI'!N$2,'PPM 2019'!$C$1:$R$1,0),0),0)</f>
        <v>0</v>
      </c>
      <c r="O11" s="58"/>
      <c r="P11" s="56">
        <f t="shared" ca="1" si="1"/>
        <v>2</v>
      </c>
    </row>
    <row r="12" spans="1:29" ht="15" x14ac:dyDescent="0.25">
      <c r="B12" s="26" t="s">
        <v>21</v>
      </c>
      <c r="C12" s="56">
        <f>IFERROR(VLOOKUP($B:$B,'PPM 2019'!$C:$R,MATCH('1BI'!C$2,'PPM 2019'!$C$1:$R$1,0),0),0)</f>
        <v>1</v>
      </c>
      <c r="D12" s="56">
        <f>IFERROR(VLOOKUP($B:$B,'PPM 2019'!$C:$R,MATCH('1BI'!D$2,'PPM 2019'!$C$1:$R$1,0),0),0)</f>
        <v>1</v>
      </c>
      <c r="E12" s="56">
        <f>IFERROR(VLOOKUP($B:$B,'PPM 2019'!$C:$R,MATCH('1BI'!E$2,'PPM 2019'!$C$1:$R$1,0),0),0)</f>
        <v>0</v>
      </c>
      <c r="F12" s="56">
        <f>IFERROR(VLOOKUP($B:$B,'PPM 2019'!$C:$R,MATCH('1BI'!F$2,'PPM 2019'!$C$1:$R$1,0),0),0)</f>
        <v>0</v>
      </c>
      <c r="G12" s="56">
        <f>IFERROR(VLOOKUP($B:$B,'PPM 2019'!$C:$R,MATCH('1BI'!G$2,'PPM 2019'!$C$1:$R$1,0),0),0)</f>
        <v>0</v>
      </c>
      <c r="H12" s="56">
        <f>IFERROR(VLOOKUP($B:$B,'PPM 2019'!$C:$R,MATCH('1BI'!H$2,'PPM 2019'!$C$1:$R$1,0),0),0)</f>
        <v>0</v>
      </c>
      <c r="I12" s="56">
        <f>IFERROR(VLOOKUP($B:$B,'PPM 2019'!$C:$R,MATCH('1BI'!I$2,'PPM 2019'!$C$1:$R$1,0),0),0)</f>
        <v>0</v>
      </c>
      <c r="J12" s="57">
        <f>IFERROR(VLOOKUP($B:$B,'PPM 2019'!$C:$R,MATCH('1BI'!J$2,'PPM 2019'!$C$1:$R$1,0),0),0)</f>
        <v>0</v>
      </c>
      <c r="K12" s="57">
        <f>IFERROR(VLOOKUP($B:$B,'PPM 2019'!$C:$R,MATCH('1BI'!K$2,'PPM 2019'!$C$1:$R$1,0),0),0)</f>
        <v>0</v>
      </c>
      <c r="L12" s="57">
        <f>IFERROR(VLOOKUP($B:$B,'PPM 2019'!$C:$R,MATCH('1BI'!L$2,'PPM 2019'!$C$1:$R$1,0),0),0)</f>
        <v>0</v>
      </c>
      <c r="M12" s="57">
        <f>IFERROR(VLOOKUP($B:$B,'PPM 2019'!$C:$R,MATCH('1BI'!M$2,'PPM 2019'!$C$1:$R$1,0),0),0)</f>
        <v>0</v>
      </c>
      <c r="N12" s="57">
        <f>IFERROR(VLOOKUP($B:$B,'PPM 2019'!$C:$R,MATCH('1BI'!N$2,'PPM 2019'!$C$1:$R$1,0),0),0)</f>
        <v>0</v>
      </c>
      <c r="O12" s="58"/>
      <c r="P12" s="56">
        <f t="shared" ca="1" si="1"/>
        <v>2</v>
      </c>
    </row>
    <row r="13" spans="1:29" ht="15" x14ac:dyDescent="0.25">
      <c r="B13" s="26" t="s">
        <v>253</v>
      </c>
      <c r="C13" s="56">
        <f>IFERROR(VLOOKUP($B:$B,'PPM 2019'!$C:$R,MATCH('1BI'!C$2,'PPM 2019'!$C$1:$R$1,0),0),0)</f>
        <v>0</v>
      </c>
      <c r="D13" s="56">
        <f>IFERROR(VLOOKUP($B:$B,'PPM 2019'!$C:$R,MATCH('1BI'!D$2,'PPM 2019'!$C$1:$R$1,0),0),0)</f>
        <v>1</v>
      </c>
      <c r="E13" s="56">
        <f>IFERROR(VLOOKUP($B:$B,'PPM 2019'!$C:$R,MATCH('1BI'!E$2,'PPM 2019'!$C$1:$R$1,0),0),0)</f>
        <v>0</v>
      </c>
      <c r="F13" s="56">
        <f>IFERROR(VLOOKUP($B:$B,'PPM 2019'!$C:$R,MATCH('1BI'!F$2,'PPM 2019'!$C$1:$R$1,0),0),0)</f>
        <v>0</v>
      </c>
      <c r="G13" s="56">
        <f>IFERROR(VLOOKUP($B:$B,'PPM 2019'!$C:$R,MATCH('1BI'!G$2,'PPM 2019'!$C$1:$R$1,0),0),0)</f>
        <v>0</v>
      </c>
      <c r="H13" s="56">
        <f>IFERROR(VLOOKUP($B:$B,'PPM 2019'!$C:$R,MATCH('1BI'!H$2,'PPM 2019'!$C$1:$R$1,0),0),0)</f>
        <v>0</v>
      </c>
      <c r="I13" s="56">
        <f>IFERROR(VLOOKUP($B:$B,'PPM 2019'!$C:$R,MATCH('1BI'!I$2,'PPM 2019'!$C$1:$R$1,0),0),0)</f>
        <v>0</v>
      </c>
      <c r="J13" s="57">
        <f>IFERROR(VLOOKUP($B:$B,'PPM 2019'!$C:$R,MATCH('1BI'!J$2,'PPM 2019'!$C$1:$R$1,0),0),0)</f>
        <v>0</v>
      </c>
      <c r="K13" s="57">
        <f>IFERROR(VLOOKUP($B:$B,'PPM 2019'!$C:$R,MATCH('1BI'!K$2,'PPM 2019'!$C$1:$R$1,0),0),0)</f>
        <v>0</v>
      </c>
      <c r="L13" s="57">
        <f>IFERROR(VLOOKUP($B:$B,'PPM 2019'!$C:$R,MATCH('1BI'!L$2,'PPM 2019'!$C$1:$R$1,0),0),0)</f>
        <v>0</v>
      </c>
      <c r="M13" s="57">
        <f>IFERROR(VLOOKUP($B:$B,'PPM 2019'!$C:$R,MATCH('1BI'!M$2,'PPM 2019'!$C$1:$R$1,0),0),0)</f>
        <v>0</v>
      </c>
      <c r="N13" s="57">
        <f>IFERROR(VLOOKUP($B:$B,'PPM 2019'!$C:$R,MATCH('1BI'!N$2,'PPM 2019'!$C$1:$R$1,0),0),0)</f>
        <v>0</v>
      </c>
      <c r="O13" s="58"/>
      <c r="P13" s="56">
        <f t="shared" ca="1" si="1"/>
        <v>1</v>
      </c>
    </row>
    <row r="14" spans="1:29" ht="15.75" thickBot="1" x14ac:dyDescent="0.3">
      <c r="A14" t="s">
        <v>7</v>
      </c>
      <c r="B14" s="67" t="s">
        <v>183</v>
      </c>
      <c r="C14" s="68">
        <f t="shared" ref="C14:N14" si="2">SUM(C6:C13)</f>
        <v>7</v>
      </c>
      <c r="D14" s="68">
        <f t="shared" si="2"/>
        <v>8</v>
      </c>
      <c r="E14" s="68">
        <f t="shared" si="2"/>
        <v>0</v>
      </c>
      <c r="F14" s="68">
        <f t="shared" si="2"/>
        <v>0</v>
      </c>
      <c r="G14" s="68">
        <f t="shared" si="2"/>
        <v>0</v>
      </c>
      <c r="H14" s="68">
        <f t="shared" si="2"/>
        <v>0</v>
      </c>
      <c r="I14" s="68">
        <f t="shared" si="2"/>
        <v>0</v>
      </c>
      <c r="J14" s="68">
        <f t="shared" si="2"/>
        <v>0</v>
      </c>
      <c r="K14" s="68">
        <f t="shared" si="2"/>
        <v>0</v>
      </c>
      <c r="L14" s="68">
        <f t="shared" si="2"/>
        <v>0</v>
      </c>
      <c r="M14" s="68">
        <f t="shared" si="2"/>
        <v>0</v>
      </c>
      <c r="N14" s="68">
        <f t="shared" si="2"/>
        <v>0</v>
      </c>
      <c r="O14" s="68"/>
      <c r="P14" s="68">
        <f ca="1">SUM(P6:P13)</f>
        <v>15</v>
      </c>
    </row>
    <row r="16" spans="1:29" ht="15" x14ac:dyDescent="0.25">
      <c r="N16" s="61"/>
      <c r="P16" s="60"/>
    </row>
    <row r="18" spans="9:10" ht="15" x14ac:dyDescent="0.25">
      <c r="I18" s="10"/>
    </row>
    <row r="19" spans="9:10" ht="15" x14ac:dyDescent="0.25">
      <c r="I19" s="10"/>
    </row>
    <row r="20" spans="9:10" ht="15" x14ac:dyDescent="0.25">
      <c r="I20" s="10"/>
    </row>
    <row r="21" spans="9:10" x14ac:dyDescent="0.3">
      <c r="I21" s="10"/>
    </row>
    <row r="22" spans="9:10" x14ac:dyDescent="0.3">
      <c r="I22" s="10"/>
    </row>
    <row r="23" spans="9:10" x14ac:dyDescent="0.3">
      <c r="I23" s="10"/>
    </row>
    <row r="24" spans="9:10" x14ac:dyDescent="0.3">
      <c r="I24" s="10"/>
    </row>
    <row r="25" spans="9:10" x14ac:dyDescent="0.3">
      <c r="I25" s="10"/>
    </row>
    <row r="26" spans="9:10" x14ac:dyDescent="0.3">
      <c r="I26" s="10"/>
    </row>
    <row r="27" spans="9:10" x14ac:dyDescent="0.3">
      <c r="I27" s="10"/>
    </row>
    <row r="28" spans="9:10" x14ac:dyDescent="0.3">
      <c r="I28" s="10"/>
    </row>
    <row r="29" spans="9:10" x14ac:dyDescent="0.3">
      <c r="I29" s="10"/>
    </row>
    <row r="31" spans="9:10" x14ac:dyDescent="0.3">
      <c r="J31" s="22"/>
    </row>
    <row r="32" spans="9:10" x14ac:dyDescent="0.3">
      <c r="J32" s="22"/>
    </row>
    <row r="33" spans="10:10" x14ac:dyDescent="0.3">
      <c r="J33" s="22"/>
    </row>
    <row r="34" spans="10:10" x14ac:dyDescent="0.3">
      <c r="J34" s="22"/>
    </row>
    <row r="35" spans="10:10" x14ac:dyDescent="0.3">
      <c r="J35" s="22"/>
    </row>
    <row r="36" spans="10:10" x14ac:dyDescent="0.3">
      <c r="J36" s="22"/>
    </row>
    <row r="37" spans="10:10" x14ac:dyDescent="0.3">
      <c r="J37" s="22"/>
    </row>
    <row r="38" spans="10:10" x14ac:dyDescent="0.3">
      <c r="J38" s="22"/>
    </row>
    <row r="39" spans="10:10" x14ac:dyDescent="0.3">
      <c r="J39" s="22"/>
    </row>
    <row r="40" spans="10:10" x14ac:dyDescent="0.3">
      <c r="J40" s="22"/>
    </row>
    <row r="41" spans="10:10" x14ac:dyDescent="0.3">
      <c r="J41" s="10"/>
    </row>
  </sheetData>
  <sortState ref="B6:B15">
    <sortCondition ref="B6"/>
  </sortState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4" tint="0.39997558519241921"/>
  </sheetPr>
  <dimension ref="A1:AD45"/>
  <sheetViews>
    <sheetView workbookViewId="0">
      <selection activeCell="Q1" sqref="Q1"/>
    </sheetView>
  </sheetViews>
  <sheetFormatPr baseColWidth="10" defaultRowHeight="14.4" outlineLevelCol="1" x14ac:dyDescent="0.3"/>
  <cols>
    <col min="2" max="2" width="19.88671875" bestFit="1" customWidth="1"/>
    <col min="15" max="15" width="3.6640625" customWidth="1"/>
    <col min="18" max="29" width="11.44140625" hidden="1" customWidth="1" outlineLevel="1"/>
    <col min="30" max="30" width="11.44140625" collapsed="1"/>
  </cols>
  <sheetData>
    <row r="1" spans="2:29" ht="15" x14ac:dyDescent="0.25">
      <c r="Q1" s="53">
        <f>+Synthèse!AV1</f>
        <v>2</v>
      </c>
      <c r="R1">
        <v>1</v>
      </c>
      <c r="S1">
        <v>2</v>
      </c>
      <c r="T1">
        <v>3</v>
      </c>
      <c r="U1">
        <v>4</v>
      </c>
      <c r="V1">
        <v>5</v>
      </c>
      <c r="W1">
        <v>6</v>
      </c>
      <c r="X1">
        <v>7</v>
      </c>
      <c r="Y1">
        <v>8</v>
      </c>
      <c r="Z1">
        <v>9</v>
      </c>
      <c r="AA1">
        <v>10</v>
      </c>
      <c r="AB1">
        <v>11</v>
      </c>
      <c r="AC1">
        <v>12</v>
      </c>
    </row>
    <row r="2" spans="2:29" ht="15.75" x14ac:dyDescent="0.25">
      <c r="B2" t="s">
        <v>161</v>
      </c>
      <c r="C2" s="108">
        <v>43466</v>
      </c>
      <c r="D2" s="103">
        <v>43497</v>
      </c>
      <c r="E2" s="103">
        <v>43525</v>
      </c>
      <c r="F2" s="103">
        <v>43556</v>
      </c>
      <c r="G2" s="103">
        <v>43586</v>
      </c>
      <c r="H2" s="103">
        <v>43617</v>
      </c>
      <c r="I2" s="103">
        <v>43647</v>
      </c>
      <c r="J2" s="103">
        <v>43678</v>
      </c>
      <c r="K2" s="103">
        <v>43709</v>
      </c>
      <c r="L2" s="103">
        <v>43739</v>
      </c>
      <c r="M2" s="103">
        <v>43770</v>
      </c>
      <c r="N2" s="104">
        <v>43800</v>
      </c>
      <c r="O2" s="52"/>
      <c r="P2" t="s">
        <v>184</v>
      </c>
    </row>
    <row r="3" spans="2:29" ht="15" x14ac:dyDescent="0.25">
      <c r="B3" s="21" t="s">
        <v>29</v>
      </c>
      <c r="C3" s="10">
        <f t="shared" ref="C3:P3" si="0">C18</f>
        <v>12</v>
      </c>
      <c r="D3" s="10">
        <f t="shared" si="0"/>
        <v>11</v>
      </c>
      <c r="E3" s="10">
        <f t="shared" si="0"/>
        <v>0</v>
      </c>
      <c r="F3" s="10">
        <f t="shared" si="0"/>
        <v>0</v>
      </c>
      <c r="G3" s="10">
        <f t="shared" si="0"/>
        <v>0</v>
      </c>
      <c r="H3" s="10">
        <f t="shared" si="0"/>
        <v>0</v>
      </c>
      <c r="I3" s="10">
        <f t="shared" si="0"/>
        <v>0</v>
      </c>
      <c r="J3" s="10">
        <f t="shared" si="0"/>
        <v>0</v>
      </c>
      <c r="K3" s="10">
        <f t="shared" si="0"/>
        <v>0</v>
      </c>
      <c r="L3" s="10">
        <f t="shared" si="0"/>
        <v>0</v>
      </c>
      <c r="M3" s="10">
        <f t="shared" si="0"/>
        <v>0</v>
      </c>
      <c r="N3" s="10">
        <f t="shared" si="0"/>
        <v>0</v>
      </c>
      <c r="O3" s="10"/>
      <c r="P3" s="10">
        <f t="shared" ca="1" si="0"/>
        <v>23</v>
      </c>
    </row>
    <row r="5" spans="2:29" ht="15" x14ac:dyDescent="0.25">
      <c r="B5" s="12" t="s">
        <v>162</v>
      </c>
    </row>
    <row r="6" spans="2:29" ht="15" x14ac:dyDescent="0.25">
      <c r="B6" s="26" t="s">
        <v>62</v>
      </c>
      <c r="C6" s="56">
        <f>IFERROR(VLOOKUP($B:$B,'PPM 2019'!$C:$R,MATCH('1BUS'!C$2,'PPM 2019'!$C$1:$R$1,0),0),0)</f>
        <v>1</v>
      </c>
      <c r="D6" s="56">
        <f>IFERROR(VLOOKUP($B:$B,'PPM 2019'!$C:$R,MATCH('1BUS'!D$2,'PPM 2019'!$C$1:$R$1,0),0),0)</f>
        <v>1</v>
      </c>
      <c r="E6" s="56">
        <f>IFERROR(VLOOKUP($B:$B,'PPM 2019'!$C:$R,MATCH('1BUS'!E$2,'PPM 2019'!$C$1:$R$1,0),0),0)</f>
        <v>0</v>
      </c>
      <c r="F6" s="56">
        <f>IFERROR(VLOOKUP($B:$B,'PPM 2019'!$C:$R,MATCH('1BUS'!F$2,'PPM 2019'!$C$1:$R$1,0),0),0)</f>
        <v>0</v>
      </c>
      <c r="G6" s="56">
        <f>IFERROR(VLOOKUP($B:$B,'PPM 2019'!$C:$R,MATCH('1BUS'!G$2,'PPM 2019'!$C$1:$R$1,0),0),0)</f>
        <v>0</v>
      </c>
      <c r="H6" s="56">
        <f>IFERROR(VLOOKUP($B:$B,'PPM 2019'!$C:$R,MATCH('1BUS'!H$2,'PPM 2019'!$C$1:$R$1,0),0),0)</f>
        <v>0</v>
      </c>
      <c r="I6" s="56">
        <f>IFERROR(VLOOKUP($B:$B,'PPM 2019'!$C:$R,MATCH('1BUS'!I$2,'PPM 2019'!$C$1:$R$1,0),0),0)</f>
        <v>0</v>
      </c>
      <c r="J6" s="57">
        <f>IFERROR(VLOOKUP($B:$B,'PPM 2019'!$C:$R,MATCH('1BUS'!J$2,'PPM 2019'!$C$1:$R$1,0),0),0)</f>
        <v>0</v>
      </c>
      <c r="K6" s="57">
        <f>IFERROR(VLOOKUP($B:$B,'PPM 2019'!$C:$R,MATCH('1BUS'!K$2,'PPM 2019'!$C$1:$R$1,0),0),0)</f>
        <v>0</v>
      </c>
      <c r="L6" s="57">
        <f>IFERROR(VLOOKUP($B:$B,'PPM 2019'!$C:$R,MATCH('1BUS'!L$2,'PPM 2019'!$C$1:$R$1,0),0),0)</f>
        <v>0</v>
      </c>
      <c r="M6" s="57">
        <f>IFERROR(VLOOKUP($B:$B,'PPM 2019'!$C:$R,MATCH('1BUS'!M$2,'PPM 2019'!$C$1:$R$1,0),0),0)</f>
        <v>0</v>
      </c>
      <c r="N6" s="57">
        <f>IFERROR(VLOOKUP($B:$B,'PPM 2019'!$C:$R,MATCH('1BUS'!N$2,'PPM 2019'!$C$1:$R$1,0),0),0)</f>
        <v>0</v>
      </c>
      <c r="O6" s="56"/>
      <c r="P6" s="56">
        <f ca="1">SUM(OFFSET(C6,,,,$Q$1))</f>
        <v>2</v>
      </c>
    </row>
    <row r="7" spans="2:29" ht="15" x14ac:dyDescent="0.25">
      <c r="B7" s="26" t="s">
        <v>69</v>
      </c>
      <c r="C7" s="56">
        <f>IFERROR(VLOOKUP($B:$B,'PPM 2019'!$C:$R,MATCH('1BUS'!C$2,'PPM 2019'!$C$1:$R$1,0),0),0)</f>
        <v>1</v>
      </c>
      <c r="D7" s="56">
        <f>IFERROR(VLOOKUP($B:$B,'PPM 2019'!$C:$R,MATCH('1BUS'!D$2,'PPM 2019'!$C$1:$R$1,0),0),0)</f>
        <v>1</v>
      </c>
      <c r="E7" s="56">
        <f>IFERROR(VLOOKUP($B:$B,'PPM 2019'!$C:$R,MATCH('1BUS'!E$2,'PPM 2019'!$C$1:$R$1,0),0),0)</f>
        <v>0</v>
      </c>
      <c r="F7" s="56">
        <f>IFERROR(VLOOKUP($B:$B,'PPM 2019'!$C:$R,MATCH('1BUS'!F$2,'PPM 2019'!$C$1:$R$1,0),0),0)</f>
        <v>0</v>
      </c>
      <c r="G7" s="56">
        <f>IFERROR(VLOOKUP($B:$B,'PPM 2019'!$C:$R,MATCH('1BUS'!G$2,'PPM 2019'!$C$1:$R$1,0),0),0)</f>
        <v>0</v>
      </c>
      <c r="H7" s="56">
        <f>IFERROR(VLOOKUP($B:$B,'PPM 2019'!$C:$R,MATCH('1BUS'!H$2,'PPM 2019'!$C$1:$R$1,0),0),0)</f>
        <v>0</v>
      </c>
      <c r="I7" s="56">
        <f>IFERROR(VLOOKUP($B:$B,'PPM 2019'!$C:$R,MATCH('1BUS'!I$2,'PPM 2019'!$C$1:$R$1,0),0),0)</f>
        <v>0</v>
      </c>
      <c r="J7" s="57">
        <f>IFERROR(VLOOKUP($B:$B,'PPM 2019'!$C:$R,MATCH('1BUS'!J$2,'PPM 2019'!$C$1:$R$1,0),0),0)</f>
        <v>0</v>
      </c>
      <c r="K7" s="57">
        <f>IFERROR(VLOOKUP($B:$B,'PPM 2019'!$C:$R,MATCH('1BUS'!K$2,'PPM 2019'!$C$1:$R$1,0),0),0)</f>
        <v>0</v>
      </c>
      <c r="L7" s="57">
        <f>IFERROR(VLOOKUP($B:$B,'PPM 2019'!$C:$R,MATCH('1BUS'!L$2,'PPM 2019'!$C$1:$R$1,0),0),0)</f>
        <v>0</v>
      </c>
      <c r="M7" s="57">
        <f>IFERROR(VLOOKUP($B:$B,'PPM 2019'!$C:$R,MATCH('1BUS'!M$2,'PPM 2019'!$C$1:$R$1,0),0),0)</f>
        <v>0</v>
      </c>
      <c r="N7" s="57">
        <f>IFERROR(VLOOKUP($B:$B,'PPM 2019'!$C:$R,MATCH('1BUS'!N$2,'PPM 2019'!$C$1:$R$1,0),0),0)</f>
        <v>0</v>
      </c>
      <c r="O7" s="56"/>
      <c r="P7" s="56">
        <f ca="1">SUM(OFFSET(C7,,,,$Q$1))</f>
        <v>2</v>
      </c>
    </row>
    <row r="8" spans="2:29" ht="15" x14ac:dyDescent="0.25">
      <c r="B8" s="26" t="s">
        <v>209</v>
      </c>
      <c r="C8" s="56">
        <f>IFERROR(VLOOKUP($B:$B,'PPM 2019'!$C:$R,MATCH('1BUS'!C$2,'PPM 2019'!$C$1:$R$1,0),0),0)</f>
        <v>1</v>
      </c>
      <c r="D8" s="56">
        <f>IFERROR(VLOOKUP($B:$B,'PPM 2019'!$C:$R,MATCH('1BUS'!D$2,'PPM 2019'!$C$1:$R$1,0),0),0)</f>
        <v>1</v>
      </c>
      <c r="E8" s="56">
        <f>IFERROR(VLOOKUP($B:$B,'PPM 2019'!$C:$R,MATCH('1BUS'!E$2,'PPM 2019'!$C$1:$R$1,0),0),0)</f>
        <v>0</v>
      </c>
      <c r="F8" s="56">
        <f>IFERROR(VLOOKUP($B:$B,'PPM 2019'!$C:$R,MATCH('1BUS'!F$2,'PPM 2019'!$C$1:$R$1,0),0),0)</f>
        <v>0</v>
      </c>
      <c r="G8" s="56">
        <f>IFERROR(VLOOKUP($B:$B,'PPM 2019'!$C:$R,MATCH('1BUS'!G$2,'PPM 2019'!$C$1:$R$1,0),0),0)</f>
        <v>0</v>
      </c>
      <c r="H8" s="56">
        <f>IFERROR(VLOOKUP($B:$B,'PPM 2019'!$C:$R,MATCH('1BUS'!H$2,'PPM 2019'!$C$1:$R$1,0),0),0)</f>
        <v>0</v>
      </c>
      <c r="I8" s="56">
        <f>IFERROR(VLOOKUP($B:$B,'PPM 2019'!$C:$R,MATCH('1BUS'!I$2,'PPM 2019'!$C$1:$R$1,0),0),0)</f>
        <v>0</v>
      </c>
      <c r="J8" s="57">
        <f>IFERROR(VLOOKUP($B:$B,'PPM 2019'!$C:$R,MATCH('1BUS'!J$2,'PPM 2019'!$C$1:$R$1,0),0),0)</f>
        <v>0</v>
      </c>
      <c r="K8" s="57">
        <f>IFERROR(VLOOKUP($B:$B,'PPM 2019'!$C:$R,MATCH('1BUS'!K$2,'PPM 2019'!$C$1:$R$1,0),0),0)</f>
        <v>0</v>
      </c>
      <c r="L8" s="57">
        <f>IFERROR(VLOOKUP($B:$B,'PPM 2019'!$C:$R,MATCH('1BUS'!L$2,'PPM 2019'!$C$1:$R$1,0),0),0)</f>
        <v>0</v>
      </c>
      <c r="M8" s="57">
        <f>IFERROR(VLOOKUP($B:$B,'PPM 2019'!$C:$R,MATCH('1BUS'!M$2,'PPM 2019'!$C$1:$R$1,0),0),0)</f>
        <v>0</v>
      </c>
      <c r="N8" s="57">
        <f>IFERROR(VLOOKUP($B:$B,'PPM 2019'!$C:$R,MATCH('1BUS'!N$2,'PPM 2019'!$C$1:$R$1,0),0),0)</f>
        <v>0</v>
      </c>
      <c r="O8" s="56"/>
      <c r="P8" s="56">
        <f t="shared" ref="P8:P16" ca="1" si="1">SUM(OFFSET(C8,,,,$Q$1))</f>
        <v>2</v>
      </c>
      <c r="Q8" s="62"/>
    </row>
    <row r="9" spans="2:29" ht="15" x14ac:dyDescent="0.25">
      <c r="B9" s="26" t="s">
        <v>231</v>
      </c>
      <c r="C9" s="56">
        <f>IFERROR(VLOOKUP($B:$B,'PPM 2019'!$C:$R,MATCH('1BUS'!C$2,'PPM 2019'!$C$1:$R$1,0),0),0)</f>
        <v>1</v>
      </c>
      <c r="D9" s="56">
        <f>IFERROR(VLOOKUP($B:$B,'PPM 2019'!$C:$R,MATCH('1BUS'!D$2,'PPM 2019'!$C$1:$R$1,0),0),0)</f>
        <v>1</v>
      </c>
      <c r="E9" s="56">
        <f>IFERROR(VLOOKUP($B:$B,'PPM 2019'!$C:$R,MATCH('1BUS'!E$2,'PPM 2019'!$C$1:$R$1,0),0),0)</f>
        <v>0</v>
      </c>
      <c r="F9" s="56">
        <f>IFERROR(VLOOKUP($B:$B,'PPM 2019'!$C:$R,MATCH('1BUS'!F$2,'PPM 2019'!$C$1:$R$1,0),0),0)</f>
        <v>0</v>
      </c>
      <c r="G9" s="56">
        <f>IFERROR(VLOOKUP($B:$B,'PPM 2019'!$C:$R,MATCH('1BUS'!G$2,'PPM 2019'!$C$1:$R$1,0),0),0)</f>
        <v>0</v>
      </c>
      <c r="H9" s="56">
        <f>IFERROR(VLOOKUP($B:$B,'PPM 2019'!$C:$R,MATCH('1BUS'!H$2,'PPM 2019'!$C$1:$R$1,0),0),0)</f>
        <v>0</v>
      </c>
      <c r="I9" s="56">
        <f>IFERROR(VLOOKUP($B:$B,'PPM 2019'!$C:$R,MATCH('1BUS'!I$2,'PPM 2019'!$C$1:$R$1,0),0),0)</f>
        <v>0</v>
      </c>
      <c r="J9" s="57">
        <f>IFERROR(VLOOKUP($B:$B,'PPM 2019'!$C:$R,MATCH('1BUS'!J$2,'PPM 2019'!$C$1:$R$1,0),0),0)</f>
        <v>0</v>
      </c>
      <c r="K9" s="57">
        <f>IFERROR(VLOOKUP($B:$B,'PPM 2019'!$C:$R,MATCH('1BUS'!K$2,'PPM 2019'!$C$1:$R$1,0),0),0)</f>
        <v>0</v>
      </c>
      <c r="L9" s="57">
        <f>IFERROR(VLOOKUP($B:$B,'PPM 2019'!$C:$R,MATCH('1BUS'!L$2,'PPM 2019'!$C$1:$R$1,0),0),0)</f>
        <v>0</v>
      </c>
      <c r="M9" s="57">
        <f>IFERROR(VLOOKUP($B:$B,'PPM 2019'!$C:$R,MATCH('1BUS'!M$2,'PPM 2019'!$C$1:$R$1,0),0),0)</f>
        <v>0</v>
      </c>
      <c r="N9" s="57">
        <f>IFERROR(VLOOKUP($B:$B,'PPM 2019'!$C:$R,MATCH('1BUS'!N$2,'PPM 2019'!$C$1:$R$1,0),0),0)</f>
        <v>0</v>
      </c>
      <c r="O9" s="56"/>
      <c r="P9" s="56">
        <f t="shared" ca="1" si="1"/>
        <v>2</v>
      </c>
    </row>
    <row r="10" spans="2:29" ht="15" x14ac:dyDescent="0.25">
      <c r="B10" s="26" t="s">
        <v>31</v>
      </c>
      <c r="C10" s="56">
        <f>IFERROR(VLOOKUP($B:$B,'PPM 2019'!$C:$R,MATCH('1BUS'!C$2,'PPM 2019'!$C$1:$R$1,0),0),0)</f>
        <v>1</v>
      </c>
      <c r="D10" s="56">
        <f>IFERROR(VLOOKUP($B:$B,'PPM 2019'!$C:$R,MATCH('1BUS'!D$2,'PPM 2019'!$C$1:$R$1,0),0),0)</f>
        <v>1</v>
      </c>
      <c r="E10" s="56">
        <f>IFERROR(VLOOKUP($B:$B,'PPM 2019'!$C:$R,MATCH('1BUS'!E$2,'PPM 2019'!$C$1:$R$1,0),0),0)</f>
        <v>0</v>
      </c>
      <c r="F10" s="56">
        <f>IFERROR(VLOOKUP($B:$B,'PPM 2019'!$C:$R,MATCH('1BUS'!F$2,'PPM 2019'!$C$1:$R$1,0),0),0)</f>
        <v>0</v>
      </c>
      <c r="G10" s="56">
        <f>IFERROR(VLOOKUP($B:$B,'PPM 2019'!$C:$R,MATCH('1BUS'!G$2,'PPM 2019'!$C$1:$R$1,0),0),0)</f>
        <v>0</v>
      </c>
      <c r="H10" s="56">
        <f>IFERROR(VLOOKUP($B:$B,'PPM 2019'!$C:$R,MATCH('1BUS'!H$2,'PPM 2019'!$C$1:$R$1,0),0),0)</f>
        <v>0</v>
      </c>
      <c r="I10" s="56">
        <f>IFERROR(VLOOKUP($B:$B,'PPM 2019'!$C:$R,MATCH('1BUS'!I$2,'PPM 2019'!$C$1:$R$1,0),0),0)</f>
        <v>0</v>
      </c>
      <c r="J10" s="57">
        <f>IFERROR(VLOOKUP($B:$B,'PPM 2019'!$C:$R,MATCH('1BUS'!J$2,'PPM 2019'!$C$1:$R$1,0),0),0)</f>
        <v>0</v>
      </c>
      <c r="K10" s="57">
        <f>IFERROR(VLOOKUP($B:$B,'PPM 2019'!$C:$R,MATCH('1BUS'!K$2,'PPM 2019'!$C$1:$R$1,0),0),0)</f>
        <v>0</v>
      </c>
      <c r="L10" s="57">
        <f>IFERROR(VLOOKUP($B:$B,'PPM 2019'!$C:$R,MATCH('1BUS'!L$2,'PPM 2019'!$C$1:$R$1,0),0),0)</f>
        <v>0</v>
      </c>
      <c r="M10" s="57">
        <f>IFERROR(VLOOKUP($B:$B,'PPM 2019'!$C:$R,MATCH('1BUS'!M$2,'PPM 2019'!$C$1:$R$1,0),0),0)</f>
        <v>0</v>
      </c>
      <c r="N10" s="57">
        <f>IFERROR(VLOOKUP($B:$B,'PPM 2019'!$C:$R,MATCH('1BUS'!N$2,'PPM 2019'!$C$1:$R$1,0),0),0)</f>
        <v>0</v>
      </c>
      <c r="O10" s="56"/>
      <c r="P10" s="56">
        <f ca="1">SUM(OFFSET(C10,,,,$Q$1))</f>
        <v>2</v>
      </c>
    </row>
    <row r="11" spans="2:29" x14ac:dyDescent="0.3">
      <c r="B11" s="26" t="s">
        <v>40</v>
      </c>
      <c r="C11" s="56">
        <f>IFERROR(VLOOKUP($B:$B,'PPM 2019'!$C:$R,MATCH('1BUS'!C$2,'PPM 2019'!$C$1:$R$1,0),0),0)</f>
        <v>1</v>
      </c>
      <c r="D11" s="56">
        <f>IFERROR(VLOOKUP($B:$B,'PPM 2019'!$C:$R,MATCH('1BUS'!D$2,'PPM 2019'!$C$1:$R$1,0),0),0)</f>
        <v>1</v>
      </c>
      <c r="E11" s="56">
        <f>IFERROR(VLOOKUP($B:$B,'PPM 2019'!$C:$R,MATCH('1BUS'!E$2,'PPM 2019'!$C$1:$R$1,0),0),0)</f>
        <v>0</v>
      </c>
      <c r="F11" s="56">
        <f>IFERROR(VLOOKUP($B:$B,'PPM 2019'!$C:$R,MATCH('1BUS'!F$2,'PPM 2019'!$C$1:$R$1,0),0),0)</f>
        <v>0</v>
      </c>
      <c r="G11" s="56">
        <f>IFERROR(VLOOKUP($B:$B,'PPM 2019'!$C:$R,MATCH('1BUS'!G$2,'PPM 2019'!$C$1:$R$1,0),0),0)</f>
        <v>0</v>
      </c>
      <c r="H11" s="56">
        <f>IFERROR(VLOOKUP($B:$B,'PPM 2019'!$C:$R,MATCH('1BUS'!H$2,'PPM 2019'!$C$1:$R$1,0),0),0)</f>
        <v>0</v>
      </c>
      <c r="I11" s="56">
        <f>IFERROR(VLOOKUP($B:$B,'PPM 2019'!$C:$R,MATCH('1BUS'!I$2,'PPM 2019'!$C$1:$R$1,0),0),0)</f>
        <v>0</v>
      </c>
      <c r="J11" s="57">
        <f>IFERROR(VLOOKUP($B:$B,'PPM 2019'!$C:$R,MATCH('1BUS'!J$2,'PPM 2019'!$C$1:$R$1,0),0),0)</f>
        <v>0</v>
      </c>
      <c r="K11" s="57">
        <f>IFERROR(VLOOKUP($B:$B,'PPM 2019'!$C:$R,MATCH('1BUS'!K$2,'PPM 2019'!$C$1:$R$1,0),0),0)</f>
        <v>0</v>
      </c>
      <c r="L11" s="57">
        <f>IFERROR(VLOOKUP($B:$B,'PPM 2019'!$C:$R,MATCH('1BUS'!L$2,'PPM 2019'!$C$1:$R$1,0),0),0)</f>
        <v>0</v>
      </c>
      <c r="M11" s="57">
        <f>IFERROR(VLOOKUP($B:$B,'PPM 2019'!$C:$R,MATCH('1BUS'!M$2,'PPM 2019'!$C$1:$R$1,0),0),0)</f>
        <v>0</v>
      </c>
      <c r="N11" s="57">
        <f>IFERROR(VLOOKUP($B:$B,'PPM 2019'!$C:$R,MATCH('1BUS'!N$2,'PPM 2019'!$C$1:$R$1,0),0),0)</f>
        <v>0</v>
      </c>
      <c r="O11" s="56"/>
      <c r="P11" s="56">
        <f t="shared" ca="1" si="1"/>
        <v>2</v>
      </c>
    </row>
    <row r="12" spans="2:29" ht="15" x14ac:dyDescent="0.25">
      <c r="B12" s="26" t="s">
        <v>239</v>
      </c>
      <c r="C12" s="56">
        <f>IFERROR(VLOOKUP($B:$B,'PPM 2019'!$C:$R,MATCH('1BUS'!C$2,'PPM 2019'!$C$1:$R$1,0),0),0)</f>
        <v>1</v>
      </c>
      <c r="D12" s="56">
        <f>IFERROR(VLOOKUP($B:$B,'PPM 2019'!$C:$R,MATCH('1BUS'!D$2,'PPM 2019'!$C$1:$R$1,0),0),0)</f>
        <v>1</v>
      </c>
      <c r="E12" s="56">
        <f>IFERROR(VLOOKUP($B:$B,'PPM 2019'!$C:$R,MATCH('1BUS'!E$2,'PPM 2019'!$C$1:$R$1,0),0),0)</f>
        <v>0</v>
      </c>
      <c r="F12" s="56">
        <f>IFERROR(VLOOKUP($B:$B,'PPM 2019'!$C:$R,MATCH('1BUS'!F$2,'PPM 2019'!$C$1:$R$1,0),0),0)</f>
        <v>0</v>
      </c>
      <c r="G12" s="56">
        <f>IFERROR(VLOOKUP($B:$B,'PPM 2019'!$C:$R,MATCH('1BUS'!G$2,'PPM 2019'!$C$1:$R$1,0),0),0)</f>
        <v>0</v>
      </c>
      <c r="H12" s="56">
        <f>IFERROR(VLOOKUP($B:$B,'PPM 2019'!$C:$R,MATCH('1BUS'!H$2,'PPM 2019'!$C$1:$R$1,0),0),0)</f>
        <v>0</v>
      </c>
      <c r="I12" s="56">
        <f>IFERROR(VLOOKUP($B:$B,'PPM 2019'!$C:$R,MATCH('1BUS'!I$2,'PPM 2019'!$C$1:$R$1,0),0),0)</f>
        <v>0</v>
      </c>
      <c r="J12" s="57">
        <f>IFERROR(VLOOKUP($B:$B,'PPM 2019'!$C:$R,MATCH('1BUS'!J$2,'PPM 2019'!$C$1:$R$1,0),0),0)</f>
        <v>0</v>
      </c>
      <c r="K12" s="57">
        <f>IFERROR(VLOOKUP($B:$B,'PPM 2019'!$C:$R,MATCH('1BUS'!K$2,'PPM 2019'!$C$1:$R$1,0),0),0)</f>
        <v>0</v>
      </c>
      <c r="L12" s="57">
        <f>IFERROR(VLOOKUP($B:$B,'PPM 2019'!$C:$R,MATCH('1BUS'!L$2,'PPM 2019'!$C$1:$R$1,0),0),0)</f>
        <v>0</v>
      </c>
      <c r="M12" s="57">
        <f>IFERROR(VLOOKUP($B:$B,'PPM 2019'!$C:$R,MATCH('1BUS'!M$2,'PPM 2019'!$C$1:$R$1,0),0),0)</f>
        <v>0</v>
      </c>
      <c r="N12" s="57">
        <f>IFERROR(VLOOKUP($B:$B,'PPM 2019'!$C:$R,MATCH('1BUS'!N$2,'PPM 2019'!$C$1:$R$1,0),0),0)</f>
        <v>0</v>
      </c>
      <c r="O12" s="56"/>
      <c r="P12" s="56">
        <f ca="1">SUM(OFFSET(C12,,,,$Q$1))</f>
        <v>2</v>
      </c>
    </row>
    <row r="13" spans="2:29" ht="15" x14ac:dyDescent="0.25">
      <c r="B13" s="26" t="s">
        <v>44</v>
      </c>
      <c r="C13" s="56">
        <f>IFERROR(VLOOKUP($B:$B,'PPM 2019'!$C:$R,MATCH('1BUS'!C$2,'PPM 2019'!$C$1:$R$1,0),0),0)</f>
        <v>1</v>
      </c>
      <c r="D13" s="56">
        <f>IFERROR(VLOOKUP($B:$B,'PPM 2019'!$C:$R,MATCH('1BUS'!D$2,'PPM 2019'!$C$1:$R$1,0),0),0)</f>
        <v>1</v>
      </c>
      <c r="E13" s="56">
        <f>IFERROR(VLOOKUP($B:$B,'PPM 2019'!$C:$R,MATCH('1BUS'!E$2,'PPM 2019'!$C$1:$R$1,0),0),0)</f>
        <v>0</v>
      </c>
      <c r="F13" s="56">
        <f>IFERROR(VLOOKUP($B:$B,'PPM 2019'!$C:$R,MATCH('1BUS'!F$2,'PPM 2019'!$C$1:$R$1,0),0),0)</f>
        <v>0</v>
      </c>
      <c r="G13" s="56">
        <f>IFERROR(VLOOKUP($B:$B,'PPM 2019'!$C:$R,MATCH('1BUS'!G$2,'PPM 2019'!$C$1:$R$1,0),0),0)</f>
        <v>0</v>
      </c>
      <c r="H13" s="56">
        <f>IFERROR(VLOOKUP($B:$B,'PPM 2019'!$C:$R,MATCH('1BUS'!H$2,'PPM 2019'!$C$1:$R$1,0),0),0)</f>
        <v>0</v>
      </c>
      <c r="I13" s="56">
        <f>IFERROR(VLOOKUP($B:$B,'PPM 2019'!$C:$R,MATCH('1BUS'!I$2,'PPM 2019'!$C$1:$R$1,0),0),0)</f>
        <v>0</v>
      </c>
      <c r="J13" s="57">
        <f>IFERROR(VLOOKUP($B:$B,'PPM 2019'!$C:$R,MATCH('1BUS'!J$2,'PPM 2019'!$C$1:$R$1,0),0),0)</f>
        <v>0</v>
      </c>
      <c r="K13" s="57">
        <f>IFERROR(VLOOKUP($B:$B,'PPM 2019'!$C:$R,MATCH('1BUS'!K$2,'PPM 2019'!$C$1:$R$1,0),0),0)</f>
        <v>0</v>
      </c>
      <c r="L13" s="57">
        <f>IFERROR(VLOOKUP($B:$B,'PPM 2019'!$C:$R,MATCH('1BUS'!L$2,'PPM 2019'!$C$1:$R$1,0),0),0)</f>
        <v>0</v>
      </c>
      <c r="M13" s="57">
        <f>IFERROR(VLOOKUP($B:$B,'PPM 2019'!$C:$R,MATCH('1BUS'!M$2,'PPM 2019'!$C$1:$R$1,0),0),0)</f>
        <v>0</v>
      </c>
      <c r="N13" s="57">
        <f>IFERROR(VLOOKUP($B:$B,'PPM 2019'!$C:$R,MATCH('1BUS'!N$2,'PPM 2019'!$C$1:$R$1,0),0),0)</f>
        <v>0</v>
      </c>
      <c r="O13" s="56"/>
      <c r="P13" s="56">
        <f t="shared" ca="1" si="1"/>
        <v>2</v>
      </c>
    </row>
    <row r="14" spans="2:29" ht="15" x14ac:dyDescent="0.25">
      <c r="B14" s="26" t="s">
        <v>34</v>
      </c>
      <c r="C14" s="56">
        <f>IFERROR(VLOOKUP($B:$B,'PPM 2019'!$C:$R,MATCH('1BUS'!C$2,'PPM 2019'!$C$1:$R$1,0),0),0)</f>
        <v>1</v>
      </c>
      <c r="D14" s="56">
        <f>IFERROR(VLOOKUP($B:$B,'PPM 2019'!$C:$R,MATCH('1BUS'!D$2,'PPM 2019'!$C$1:$R$1,0),0),0)</f>
        <v>1</v>
      </c>
      <c r="E14" s="56">
        <f>IFERROR(VLOOKUP($B:$B,'PPM 2019'!$C:$R,MATCH('1BUS'!E$2,'PPM 2019'!$C$1:$R$1,0),0),0)</f>
        <v>0</v>
      </c>
      <c r="F14" s="56">
        <f>IFERROR(VLOOKUP($B:$B,'PPM 2019'!$C:$R,MATCH('1BUS'!F$2,'PPM 2019'!$C$1:$R$1,0),0),0)</f>
        <v>0</v>
      </c>
      <c r="G14" s="56">
        <f>IFERROR(VLOOKUP($B:$B,'PPM 2019'!$C:$R,MATCH('1BUS'!G$2,'PPM 2019'!$C$1:$R$1,0),0),0)</f>
        <v>0</v>
      </c>
      <c r="H14" s="56">
        <f>IFERROR(VLOOKUP($B:$B,'PPM 2019'!$C:$R,MATCH('1BUS'!H$2,'PPM 2019'!$C$1:$R$1,0),0),0)</f>
        <v>0</v>
      </c>
      <c r="I14" s="56">
        <f>IFERROR(VLOOKUP($B:$B,'PPM 2019'!$C:$R,MATCH('1BUS'!I$2,'PPM 2019'!$C$1:$R$1,0),0),0)</f>
        <v>0</v>
      </c>
      <c r="J14" s="57">
        <f>IFERROR(VLOOKUP($B:$B,'PPM 2019'!$C:$R,MATCH('1BUS'!J$2,'PPM 2019'!$C$1:$R$1,0),0),0)</f>
        <v>0</v>
      </c>
      <c r="K14" s="57">
        <f>IFERROR(VLOOKUP($B:$B,'PPM 2019'!$C:$R,MATCH('1BUS'!K$2,'PPM 2019'!$C$1:$R$1,0),0),0)</f>
        <v>0</v>
      </c>
      <c r="L14" s="57">
        <f>IFERROR(VLOOKUP($B:$B,'PPM 2019'!$C:$R,MATCH('1BUS'!L$2,'PPM 2019'!$C$1:$R$1,0),0),0)</f>
        <v>0</v>
      </c>
      <c r="M14" s="57">
        <f>IFERROR(VLOOKUP($B:$B,'PPM 2019'!$C:$R,MATCH('1BUS'!M$2,'PPM 2019'!$C$1:$R$1,0),0),0)</f>
        <v>0</v>
      </c>
      <c r="N14" s="57">
        <f>IFERROR(VLOOKUP($B:$B,'PPM 2019'!$C:$R,MATCH('1BUS'!N$2,'PPM 2019'!$C$1:$R$1,0),0),0)</f>
        <v>0</v>
      </c>
      <c r="O14" s="56"/>
      <c r="P14" s="56">
        <f ca="1">SUM(OFFSET(C14,,,,$Q$1))</f>
        <v>2</v>
      </c>
    </row>
    <row r="15" spans="2:29" ht="15" x14ac:dyDescent="0.25">
      <c r="B15" s="26" t="s">
        <v>237</v>
      </c>
      <c r="C15" s="56">
        <f>IFERROR(VLOOKUP($B:$B,'PPM 2019'!$C:$R,MATCH('1BUS'!C$2,'PPM 2019'!$C$1:$R$1,0),0),0)</f>
        <v>1</v>
      </c>
      <c r="D15" s="56">
        <f>IFERROR(VLOOKUP($B:$B,'PPM 2019'!$C:$R,MATCH('1BUS'!D$2,'PPM 2019'!$C$1:$R$1,0),0),0)</f>
        <v>1</v>
      </c>
      <c r="E15" s="56">
        <f>IFERROR(VLOOKUP($B:$B,'PPM 2019'!$C:$R,MATCH('1BUS'!E$2,'PPM 2019'!$C$1:$R$1,0),0),0)</f>
        <v>0</v>
      </c>
      <c r="F15" s="56">
        <f>IFERROR(VLOOKUP($B:$B,'PPM 2019'!$C:$R,MATCH('1BUS'!F$2,'PPM 2019'!$C$1:$R$1,0),0),0)</f>
        <v>0</v>
      </c>
      <c r="G15" s="56">
        <f>IFERROR(VLOOKUP($B:$B,'PPM 2019'!$C:$R,MATCH('1BUS'!G$2,'PPM 2019'!$C$1:$R$1,0),0),0)</f>
        <v>0</v>
      </c>
      <c r="H15" s="56">
        <f>IFERROR(VLOOKUP($B:$B,'PPM 2019'!$C:$R,MATCH('1BUS'!H$2,'PPM 2019'!$C$1:$R$1,0),0),0)</f>
        <v>0</v>
      </c>
      <c r="I15" s="56">
        <f>IFERROR(VLOOKUP($B:$B,'PPM 2019'!$C:$R,MATCH('1BUS'!I$2,'PPM 2019'!$C$1:$R$1,0),0),0)</f>
        <v>0</v>
      </c>
      <c r="J15" s="57">
        <f>IFERROR(VLOOKUP($B:$B,'PPM 2019'!$C:$R,MATCH('1BUS'!J$2,'PPM 2019'!$C$1:$R$1,0),0),0)</f>
        <v>0</v>
      </c>
      <c r="K15" s="57">
        <f>IFERROR(VLOOKUP($B:$B,'PPM 2019'!$C:$R,MATCH('1BUS'!K$2,'PPM 2019'!$C$1:$R$1,0),0),0)</f>
        <v>0</v>
      </c>
      <c r="L15" s="57">
        <f>IFERROR(VLOOKUP($B:$B,'PPM 2019'!$C:$R,MATCH('1BUS'!L$2,'PPM 2019'!$C$1:$R$1,0),0),0)</f>
        <v>0</v>
      </c>
      <c r="M15" s="57">
        <f>IFERROR(VLOOKUP($B:$B,'PPM 2019'!$C:$R,MATCH('1BUS'!M$2,'PPM 2019'!$C$1:$R$1,0),0),0)</f>
        <v>0</v>
      </c>
      <c r="N15" s="57">
        <f>IFERROR(VLOOKUP($B:$B,'PPM 2019'!$C:$R,MATCH('1BUS'!N$2,'PPM 2019'!$C$1:$R$1,0),0),0)</f>
        <v>0</v>
      </c>
      <c r="O15" s="56"/>
      <c r="P15" s="56">
        <f t="shared" ca="1" si="1"/>
        <v>2</v>
      </c>
    </row>
    <row r="16" spans="2:29" ht="15" x14ac:dyDescent="0.25">
      <c r="B16" s="26" t="s">
        <v>46</v>
      </c>
      <c r="C16" s="56">
        <f>IFERROR(VLOOKUP($B:$B,'PPM 2019'!$C:$R,MATCH('1BUS'!C$2,'PPM 2019'!$C$1:$R$1,0),0),0)</f>
        <v>1</v>
      </c>
      <c r="D16" s="56">
        <f>IFERROR(VLOOKUP($B:$B,'PPM 2019'!$C:$R,MATCH('1BUS'!D$2,'PPM 2019'!$C$1:$R$1,0),0),0)</f>
        <v>1</v>
      </c>
      <c r="E16" s="56">
        <f>IFERROR(VLOOKUP($B:$B,'PPM 2019'!$C:$R,MATCH('1BUS'!E$2,'PPM 2019'!$C$1:$R$1,0),0),0)</f>
        <v>0</v>
      </c>
      <c r="F16" s="56">
        <f>IFERROR(VLOOKUP($B:$B,'PPM 2019'!$C:$R,MATCH('1BUS'!F$2,'PPM 2019'!$C$1:$R$1,0),0),0)</f>
        <v>0</v>
      </c>
      <c r="G16" s="56">
        <f>IFERROR(VLOOKUP($B:$B,'PPM 2019'!$C:$R,MATCH('1BUS'!G$2,'PPM 2019'!$C$1:$R$1,0),0),0)</f>
        <v>0</v>
      </c>
      <c r="H16" s="56">
        <f>IFERROR(VLOOKUP($B:$B,'PPM 2019'!$C:$R,MATCH('1BUS'!H$2,'PPM 2019'!$C$1:$R$1,0),0),0)</f>
        <v>0</v>
      </c>
      <c r="I16" s="56">
        <f>IFERROR(VLOOKUP($B:$B,'PPM 2019'!$C:$R,MATCH('1BUS'!I$2,'PPM 2019'!$C$1:$R$1,0),0),0)</f>
        <v>0</v>
      </c>
      <c r="J16" s="57">
        <f>IFERROR(VLOOKUP($B:$B,'PPM 2019'!$C:$R,MATCH('1BUS'!J$2,'PPM 2019'!$C$1:$R$1,0),0),0)</f>
        <v>0</v>
      </c>
      <c r="K16" s="57">
        <f>IFERROR(VLOOKUP($B:$B,'PPM 2019'!$C:$R,MATCH('1BUS'!K$2,'PPM 2019'!$C$1:$R$1,0),0),0)</f>
        <v>0</v>
      </c>
      <c r="L16" s="57">
        <f>IFERROR(VLOOKUP($B:$B,'PPM 2019'!$C:$R,MATCH('1BUS'!L$2,'PPM 2019'!$C$1:$R$1,0),0),0)</f>
        <v>0</v>
      </c>
      <c r="M16" s="57">
        <f>IFERROR(VLOOKUP($B:$B,'PPM 2019'!$C:$R,MATCH('1BUS'!M$2,'PPM 2019'!$C$1:$R$1,0),0),0)</f>
        <v>0</v>
      </c>
      <c r="N16" s="57">
        <f>IFERROR(VLOOKUP($B:$B,'PPM 2019'!$C:$R,MATCH('1BUS'!N$2,'PPM 2019'!$C$1:$R$1,0),0),0)</f>
        <v>0</v>
      </c>
      <c r="O16" s="56"/>
      <c r="P16" s="56">
        <f t="shared" ca="1" si="1"/>
        <v>2</v>
      </c>
      <c r="Q16" s="62"/>
    </row>
    <row r="17" spans="1:16" ht="15" x14ac:dyDescent="0.25">
      <c r="B17" s="26" t="s">
        <v>64</v>
      </c>
      <c r="C17" s="56">
        <f>IFERROR(VLOOKUP($B:$B,'PPM 2019'!$C:$R,MATCH('1BUS'!C$2,'PPM 2019'!$C$1:$R$1,0),0),0)</f>
        <v>1</v>
      </c>
      <c r="D17" s="56">
        <f>IFERROR(VLOOKUP($B:$B,'PPM 2019'!$C:$R,MATCH('1BUS'!D$2,'PPM 2019'!$C$1:$R$1,0),0),0)</f>
        <v>0</v>
      </c>
      <c r="E17" s="56">
        <f>IFERROR(VLOOKUP($B:$B,'PPM 2019'!$C:$R,MATCH('1BUS'!E$2,'PPM 2019'!$C$1:$R$1,0),0),0)</f>
        <v>0</v>
      </c>
      <c r="F17" s="56">
        <f>IFERROR(VLOOKUP($B:$B,'PPM 2019'!$C:$R,MATCH('1BUS'!F$2,'PPM 2019'!$C$1:$R$1,0),0),0)</f>
        <v>0</v>
      </c>
      <c r="G17" s="56">
        <f>IFERROR(VLOOKUP($B:$B,'PPM 2019'!$C:$R,MATCH('1BUS'!G$2,'PPM 2019'!$C$1:$R$1,0),0),0)</f>
        <v>0</v>
      </c>
      <c r="H17" s="56">
        <f>IFERROR(VLOOKUP($B:$B,'PPM 2019'!$C:$R,MATCH('1BUS'!H$2,'PPM 2019'!$C$1:$R$1,0),0),0)</f>
        <v>0</v>
      </c>
      <c r="I17" s="56">
        <f>IFERROR(VLOOKUP($B:$B,'PPM 2019'!$C:$R,MATCH('1BUS'!I$2,'PPM 2019'!$C$1:$R$1,0),0),0)</f>
        <v>0</v>
      </c>
      <c r="J17" s="57">
        <f>IFERROR(VLOOKUP($B:$B,'PPM 2019'!$C:$R,MATCH('1BUS'!J$2,'PPM 2019'!$C$1:$R$1,0),0),0)</f>
        <v>0</v>
      </c>
      <c r="K17" s="57">
        <f>IFERROR(VLOOKUP($B:$B,'PPM 2019'!$C:$R,MATCH('1BUS'!K$2,'PPM 2019'!$C$1:$R$1,0),0),0)</f>
        <v>0</v>
      </c>
      <c r="L17" s="57">
        <f>IFERROR(VLOOKUP($B:$B,'PPM 2019'!$C:$R,MATCH('1BUS'!L$2,'PPM 2019'!$C$1:$R$1,0),0),0)</f>
        <v>0</v>
      </c>
      <c r="M17" s="57">
        <f>IFERROR(VLOOKUP($B:$B,'PPM 2019'!$C:$R,MATCH('1BUS'!M$2,'PPM 2019'!$C$1:$R$1,0),0),0)</f>
        <v>0</v>
      </c>
      <c r="N17" s="57">
        <f>IFERROR(VLOOKUP($B:$B,'PPM 2019'!$C:$R,MATCH('1BUS'!N$2,'PPM 2019'!$C$1:$R$1,0),0),0)</f>
        <v>0</v>
      </c>
      <c r="O17" s="56"/>
      <c r="P17" s="56">
        <f ca="1">SUM(OFFSET(C17,,,,$Q$1))</f>
        <v>1</v>
      </c>
    </row>
    <row r="18" spans="1:16" ht="15.75" thickBot="1" x14ac:dyDescent="0.3">
      <c r="A18" t="s">
        <v>29</v>
      </c>
      <c r="B18" s="67" t="s">
        <v>183</v>
      </c>
      <c r="C18" s="68">
        <f t="shared" ref="C18:N18" si="2">SUM(C6:C17)</f>
        <v>12</v>
      </c>
      <c r="D18" s="68">
        <f t="shared" si="2"/>
        <v>11</v>
      </c>
      <c r="E18" s="68">
        <f t="shared" si="2"/>
        <v>0</v>
      </c>
      <c r="F18" s="68">
        <f t="shared" si="2"/>
        <v>0</v>
      </c>
      <c r="G18" s="68">
        <f t="shared" si="2"/>
        <v>0</v>
      </c>
      <c r="H18" s="68">
        <f t="shared" si="2"/>
        <v>0</v>
      </c>
      <c r="I18" s="68">
        <f t="shared" si="2"/>
        <v>0</v>
      </c>
      <c r="J18" s="68">
        <f t="shared" si="2"/>
        <v>0</v>
      </c>
      <c r="K18" s="68">
        <f t="shared" si="2"/>
        <v>0</v>
      </c>
      <c r="L18" s="68">
        <f t="shared" si="2"/>
        <v>0</v>
      </c>
      <c r="M18" s="68">
        <f t="shared" si="2"/>
        <v>0</v>
      </c>
      <c r="N18" s="68">
        <f t="shared" si="2"/>
        <v>0</v>
      </c>
      <c r="O18" s="68"/>
      <c r="P18" s="68">
        <f ca="1">SUM(P6:P17)</f>
        <v>23</v>
      </c>
    </row>
    <row r="19" spans="1:16" ht="15" x14ac:dyDescent="0.25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</row>
    <row r="20" spans="1:16" ht="15" x14ac:dyDescent="0.25">
      <c r="N20" s="61"/>
      <c r="P20" s="60"/>
    </row>
    <row r="22" spans="1:16" x14ac:dyDescent="0.3">
      <c r="I22" s="10"/>
    </row>
    <row r="23" spans="1:16" x14ac:dyDescent="0.3">
      <c r="I23" s="10"/>
    </row>
    <row r="24" spans="1:16" x14ac:dyDescent="0.3">
      <c r="I24" s="10"/>
    </row>
    <row r="25" spans="1:16" x14ac:dyDescent="0.3">
      <c r="I25" s="10"/>
    </row>
    <row r="26" spans="1:16" x14ac:dyDescent="0.3">
      <c r="I26" s="10"/>
    </row>
    <row r="27" spans="1:16" x14ac:dyDescent="0.3">
      <c r="I27" s="10"/>
    </row>
    <row r="28" spans="1:16" x14ac:dyDescent="0.3">
      <c r="I28" s="10"/>
    </row>
    <row r="29" spans="1:16" x14ac:dyDescent="0.3">
      <c r="I29" s="10"/>
    </row>
    <row r="30" spans="1:16" x14ac:dyDescent="0.3">
      <c r="I30" s="10"/>
    </row>
    <row r="31" spans="1:16" x14ac:dyDescent="0.3">
      <c r="I31" s="10"/>
    </row>
    <row r="32" spans="1:16" x14ac:dyDescent="0.3">
      <c r="I32" s="10"/>
    </row>
    <row r="33" spans="9:10" x14ac:dyDescent="0.3">
      <c r="I33" s="10"/>
    </row>
    <row r="35" spans="9:10" x14ac:dyDescent="0.3">
      <c r="J35" s="22"/>
    </row>
    <row r="36" spans="9:10" x14ac:dyDescent="0.3">
      <c r="J36" s="22"/>
    </row>
    <row r="37" spans="9:10" x14ac:dyDescent="0.3">
      <c r="J37" s="22"/>
    </row>
    <row r="38" spans="9:10" x14ac:dyDescent="0.3">
      <c r="J38" s="22"/>
    </row>
    <row r="39" spans="9:10" x14ac:dyDescent="0.3">
      <c r="J39" s="22"/>
    </row>
    <row r="40" spans="9:10" x14ac:dyDescent="0.3">
      <c r="J40" s="22"/>
    </row>
    <row r="41" spans="9:10" x14ac:dyDescent="0.3">
      <c r="J41" s="22"/>
    </row>
    <row r="42" spans="9:10" x14ac:dyDescent="0.3">
      <c r="J42" s="22"/>
    </row>
    <row r="43" spans="9:10" x14ac:dyDescent="0.3">
      <c r="J43" s="22"/>
    </row>
    <row r="44" spans="9:10" x14ac:dyDescent="0.3">
      <c r="J44" s="22"/>
    </row>
    <row r="45" spans="9:10" x14ac:dyDescent="0.3">
      <c r="J45" s="10"/>
    </row>
  </sheetData>
  <sortState ref="B6:B24">
    <sortCondition ref="B6"/>
  </sortState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4" tint="0.39997558519241921"/>
  </sheetPr>
  <dimension ref="A1:AD15"/>
  <sheetViews>
    <sheetView workbookViewId="0">
      <selection activeCell="Q1" sqref="Q1"/>
    </sheetView>
  </sheetViews>
  <sheetFormatPr baseColWidth="10" defaultRowHeight="14.4" outlineLevelCol="1" x14ac:dyDescent="0.3"/>
  <cols>
    <col min="2" max="2" width="19.88671875" bestFit="1" customWidth="1"/>
    <col min="3" max="4" width="10.6640625" customWidth="1"/>
    <col min="5" max="5" width="10.5546875" customWidth="1"/>
    <col min="6" max="6" width="9.5546875" customWidth="1"/>
    <col min="7" max="7" width="9.44140625" customWidth="1"/>
    <col min="15" max="15" width="3.6640625" customWidth="1"/>
    <col min="18" max="29" width="0" hidden="1" customWidth="1" outlineLevel="1"/>
    <col min="30" max="30" width="11.44140625" collapsed="1"/>
  </cols>
  <sheetData>
    <row r="1" spans="1:29" ht="15" x14ac:dyDescent="0.25">
      <c r="Q1" s="53">
        <f>+Synthèse!AV1</f>
        <v>2</v>
      </c>
      <c r="R1">
        <v>1</v>
      </c>
      <c r="S1">
        <v>2</v>
      </c>
      <c r="T1">
        <v>3</v>
      </c>
      <c r="U1">
        <v>4</v>
      </c>
      <c r="V1">
        <v>5</v>
      </c>
      <c r="W1">
        <v>6</v>
      </c>
      <c r="X1">
        <v>7</v>
      </c>
      <c r="Y1">
        <v>8</v>
      </c>
      <c r="Z1">
        <v>9</v>
      </c>
      <c r="AA1">
        <v>10</v>
      </c>
      <c r="AB1">
        <v>11</v>
      </c>
      <c r="AC1">
        <v>12</v>
      </c>
    </row>
    <row r="2" spans="1:29" ht="15.75" x14ac:dyDescent="0.25">
      <c r="B2" t="s">
        <v>161</v>
      </c>
      <c r="C2" s="108">
        <v>43466</v>
      </c>
      <c r="D2" s="103">
        <v>43497</v>
      </c>
      <c r="E2" s="103">
        <v>43525</v>
      </c>
      <c r="F2" s="103">
        <v>43556</v>
      </c>
      <c r="G2" s="103">
        <v>43586</v>
      </c>
      <c r="H2" s="103">
        <v>43617</v>
      </c>
      <c r="I2" s="103">
        <v>43647</v>
      </c>
      <c r="J2" s="103">
        <v>43678</v>
      </c>
      <c r="K2" s="103">
        <v>43709</v>
      </c>
      <c r="L2" s="103">
        <v>43739</v>
      </c>
      <c r="M2" s="103">
        <v>43770</v>
      </c>
      <c r="N2" s="104">
        <v>43800</v>
      </c>
      <c r="O2" s="52"/>
      <c r="P2" t="s">
        <v>184</v>
      </c>
    </row>
    <row r="3" spans="1:29" ht="15" x14ac:dyDescent="0.25">
      <c r="B3" s="21" t="s">
        <v>48</v>
      </c>
      <c r="C3" s="28">
        <f t="shared" ref="C3:P3" si="0">C8</f>
        <v>1</v>
      </c>
      <c r="D3" s="28">
        <f t="shared" si="0"/>
        <v>1</v>
      </c>
      <c r="E3" s="28">
        <f t="shared" si="0"/>
        <v>0</v>
      </c>
      <c r="F3" s="28">
        <f t="shared" si="0"/>
        <v>0</v>
      </c>
      <c r="G3" s="28">
        <f t="shared" si="0"/>
        <v>0</v>
      </c>
      <c r="H3" s="28">
        <f t="shared" si="0"/>
        <v>0</v>
      </c>
      <c r="I3" s="28">
        <f t="shared" si="0"/>
        <v>0</v>
      </c>
      <c r="J3" s="28">
        <f t="shared" si="0"/>
        <v>0</v>
      </c>
      <c r="K3" s="28">
        <f t="shared" si="0"/>
        <v>0</v>
      </c>
      <c r="L3" s="28">
        <f t="shared" si="0"/>
        <v>0</v>
      </c>
      <c r="M3" s="28">
        <f t="shared" si="0"/>
        <v>0</v>
      </c>
      <c r="N3" s="28">
        <f t="shared" si="0"/>
        <v>0</v>
      </c>
      <c r="O3" s="28"/>
      <c r="P3" s="28">
        <f t="shared" ca="1" si="0"/>
        <v>3</v>
      </c>
    </row>
    <row r="4" spans="1:29" ht="15" x14ac:dyDescent="0.25">
      <c r="C4" s="26"/>
      <c r="D4" s="26"/>
      <c r="E4" s="26"/>
      <c r="F4" s="26"/>
      <c r="G4" s="26"/>
      <c r="H4" s="26"/>
      <c r="I4" s="26"/>
      <c r="J4" s="26"/>
    </row>
    <row r="5" spans="1:29" ht="15" x14ac:dyDescent="0.25">
      <c r="B5" s="12" t="s">
        <v>162</v>
      </c>
      <c r="C5" s="26"/>
      <c r="D5" s="26"/>
      <c r="E5" s="26"/>
      <c r="F5" s="26"/>
      <c r="G5" s="26"/>
      <c r="H5" s="26"/>
      <c r="I5" s="26"/>
      <c r="J5" s="26"/>
    </row>
    <row r="6" spans="1:29" x14ac:dyDescent="0.3">
      <c r="B6" s="100" t="s">
        <v>293</v>
      </c>
      <c r="C6" s="57">
        <f>IFERROR(VLOOKUP($B:$B,'PPM 2019'!$C:$R,MATCH('1CORP'!C$2,'PPM 2019'!$C$1:$R$1,0),0),0)</f>
        <v>0</v>
      </c>
      <c r="D6" s="57">
        <f>IFERROR(VLOOKUP($B:$B,'PPM 2019'!$C:$R,MATCH('1CORP'!D$2,'PPM 2019'!$C$1:$R$1,0),0),0)</f>
        <v>1</v>
      </c>
      <c r="E6" s="57">
        <f>IFERROR(VLOOKUP($B:$B,'PPM 2019'!$C:$R,MATCH('1CORP'!E$2,'PPM 2019'!$C$1:$R$1,0),0),0)</f>
        <v>0</v>
      </c>
      <c r="F6" s="57">
        <f>IFERROR(VLOOKUP($B:$B,'PPM 2019'!$C:$R,MATCH('1CORP'!F$2,'PPM 2019'!$C$1:$R$1,0),0),0)</f>
        <v>0</v>
      </c>
      <c r="G6" s="57">
        <f>IFERROR(VLOOKUP($B:$B,'PPM 2019'!$C:$R,MATCH('1CORP'!G$2,'PPM 2019'!$C$1:$R$1,0),0),0)</f>
        <v>0</v>
      </c>
      <c r="H6" s="57">
        <f>IFERROR(VLOOKUP($B:$B,'PPM 2019'!$C:$R,MATCH('1CORP'!H$2,'PPM 2019'!$C$1:$R$1,0),0),0)</f>
        <v>0</v>
      </c>
      <c r="I6" s="57">
        <f>IFERROR(VLOOKUP($B:$B,'PPM 2019'!$C:$R,MATCH('1CORP'!I$2,'PPM 2019'!$C$1:$R$1,0),0),0)</f>
        <v>0</v>
      </c>
      <c r="J6" s="57">
        <f>IFERROR(VLOOKUP($B:$B,'PPM 2019'!$C:$R,MATCH('1CORP'!J$2,'PPM 2019'!$C$1:$R$1,0),0),0)</f>
        <v>0</v>
      </c>
      <c r="K6" s="57">
        <f>IFERROR(VLOOKUP($B:$B,'PPM 2019'!$C:$R,MATCH('1CORP'!K$2,'PPM 2019'!$C$1:$R$1,0),0),0)</f>
        <v>0</v>
      </c>
      <c r="L6" s="57">
        <f>IFERROR(VLOOKUP($B:$B,'PPM 2019'!$C:$R,MATCH('1CORP'!L$2,'PPM 2019'!$C$1:$R$1,0),0),0)</f>
        <v>0</v>
      </c>
      <c r="M6" s="57">
        <f>IFERROR(VLOOKUP($B:$B,'PPM 2019'!$C:$R,MATCH('1CORP'!M$2,'PPM 2019'!$C$1:$R$1,0),0),0)</f>
        <v>0</v>
      </c>
      <c r="N6" s="57">
        <f>IFERROR(VLOOKUP($B:$B,'PPM 2019'!$C:$R,MATCH('1CORP'!N$2,'PPM 2019'!$C$1:$R$1,0),0),0)</f>
        <v>0</v>
      </c>
      <c r="O6" s="56"/>
      <c r="P6" s="56">
        <f t="shared" ref="P6" ca="1" si="1">SUM(OFFSET(C6,,,,$Q$1))</f>
        <v>1</v>
      </c>
    </row>
    <row r="7" spans="1:29" ht="15" x14ac:dyDescent="0.25">
      <c r="B7" s="78" t="s">
        <v>240</v>
      </c>
      <c r="C7" s="57">
        <f>IFERROR(VLOOKUP($B:$B,'PPM 2019'!$C:$R,MATCH('1CORP'!C$2,'PPM 2019'!$C$1:$R$1,0),0),0)</f>
        <v>1</v>
      </c>
      <c r="D7" s="57">
        <f>IFERROR(VLOOKUP($B:$B,'PPM 2019'!$C:$R,MATCH('1CORP'!D$2,'PPM 2019'!$C$1:$R$1,0),0),0)</f>
        <v>1</v>
      </c>
      <c r="E7" s="57">
        <f>IFERROR(VLOOKUP($B:$B,'PPM 2019'!$C:$R,MATCH('1CORP'!E$2,'PPM 2019'!$C$1:$R$1,0),0),0)</f>
        <v>0</v>
      </c>
      <c r="F7" s="57">
        <f>IFERROR(VLOOKUP($B:$B,'PPM 2019'!$C:$R,MATCH('1CORP'!F$2,'PPM 2019'!$C$1:$R$1,0),0),0)</f>
        <v>0</v>
      </c>
      <c r="G7" s="57">
        <f>IFERROR(VLOOKUP($B:$B,'PPM 2019'!$C:$R,MATCH('1CORP'!G$2,'PPM 2019'!$C$1:$R$1,0),0),0)</f>
        <v>0</v>
      </c>
      <c r="H7" s="57">
        <f>IFERROR(VLOOKUP($B:$B,'PPM 2019'!$C:$R,MATCH('1CORP'!H$2,'PPM 2019'!$C$1:$R$1,0),0),0)</f>
        <v>0</v>
      </c>
      <c r="I7" s="57">
        <f>IFERROR(VLOOKUP($B:$B,'PPM 2019'!$C:$R,MATCH('1CORP'!I$2,'PPM 2019'!$C$1:$R$1,0),0),0)</f>
        <v>0</v>
      </c>
      <c r="J7" s="57">
        <f>IFERROR(VLOOKUP($B:$B,'PPM 2019'!$C:$R,MATCH('1CORP'!J$2,'PPM 2019'!$C$1:$R$1,0),0),0)</f>
        <v>0</v>
      </c>
      <c r="K7" s="57">
        <f>IFERROR(VLOOKUP($B:$B,'PPM 2019'!$C:$R,MATCH('1CORP'!K$2,'PPM 2019'!$C$1:$R$1,0),0),0)</f>
        <v>0</v>
      </c>
      <c r="L7" s="57">
        <f>IFERROR(VLOOKUP($B:$B,'PPM 2019'!$C:$R,MATCH('1CORP'!L$2,'PPM 2019'!$C$1:$R$1,0),0),0)</f>
        <v>0</v>
      </c>
      <c r="M7" s="57">
        <f>IFERROR(VLOOKUP($B:$B,'PPM 2019'!$C:$R,MATCH('1CORP'!M$2,'PPM 2019'!$C$1:$R$1,0),0),0)</f>
        <v>0</v>
      </c>
      <c r="N7" s="57">
        <f>IFERROR(VLOOKUP($B:$B,'PPM 2019'!$C:$R,MATCH('1CORP'!N$2,'PPM 2019'!$C$1:$R$1,0),0),0)</f>
        <v>0</v>
      </c>
      <c r="O7" s="56"/>
      <c r="P7" s="56">
        <f t="shared" ref="P7" ca="1" si="2">SUM(OFFSET(C7,,,,$Q$1))</f>
        <v>2</v>
      </c>
      <c r="Q7" s="62"/>
    </row>
    <row r="8" spans="1:29" ht="15.75" thickBot="1" x14ac:dyDescent="0.3">
      <c r="A8" t="s">
        <v>48</v>
      </c>
      <c r="B8" s="67" t="s">
        <v>183</v>
      </c>
      <c r="C8" s="69">
        <f t="shared" ref="C8:N8" si="3">SUM(C7:C7)</f>
        <v>1</v>
      </c>
      <c r="D8" s="69">
        <f t="shared" si="3"/>
        <v>1</v>
      </c>
      <c r="E8" s="69">
        <f t="shared" si="3"/>
        <v>0</v>
      </c>
      <c r="F8" s="69">
        <f t="shared" si="3"/>
        <v>0</v>
      </c>
      <c r="G8" s="69">
        <f t="shared" si="3"/>
        <v>0</v>
      </c>
      <c r="H8" s="69">
        <f t="shared" si="3"/>
        <v>0</v>
      </c>
      <c r="I8" s="69">
        <f t="shared" si="3"/>
        <v>0</v>
      </c>
      <c r="J8" s="69">
        <f t="shared" si="3"/>
        <v>0</v>
      </c>
      <c r="K8" s="69">
        <f t="shared" si="3"/>
        <v>0</v>
      </c>
      <c r="L8" s="69">
        <f t="shared" si="3"/>
        <v>0</v>
      </c>
      <c r="M8" s="69">
        <f t="shared" si="3"/>
        <v>0</v>
      </c>
      <c r="N8" s="69">
        <f t="shared" si="3"/>
        <v>0</v>
      </c>
      <c r="O8" s="69"/>
      <c r="P8" s="69">
        <f ca="1">SUM(P6:P7)</f>
        <v>3</v>
      </c>
    </row>
    <row r="9" spans="1:29" ht="15" x14ac:dyDescent="0.25">
      <c r="I9" s="10"/>
    </row>
    <row r="10" spans="1:29" ht="15" x14ac:dyDescent="0.25">
      <c r="G10" s="22"/>
      <c r="I10" s="10"/>
      <c r="N10" s="61"/>
      <c r="P10" s="60"/>
    </row>
    <row r="11" spans="1:29" ht="15" x14ac:dyDescent="0.25">
      <c r="I11" s="10"/>
    </row>
    <row r="13" spans="1:29" ht="15" x14ac:dyDescent="0.25">
      <c r="J13" s="22"/>
    </row>
    <row r="14" spans="1:29" ht="15" x14ac:dyDescent="0.25">
      <c r="J14" s="22"/>
    </row>
    <row r="15" spans="1:29" ht="15" x14ac:dyDescent="0.25">
      <c r="J15" s="10"/>
    </row>
  </sheetData>
  <sortState ref="B6:B12">
    <sortCondition ref="B6"/>
  </sortState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7">
    <tabColor theme="4" tint="0.39997558519241921"/>
  </sheetPr>
  <dimension ref="A1:AD26"/>
  <sheetViews>
    <sheetView workbookViewId="0">
      <selection activeCell="Q1" sqref="Q1"/>
    </sheetView>
  </sheetViews>
  <sheetFormatPr baseColWidth="10" defaultRowHeight="14.4" outlineLevelCol="1" x14ac:dyDescent="0.3"/>
  <cols>
    <col min="2" max="2" width="21.44140625" bestFit="1" customWidth="1"/>
    <col min="3" max="3" width="11.33203125" style="11" customWidth="1"/>
    <col min="15" max="15" width="3.6640625" customWidth="1"/>
    <col min="18" max="29" width="0" hidden="1" customWidth="1" outlineLevel="1"/>
    <col min="30" max="30" width="11.44140625" collapsed="1"/>
  </cols>
  <sheetData>
    <row r="1" spans="1:29" ht="15" x14ac:dyDescent="0.25">
      <c r="Q1" s="53">
        <f>+Synthèse!AV1</f>
        <v>2</v>
      </c>
      <c r="R1">
        <v>1</v>
      </c>
      <c r="S1">
        <v>2</v>
      </c>
      <c r="T1">
        <v>3</v>
      </c>
      <c r="U1">
        <v>4</v>
      </c>
      <c r="V1">
        <v>5</v>
      </c>
      <c r="W1">
        <v>6</v>
      </c>
      <c r="X1">
        <v>7</v>
      </c>
      <c r="Y1">
        <v>8</v>
      </c>
      <c r="Z1">
        <v>9</v>
      </c>
      <c r="AA1">
        <v>10</v>
      </c>
      <c r="AB1">
        <v>11</v>
      </c>
      <c r="AC1">
        <v>12</v>
      </c>
    </row>
    <row r="2" spans="1:29" ht="15.75" x14ac:dyDescent="0.25">
      <c r="B2" t="s">
        <v>161</v>
      </c>
      <c r="C2" s="108">
        <v>43466</v>
      </c>
      <c r="D2" s="103">
        <v>43497</v>
      </c>
      <c r="E2" s="103">
        <v>43525</v>
      </c>
      <c r="F2" s="103">
        <v>43556</v>
      </c>
      <c r="G2" s="103">
        <v>43586</v>
      </c>
      <c r="H2" s="103">
        <v>43617</v>
      </c>
      <c r="I2" s="103">
        <v>43647</v>
      </c>
      <c r="J2" s="103">
        <v>43678</v>
      </c>
      <c r="K2" s="103">
        <v>43709</v>
      </c>
      <c r="L2" s="103">
        <v>43739</v>
      </c>
      <c r="M2" s="103">
        <v>43770</v>
      </c>
      <c r="N2" s="104">
        <v>43800</v>
      </c>
      <c r="O2" s="52"/>
      <c r="P2" t="s">
        <v>184</v>
      </c>
    </row>
    <row r="3" spans="1:29" ht="15" x14ac:dyDescent="0.25">
      <c r="B3" s="21" t="s">
        <v>81</v>
      </c>
      <c r="C3" s="10">
        <f t="shared" ref="C3:P3" si="0">C9</f>
        <v>1</v>
      </c>
      <c r="D3" s="10">
        <f t="shared" si="0"/>
        <v>0</v>
      </c>
      <c r="E3" s="10">
        <f t="shared" si="0"/>
        <v>0</v>
      </c>
      <c r="F3" s="10">
        <f t="shared" si="0"/>
        <v>0</v>
      </c>
      <c r="G3" s="10">
        <f t="shared" si="0"/>
        <v>0</v>
      </c>
      <c r="H3" s="10">
        <f t="shared" si="0"/>
        <v>0</v>
      </c>
      <c r="I3" s="10">
        <f t="shared" si="0"/>
        <v>0</v>
      </c>
      <c r="J3" s="10">
        <f t="shared" si="0"/>
        <v>0</v>
      </c>
      <c r="K3" s="10">
        <f t="shared" si="0"/>
        <v>0</v>
      </c>
      <c r="L3" s="10">
        <f t="shared" si="0"/>
        <v>0</v>
      </c>
      <c r="M3" s="10">
        <f t="shared" si="0"/>
        <v>0</v>
      </c>
      <c r="N3" s="10">
        <f t="shared" si="0"/>
        <v>0</v>
      </c>
      <c r="O3" s="10"/>
      <c r="P3" s="10">
        <f t="shared" ca="1" si="0"/>
        <v>5</v>
      </c>
    </row>
    <row r="4" spans="1:29" ht="15" x14ac:dyDescent="0.25">
      <c r="C4"/>
    </row>
    <row r="5" spans="1:29" ht="15" x14ac:dyDescent="0.25">
      <c r="B5" s="12" t="s">
        <v>162</v>
      </c>
      <c r="C5"/>
    </row>
    <row r="6" spans="1:29" ht="15" x14ac:dyDescent="0.25">
      <c r="B6" s="79" t="s">
        <v>93</v>
      </c>
      <c r="C6" s="54">
        <f>IFERROR(VLOOKUP($B:$B,'PPM 2019'!$C:$R,MATCH('1DIROP'!C$2,'PPM 2019'!$C$1:$R$1,0),0),0)</f>
        <v>1</v>
      </c>
      <c r="D6" s="54">
        <f>IFERROR(VLOOKUP($B:$B,'PPM 2019'!$C:$R,MATCH('1DIROP'!D$2,'PPM 2019'!$C$1:$R$1,0),0),0)</f>
        <v>1</v>
      </c>
      <c r="E6" s="54">
        <f>IFERROR(VLOOKUP($B:$B,'PPM 2019'!$C:$R,MATCH('1DIROP'!E$2,'PPM 2019'!$C$1:$R$1,0),0),0)</f>
        <v>0</v>
      </c>
      <c r="F6" s="54">
        <f>IFERROR(VLOOKUP($B:$B,'PPM 2019'!$C:$R,MATCH('1DIROP'!F$2,'PPM 2019'!$C$1:$R$1,0),0),0)</f>
        <v>0</v>
      </c>
      <c r="G6" s="54">
        <f>IFERROR(VLOOKUP($B:$B,'PPM 2019'!$C:$R,MATCH('1DIROP'!G$2,'PPM 2019'!$C$1:$R$1,0),0),0)</f>
        <v>0</v>
      </c>
      <c r="H6" s="54">
        <f>IFERROR(VLOOKUP($B:$B,'PPM 2019'!$C:$R,MATCH('1DIROP'!H$2,'PPM 2019'!$C$1:$R$1,0),0),0)</f>
        <v>0</v>
      </c>
      <c r="I6" s="54">
        <f>IFERROR(VLOOKUP($B:$B,'PPM 2019'!$C:$R,MATCH('1DIROP'!I$2,'PPM 2019'!$C$1:$R$1,0),0),0)</f>
        <v>0</v>
      </c>
      <c r="J6" s="54">
        <f>IFERROR(VLOOKUP($B:$B,'PPM 2019'!$C:$R,MATCH('1DIROP'!J$2,'PPM 2019'!$C$1:$R$1,0),0),0)</f>
        <v>0</v>
      </c>
      <c r="K6" s="54">
        <f>IFERROR(VLOOKUP($B:$B,'PPM 2019'!$C:$R,MATCH('1DIROP'!K$2,'PPM 2019'!$C$1:$R$1,0),0),0)</f>
        <v>0</v>
      </c>
      <c r="L6" s="54">
        <f>IFERROR(VLOOKUP($B:$B,'PPM 2019'!$C:$R,MATCH('1DIROP'!L$2,'PPM 2019'!$C$1:$R$1,0),0),0)</f>
        <v>0</v>
      </c>
      <c r="M6" s="54">
        <f>IFERROR(VLOOKUP($B:$B,'PPM 2019'!$C:$R,MATCH('1DIROP'!M$2,'PPM 2019'!$C$1:$R$1,0),0),0)</f>
        <v>0</v>
      </c>
      <c r="N6" s="54">
        <f>IFERROR(VLOOKUP($B:$B,'PPM 2019'!$C:$R,MATCH('1DIROP'!N$2,'PPM 2019'!$C$1:$R$1,0),0),0)</f>
        <v>0</v>
      </c>
      <c r="O6" s="54"/>
      <c r="P6" s="54">
        <f t="shared" ref="P6:P7" ca="1" si="1">SUM(OFFSET(C6,,,,$Q$1))</f>
        <v>2</v>
      </c>
    </row>
    <row r="7" spans="1:29" ht="15" x14ac:dyDescent="0.25">
      <c r="B7" s="79" t="s">
        <v>95</v>
      </c>
      <c r="C7" s="54">
        <f>IFERROR(VLOOKUP($B:$B,'PPM 2019'!$C:$R,MATCH('1DIROP'!C$2,'PPM 2019'!$C$1:$R$1,0),0),0)</f>
        <v>1</v>
      </c>
      <c r="D7" s="54">
        <f>IFERROR(VLOOKUP($B:$B,'PPM 2019'!$C:$R,MATCH('1DIROP'!D$2,'PPM 2019'!$C$1:$R$1,0),0),0)</f>
        <v>1</v>
      </c>
      <c r="E7" s="54">
        <f>IFERROR(VLOOKUP($B:$B,'PPM 2019'!$C:$R,MATCH('1DIROP'!E$2,'PPM 2019'!$C$1:$R$1,0),0),0)</f>
        <v>0</v>
      </c>
      <c r="F7" s="54">
        <f>IFERROR(VLOOKUP($B:$B,'PPM 2019'!$C:$R,MATCH('1DIROP'!F$2,'PPM 2019'!$C$1:$R$1,0),0),0)</f>
        <v>0</v>
      </c>
      <c r="G7" s="54">
        <f>IFERROR(VLOOKUP($B:$B,'PPM 2019'!$C:$R,MATCH('1DIROP'!G$2,'PPM 2019'!$C$1:$R$1,0),0),0)</f>
        <v>0</v>
      </c>
      <c r="H7" s="54">
        <f>IFERROR(VLOOKUP($B:$B,'PPM 2019'!$C:$R,MATCH('1DIROP'!H$2,'PPM 2019'!$C$1:$R$1,0),0),0)</f>
        <v>0</v>
      </c>
      <c r="I7" s="54">
        <f>IFERROR(VLOOKUP($B:$B,'PPM 2019'!$C:$R,MATCH('1DIROP'!I$2,'PPM 2019'!$C$1:$R$1,0),0),0)</f>
        <v>0</v>
      </c>
      <c r="J7" s="54">
        <f>IFERROR(VLOOKUP($B:$B,'PPM 2019'!$C:$R,MATCH('1DIROP'!J$2,'PPM 2019'!$C$1:$R$1,0),0),0)</f>
        <v>0</v>
      </c>
      <c r="K7" s="54">
        <f>IFERROR(VLOOKUP($B:$B,'PPM 2019'!$C:$R,MATCH('1DIROP'!K$2,'PPM 2019'!$C$1:$R$1,0),0),0)</f>
        <v>0</v>
      </c>
      <c r="L7" s="54">
        <f>IFERROR(VLOOKUP($B:$B,'PPM 2019'!$C:$R,MATCH('1DIROP'!L$2,'PPM 2019'!$C$1:$R$1,0),0),0)</f>
        <v>0</v>
      </c>
      <c r="M7" s="54">
        <f>IFERROR(VLOOKUP($B:$B,'PPM 2019'!$C:$R,MATCH('1DIROP'!M$2,'PPM 2019'!$C$1:$R$1,0),0),0)</f>
        <v>0</v>
      </c>
      <c r="N7" s="54">
        <f>IFERROR(VLOOKUP($B:$B,'PPM 2019'!$C:$R,MATCH('1DIROP'!N$2,'PPM 2019'!$C$1:$R$1,0),0),0)</f>
        <v>0</v>
      </c>
      <c r="O7" s="54"/>
      <c r="P7" s="54">
        <f t="shared" ca="1" si="1"/>
        <v>2</v>
      </c>
    </row>
    <row r="8" spans="1:29" ht="15.75" thickBot="1" x14ac:dyDescent="0.3">
      <c r="B8" t="s">
        <v>82</v>
      </c>
      <c r="C8" s="24">
        <f>IFERROR(VLOOKUP($B:$B,'PPM 2019'!$C:$R,MATCH('1DIROP'!C$2,'PPM 2019'!$C$1:$R$1,0),0),0)</f>
        <v>1</v>
      </c>
      <c r="D8" s="24">
        <f>IFERROR(VLOOKUP($B:$B,'PPM 2019'!$C:$R,MATCH('1DIROP'!D$2,'PPM 2019'!$C$1:$R$1,0),0),0)</f>
        <v>0</v>
      </c>
      <c r="E8" s="24">
        <f>IFERROR(VLOOKUP($B:$B,'PPM 2019'!$C:$R,MATCH('1DIROP'!E$2,'PPM 2019'!$C$1:$R$1,0),0),0)</f>
        <v>0</v>
      </c>
      <c r="F8" s="24">
        <f>IFERROR(VLOOKUP($B:$B,'PPM 2019'!$C:$R,MATCH('1DIROP'!F$2,'PPM 2019'!$C$1:$R$1,0),0),0)</f>
        <v>0</v>
      </c>
      <c r="G8" s="24">
        <f>IFERROR(VLOOKUP($B:$B,'PPM 2019'!$C:$R,MATCH('1DIROP'!G$2,'PPM 2019'!$C$1:$R$1,0),0),0)</f>
        <v>0</v>
      </c>
      <c r="H8" s="24">
        <f>IFERROR(VLOOKUP($B:$B,'PPM 2019'!$C:$R,MATCH('1DIROP'!H$2,'PPM 2019'!$C$1:$R$1,0),0),0)</f>
        <v>0</v>
      </c>
      <c r="I8" s="24">
        <f>IFERROR(VLOOKUP($B:$B,'PPM 2019'!$C:$R,MATCH('1DIROP'!I$2,'PPM 2019'!$C$1:$R$1,0),0),0)</f>
        <v>0</v>
      </c>
      <c r="J8" s="24">
        <f>IFERROR(VLOOKUP($B:$B,'PPM 2019'!$C:$R,MATCH('1DIROP'!J$2,'PPM 2019'!$C$1:$R$1,0),0),0)</f>
        <v>0</v>
      </c>
      <c r="K8" s="24">
        <f>IFERROR(VLOOKUP($B:$B,'PPM 2019'!$C:$R,MATCH('1DIROP'!K$2,'PPM 2019'!$C$1:$R$1,0),0),0)</f>
        <v>0</v>
      </c>
      <c r="L8" s="24">
        <f>IFERROR(VLOOKUP($B:$B,'PPM 2019'!$C:$R,MATCH('1DIROP'!L$2,'PPM 2019'!$C$1:$R$1,0),0),0)</f>
        <v>0</v>
      </c>
      <c r="M8" s="24">
        <f>IFERROR(VLOOKUP($B:$B,'PPM 2019'!$C:$R,MATCH('1DIROP'!M$2,'PPM 2019'!$C$1:$R$1,0),0),0)</f>
        <v>0</v>
      </c>
      <c r="N8" s="24">
        <f>IFERROR(VLOOKUP($B:$B,'PPM 2019'!$C:$R,MATCH('1DIROP'!N$2,'PPM 2019'!$C$1:$R$1,0),0),0)</f>
        <v>0</v>
      </c>
      <c r="O8" s="24"/>
      <c r="P8" s="24">
        <f ca="1">SUM(OFFSET(C8,,,,$Q$1))</f>
        <v>1</v>
      </c>
    </row>
    <row r="9" spans="1:29" ht="15.75" thickBot="1" x14ac:dyDescent="0.3">
      <c r="A9" t="s">
        <v>81</v>
      </c>
      <c r="B9" s="27" t="s">
        <v>183</v>
      </c>
      <c r="C9" s="10">
        <f t="shared" ref="C9:N9" si="2">SUM(C8)</f>
        <v>1</v>
      </c>
      <c r="D9" s="10">
        <f t="shared" si="2"/>
        <v>0</v>
      </c>
      <c r="E9" s="10">
        <f t="shared" si="2"/>
        <v>0</v>
      </c>
      <c r="F9" s="10">
        <f t="shared" si="2"/>
        <v>0</v>
      </c>
      <c r="G9" s="10">
        <f t="shared" si="2"/>
        <v>0</v>
      </c>
      <c r="H9" s="10">
        <f t="shared" si="2"/>
        <v>0</v>
      </c>
      <c r="I9" s="10">
        <f t="shared" si="2"/>
        <v>0</v>
      </c>
      <c r="J9" s="10">
        <f t="shared" si="2"/>
        <v>0</v>
      </c>
      <c r="K9" s="10">
        <f t="shared" si="2"/>
        <v>0</v>
      </c>
      <c r="L9" s="10">
        <f t="shared" si="2"/>
        <v>0</v>
      </c>
      <c r="M9" s="10">
        <f t="shared" si="2"/>
        <v>0</v>
      </c>
      <c r="N9" s="10">
        <f t="shared" si="2"/>
        <v>0</v>
      </c>
      <c r="O9" s="10"/>
      <c r="P9" s="10">
        <f ca="1">SUM(P6:P8)</f>
        <v>5</v>
      </c>
    </row>
    <row r="11" spans="1:29" ht="15" x14ac:dyDescent="0.25">
      <c r="N11" s="61"/>
      <c r="P11" s="60"/>
    </row>
    <row r="12" spans="1:29" ht="15" x14ac:dyDescent="0.25">
      <c r="C12"/>
    </row>
    <row r="13" spans="1:29" ht="15" x14ac:dyDescent="0.25">
      <c r="C13"/>
    </row>
    <row r="14" spans="1:29" ht="15" x14ac:dyDescent="0.25">
      <c r="E14" s="25"/>
    </row>
    <row r="15" spans="1:29" ht="15" x14ac:dyDescent="0.25">
      <c r="E15" s="25"/>
    </row>
    <row r="17" spans="5:6" ht="15" x14ac:dyDescent="0.25">
      <c r="E17" s="23"/>
    </row>
    <row r="19" spans="5:6" ht="15" x14ac:dyDescent="0.25">
      <c r="F19" s="25"/>
    </row>
    <row r="20" spans="5:6" ht="15" x14ac:dyDescent="0.25">
      <c r="F20" s="25"/>
    </row>
    <row r="21" spans="5:6" x14ac:dyDescent="0.3">
      <c r="F21" s="25"/>
    </row>
    <row r="22" spans="5:6" x14ac:dyDescent="0.3">
      <c r="F22" s="25"/>
    </row>
    <row r="23" spans="5:6" x14ac:dyDescent="0.3">
      <c r="F23" s="25"/>
    </row>
    <row r="24" spans="5:6" x14ac:dyDescent="0.3">
      <c r="F24" s="25"/>
    </row>
    <row r="26" spans="5:6" x14ac:dyDescent="0.3">
      <c r="F26" s="23"/>
    </row>
  </sheetData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4" tint="0.39997558519241921"/>
  </sheetPr>
  <dimension ref="A1:AD18"/>
  <sheetViews>
    <sheetView workbookViewId="0">
      <selection activeCell="Q1" sqref="Q1"/>
    </sheetView>
  </sheetViews>
  <sheetFormatPr baseColWidth="10" defaultRowHeight="14.4" outlineLevelCol="1" x14ac:dyDescent="0.3"/>
  <cols>
    <col min="2" max="2" width="18.88671875" customWidth="1"/>
    <col min="3" max="3" width="11.44140625" style="11" customWidth="1"/>
    <col min="4" max="4" width="9.6640625" customWidth="1"/>
    <col min="15" max="15" width="3.6640625" customWidth="1"/>
    <col min="18" max="29" width="0" hidden="1" customWidth="1" outlineLevel="1"/>
    <col min="30" max="30" width="11.44140625" collapsed="1"/>
  </cols>
  <sheetData>
    <row r="1" spans="1:29" ht="15" x14ac:dyDescent="0.25">
      <c r="Q1" s="53">
        <f>+Synthèse!AV1</f>
        <v>2</v>
      </c>
      <c r="R1">
        <v>1</v>
      </c>
      <c r="S1">
        <v>2</v>
      </c>
      <c r="T1">
        <v>3</v>
      </c>
      <c r="U1">
        <v>4</v>
      </c>
      <c r="V1">
        <v>5</v>
      </c>
      <c r="W1">
        <v>6</v>
      </c>
      <c r="X1">
        <v>7</v>
      </c>
      <c r="Y1">
        <v>8</v>
      </c>
      <c r="Z1">
        <v>9</v>
      </c>
      <c r="AA1">
        <v>10</v>
      </c>
      <c r="AB1">
        <v>11</v>
      </c>
      <c r="AC1">
        <v>12</v>
      </c>
    </row>
    <row r="2" spans="1:29" ht="15.75" x14ac:dyDescent="0.25">
      <c r="B2" t="s">
        <v>161</v>
      </c>
      <c r="C2" s="108">
        <v>43466</v>
      </c>
      <c r="D2" s="103">
        <v>43497</v>
      </c>
      <c r="E2" s="103">
        <v>43525</v>
      </c>
      <c r="F2" s="103">
        <v>43556</v>
      </c>
      <c r="G2" s="103">
        <v>43586</v>
      </c>
      <c r="H2" s="103">
        <v>43617</v>
      </c>
      <c r="I2" s="103">
        <v>43647</v>
      </c>
      <c r="J2" s="103">
        <v>43678</v>
      </c>
      <c r="K2" s="103">
        <v>43709</v>
      </c>
      <c r="L2" s="103">
        <v>43739</v>
      </c>
      <c r="M2" s="103">
        <v>43770</v>
      </c>
      <c r="N2" s="104">
        <v>43800</v>
      </c>
      <c r="P2" t="s">
        <v>184</v>
      </c>
      <c r="Q2" s="53"/>
    </row>
    <row r="3" spans="1:29" ht="15" x14ac:dyDescent="0.25">
      <c r="B3" s="21" t="s">
        <v>74</v>
      </c>
      <c r="C3" s="10">
        <f t="shared" ref="C3:J3" si="0">C14</f>
        <v>3</v>
      </c>
      <c r="D3" s="10">
        <f t="shared" si="0"/>
        <v>6</v>
      </c>
      <c r="E3" s="10">
        <f t="shared" si="0"/>
        <v>0</v>
      </c>
      <c r="F3" s="10">
        <f t="shared" si="0"/>
        <v>0</v>
      </c>
      <c r="G3" s="10">
        <f t="shared" si="0"/>
        <v>0</v>
      </c>
      <c r="H3" s="10">
        <f t="shared" si="0"/>
        <v>0</v>
      </c>
      <c r="I3" s="10">
        <f t="shared" si="0"/>
        <v>0</v>
      </c>
      <c r="J3" s="10">
        <f t="shared" si="0"/>
        <v>0</v>
      </c>
      <c r="K3" s="10">
        <f t="shared" ref="K3:P3" si="1">K14</f>
        <v>0</v>
      </c>
      <c r="L3" s="10">
        <f t="shared" si="1"/>
        <v>0</v>
      </c>
      <c r="M3" s="10">
        <f t="shared" si="1"/>
        <v>0</v>
      </c>
      <c r="N3" s="10">
        <f t="shared" si="1"/>
        <v>0</v>
      </c>
      <c r="O3" s="10"/>
      <c r="P3" s="10">
        <f t="shared" ca="1" si="1"/>
        <v>9</v>
      </c>
    </row>
    <row r="4" spans="1:29" ht="15" x14ac:dyDescent="0.25">
      <c r="C4"/>
    </row>
    <row r="5" spans="1:29" ht="15" x14ac:dyDescent="0.25">
      <c r="B5" s="12" t="s">
        <v>162</v>
      </c>
      <c r="C5"/>
    </row>
    <row r="6" spans="1:29" ht="15" x14ac:dyDescent="0.25">
      <c r="B6" t="s">
        <v>207</v>
      </c>
      <c r="C6" s="54">
        <f>IFERROR(VLOOKUP($B:$B,'PPM 2019'!$C:$R,MATCH('1ITFIN'!C$2,'PPM 2019'!$C$1:$R$1,0),0),0)</f>
        <v>1</v>
      </c>
      <c r="D6" s="54">
        <f>IFERROR(VLOOKUP($B:$B,'PPM 2019'!$C:$R,MATCH('1ITFIN'!D$2,'PPM 2019'!$C$1:$R$1,0),0),0)</f>
        <v>1</v>
      </c>
      <c r="E6" s="54">
        <f>IFERROR(VLOOKUP($B:$B,'PPM 2019'!$C:$R,MATCH('1ITFIN'!E$2,'PPM 2019'!$C$1:$R$1,0),0),0)</f>
        <v>0</v>
      </c>
      <c r="F6" s="54">
        <f>IFERROR(VLOOKUP($B:$B,'PPM 2019'!$C:$R,MATCH('1ITFIN'!F$2,'PPM 2019'!$C$1:$R$1,0),0),0)</f>
        <v>0</v>
      </c>
      <c r="G6" s="54">
        <f>IFERROR(VLOOKUP($B:$B,'PPM 2019'!$C:$R,MATCH('1ITFIN'!G$2,'PPM 2019'!$C$1:$R$1,0),0),0)</f>
        <v>0</v>
      </c>
      <c r="H6" s="54">
        <f>IFERROR(VLOOKUP($B:$B,'PPM 2019'!$C:$R,MATCH('1ITFIN'!H$2,'PPM 2019'!$C$1:$R$1,0),0),0)</f>
        <v>0</v>
      </c>
      <c r="I6" s="54">
        <f>IFERROR(VLOOKUP($B:$B,'PPM 2019'!$C:$R,MATCH('1ITFIN'!I$2,'PPM 2019'!$C$1:$R$1,0),0),0)</f>
        <v>0</v>
      </c>
      <c r="J6" s="54">
        <f>IFERROR(VLOOKUP($B:$B,'PPM 2019'!$C:$R,MATCH('1ITFIN'!J$2,'PPM 2019'!$C$1:$R$1,0),0),0)</f>
        <v>0</v>
      </c>
      <c r="K6" s="54">
        <f>IFERROR(VLOOKUP($B:$B,'PPM 2019'!$C:$R,MATCH('1ITFIN'!K$2,'PPM 2019'!$C$1:$R$1,0),0),0)</f>
        <v>0</v>
      </c>
      <c r="L6" s="54">
        <f>IFERROR(VLOOKUP($B:$B,'PPM 2019'!$C:$R,MATCH('1ITFIN'!L$2,'PPM 2019'!$C$1:$R$1,0),0),0)</f>
        <v>0</v>
      </c>
      <c r="M6" s="54">
        <f>IFERROR(VLOOKUP($B:$B,'PPM 2019'!$C:$R,MATCH('1ITFIN'!M$2,'PPM 2019'!$C$1:$R$1,0),0),0)</f>
        <v>0</v>
      </c>
      <c r="N6" s="54">
        <f>IFERROR(VLOOKUP($B:$B,'PPM 2019'!$C:$R,MATCH('1ITFIN'!N$2,'PPM 2019'!$C$1:$R$1,0),0),0)</f>
        <v>0</v>
      </c>
      <c r="O6" s="11"/>
      <c r="P6" s="11">
        <f ca="1">SUM(OFFSET(C6,,,,$Q$1))</f>
        <v>2</v>
      </c>
    </row>
    <row r="7" spans="1:29" ht="15" x14ac:dyDescent="0.25">
      <c r="B7" t="s">
        <v>284</v>
      </c>
      <c r="C7" s="54">
        <f>IFERROR(VLOOKUP($B:$B,'PPM 2019'!$C:$R,MATCH('1ITFIN'!C$2,'PPM 2019'!$C$1:$R$1,0),0),0)</f>
        <v>0</v>
      </c>
      <c r="D7" s="54">
        <f>IFERROR(VLOOKUP($B:$B,'PPM 2019'!$C:$R,MATCH('1ITFIN'!D$2,'PPM 2019'!$C$1:$R$1,0),0),0)</f>
        <v>0</v>
      </c>
      <c r="E7" s="54">
        <f>IFERROR(VLOOKUP($B:$B,'PPM 2019'!$C:$R,MATCH('1ITFIN'!E$2,'PPM 2019'!$C$1:$R$1,0),0),0)</f>
        <v>0</v>
      </c>
      <c r="F7" s="54">
        <f>IFERROR(VLOOKUP($B:$B,'PPM 2019'!$C:$R,MATCH('1ITFIN'!F$2,'PPM 2019'!$C$1:$R$1,0),0),0)</f>
        <v>0</v>
      </c>
      <c r="G7" s="54">
        <f>IFERROR(VLOOKUP($B:$B,'PPM 2019'!$C:$R,MATCH('1ITFIN'!G$2,'PPM 2019'!$C$1:$R$1,0),0),0)</f>
        <v>0</v>
      </c>
      <c r="H7" s="54">
        <f>IFERROR(VLOOKUP($B:$B,'PPM 2019'!$C:$R,MATCH('1ITFIN'!H$2,'PPM 2019'!$C$1:$R$1,0),0),0)</f>
        <v>0</v>
      </c>
      <c r="I7" s="54">
        <f>IFERROR(VLOOKUP($B:$B,'PPM 2019'!$C:$R,MATCH('1ITFIN'!I$2,'PPM 2019'!$C$1:$R$1,0),0),0)</f>
        <v>0</v>
      </c>
      <c r="J7" s="54">
        <f>IFERROR(VLOOKUP($B:$B,'PPM 2019'!$C:$R,MATCH('1ITFIN'!J$2,'PPM 2019'!$C$1:$R$1,0),0),0)</f>
        <v>0</v>
      </c>
      <c r="K7" s="54">
        <f>IFERROR(VLOOKUP($B:$B,'PPM 2019'!$C:$R,MATCH('1ITFIN'!K$2,'PPM 2019'!$C$1:$R$1,0),0),0)</f>
        <v>0</v>
      </c>
      <c r="L7" s="54">
        <f>IFERROR(VLOOKUP($B:$B,'PPM 2019'!$C:$R,MATCH('1ITFIN'!L$2,'PPM 2019'!$C$1:$R$1,0),0),0)</f>
        <v>0</v>
      </c>
      <c r="M7" s="54">
        <f>IFERROR(VLOOKUP($B:$B,'PPM 2019'!$C:$R,MATCH('1ITFIN'!M$2,'PPM 2019'!$C$1:$R$1,0),0),0)</f>
        <v>0</v>
      </c>
      <c r="N7" s="54">
        <f>IFERROR(VLOOKUP($B:$B,'PPM 2019'!$C:$R,MATCH('1ITFIN'!N$2,'PPM 2019'!$C$1:$R$1,0),0),0)</f>
        <v>0</v>
      </c>
      <c r="O7" s="11"/>
      <c r="P7" s="11">
        <f t="shared" ref="P7:P9" ca="1" si="2">SUM(OFFSET(C7,,,,$Q$1))</f>
        <v>0</v>
      </c>
    </row>
    <row r="8" spans="1:29" ht="15" x14ac:dyDescent="0.25">
      <c r="B8" t="s">
        <v>286</v>
      </c>
      <c r="C8" s="54">
        <f>IFERROR(VLOOKUP($B:$B,'PPM 2019'!$C:$R,MATCH('1ITFIN'!C$2,'PPM 2019'!$C$1:$R$1,0),0),0)</f>
        <v>0</v>
      </c>
      <c r="D8" s="54">
        <f>IFERROR(VLOOKUP($B:$B,'PPM 2019'!$C:$R,MATCH('1ITFIN'!D$2,'PPM 2019'!$C$1:$R$1,0),0),0)</f>
        <v>1</v>
      </c>
      <c r="E8" s="54">
        <f>IFERROR(VLOOKUP($B:$B,'PPM 2019'!$C:$R,MATCH('1ITFIN'!E$2,'PPM 2019'!$C$1:$R$1,0),0),0)</f>
        <v>0</v>
      </c>
      <c r="F8" s="54">
        <f>IFERROR(VLOOKUP($B:$B,'PPM 2019'!$C:$R,MATCH('1ITFIN'!F$2,'PPM 2019'!$C$1:$R$1,0),0),0)</f>
        <v>0</v>
      </c>
      <c r="G8" s="54">
        <f>IFERROR(VLOOKUP($B:$B,'PPM 2019'!$C:$R,MATCH('1ITFIN'!G$2,'PPM 2019'!$C$1:$R$1,0),0),0)</f>
        <v>0</v>
      </c>
      <c r="H8" s="54">
        <f>IFERROR(VLOOKUP($B:$B,'PPM 2019'!$C:$R,MATCH('1ITFIN'!H$2,'PPM 2019'!$C$1:$R$1,0),0),0)</f>
        <v>0</v>
      </c>
      <c r="I8" s="54">
        <f>IFERROR(VLOOKUP($B:$B,'PPM 2019'!$C:$R,MATCH('1ITFIN'!I$2,'PPM 2019'!$C$1:$R$1,0),0),0)</f>
        <v>0</v>
      </c>
      <c r="J8" s="54">
        <f>IFERROR(VLOOKUP($B:$B,'PPM 2019'!$C:$R,MATCH('1ITFIN'!J$2,'PPM 2019'!$C$1:$R$1,0),0),0)</f>
        <v>0</v>
      </c>
      <c r="K8" s="54">
        <f>IFERROR(VLOOKUP($B:$B,'PPM 2019'!$C:$R,MATCH('1ITFIN'!K$2,'PPM 2019'!$C$1:$R$1,0),0),0)</f>
        <v>0</v>
      </c>
      <c r="L8" s="54">
        <f>IFERROR(VLOOKUP($B:$B,'PPM 2019'!$C:$R,MATCH('1ITFIN'!L$2,'PPM 2019'!$C$1:$R$1,0),0),0)</f>
        <v>0</v>
      </c>
      <c r="M8" s="54">
        <f>IFERROR(VLOOKUP($B:$B,'PPM 2019'!$C:$R,MATCH('1ITFIN'!M$2,'PPM 2019'!$C$1:$R$1,0),0),0)</f>
        <v>0</v>
      </c>
      <c r="N8" s="54">
        <f>IFERROR(VLOOKUP($B:$B,'PPM 2019'!$C:$R,MATCH('1ITFIN'!N$2,'PPM 2019'!$C$1:$R$1,0),0),0)</f>
        <v>0</v>
      </c>
      <c r="O8" s="11"/>
      <c r="P8" s="11">
        <f t="shared" ca="1" si="2"/>
        <v>1</v>
      </c>
    </row>
    <row r="9" spans="1:29" ht="15" x14ac:dyDescent="0.25">
      <c r="B9" t="s">
        <v>288</v>
      </c>
      <c r="C9" s="54">
        <f>IFERROR(VLOOKUP($B:$B,'PPM 2019'!$C:$R,MATCH('1ITFIN'!C$2,'PPM 2019'!$C$1:$R$1,0),0),0)</f>
        <v>0</v>
      </c>
      <c r="D9" s="54">
        <f>IFERROR(VLOOKUP($B:$B,'PPM 2019'!$C:$R,MATCH('1ITFIN'!D$2,'PPM 2019'!$C$1:$R$1,0),0),0)</f>
        <v>1</v>
      </c>
      <c r="E9" s="54">
        <f>IFERROR(VLOOKUP($B:$B,'PPM 2019'!$C:$R,MATCH('1ITFIN'!E$2,'PPM 2019'!$C$1:$R$1,0),0),0)</f>
        <v>0</v>
      </c>
      <c r="F9" s="54">
        <f>IFERROR(VLOOKUP($B:$B,'PPM 2019'!$C:$R,MATCH('1ITFIN'!F$2,'PPM 2019'!$C$1:$R$1,0),0),0)</f>
        <v>0</v>
      </c>
      <c r="G9" s="54">
        <f>IFERROR(VLOOKUP($B:$B,'PPM 2019'!$C:$R,MATCH('1ITFIN'!G$2,'PPM 2019'!$C$1:$R$1,0),0),0)</f>
        <v>0</v>
      </c>
      <c r="H9" s="54">
        <f>IFERROR(VLOOKUP($B:$B,'PPM 2019'!$C:$R,MATCH('1ITFIN'!H$2,'PPM 2019'!$C$1:$R$1,0),0),0)</f>
        <v>0</v>
      </c>
      <c r="I9" s="54">
        <f>IFERROR(VLOOKUP($B:$B,'PPM 2019'!$C:$R,MATCH('1ITFIN'!I$2,'PPM 2019'!$C$1:$R$1,0),0),0)</f>
        <v>0</v>
      </c>
      <c r="J9" s="54">
        <f>IFERROR(VLOOKUP($B:$B,'PPM 2019'!$C:$R,MATCH('1ITFIN'!J$2,'PPM 2019'!$C$1:$R$1,0),0),0)</f>
        <v>0</v>
      </c>
      <c r="K9" s="54">
        <f>IFERROR(VLOOKUP($B:$B,'PPM 2019'!$C:$R,MATCH('1ITFIN'!K$2,'PPM 2019'!$C$1:$R$1,0),0),0)</f>
        <v>0</v>
      </c>
      <c r="L9" s="54">
        <f>IFERROR(VLOOKUP($B:$B,'PPM 2019'!$C:$R,MATCH('1ITFIN'!L$2,'PPM 2019'!$C$1:$R$1,0),0),0)</f>
        <v>0</v>
      </c>
      <c r="M9" s="54">
        <f>IFERROR(VLOOKUP($B:$B,'PPM 2019'!$C:$R,MATCH('1ITFIN'!M$2,'PPM 2019'!$C$1:$R$1,0),0),0)</f>
        <v>0</v>
      </c>
      <c r="N9" s="54">
        <f>IFERROR(VLOOKUP($B:$B,'PPM 2019'!$C:$R,MATCH('1ITFIN'!N$2,'PPM 2019'!$C$1:$R$1,0),0),0)</f>
        <v>0</v>
      </c>
      <c r="O9" s="11"/>
      <c r="P9" s="11">
        <f t="shared" ca="1" si="2"/>
        <v>1</v>
      </c>
    </row>
    <row r="10" spans="1:29" ht="15" x14ac:dyDescent="0.25">
      <c r="B10" t="s">
        <v>248</v>
      </c>
      <c r="C10" s="11">
        <f>IFERROR(VLOOKUP($B:$B,'PPM 2019'!$C:$R,MATCH('1ITFIN'!C$2,'PPM 2019'!$C$1:$R$1,0),0),0)</f>
        <v>1</v>
      </c>
      <c r="D10" s="11">
        <f>IFERROR(VLOOKUP($B:$B,'PPM 2019'!$C:$R,MATCH('1ITFIN'!D$2,'PPM 2019'!$C$1:$R$1,0),0),0)</f>
        <v>1</v>
      </c>
      <c r="E10" s="11">
        <f>IFERROR(VLOOKUP($B:$B,'PPM 2019'!$C:$R,MATCH('1ITFIN'!E$2,'PPM 2019'!$C$1:$R$1,0),0),0)</f>
        <v>0</v>
      </c>
      <c r="F10" s="11">
        <f>IFERROR(VLOOKUP($B:$B,'PPM 2019'!$C:$R,MATCH('1ITFIN'!F$2,'PPM 2019'!$C$1:$R$1,0),0),0)</f>
        <v>0</v>
      </c>
      <c r="G10" s="11">
        <f>IFERROR(VLOOKUP($B:$B,'PPM 2019'!$C:$R,MATCH('1ITFIN'!G$2,'PPM 2019'!$C$1:$R$1,0),0),0)</f>
        <v>0</v>
      </c>
      <c r="H10" s="11">
        <f>IFERROR(VLOOKUP($B:$B,'PPM 2019'!$C:$R,MATCH('1ITFIN'!H$2,'PPM 2019'!$C$1:$R$1,0),0),0)</f>
        <v>0</v>
      </c>
      <c r="I10" s="11">
        <f>IFERROR(VLOOKUP($B:$B,'PPM 2019'!$C:$R,MATCH('1ITFIN'!I$2,'PPM 2019'!$C$1:$R$1,0),0),0)</f>
        <v>0</v>
      </c>
      <c r="J10" s="11">
        <f>IFERROR(VLOOKUP($B:$B,'PPM 2019'!$C:$R,MATCH('1ITFIN'!J$2,'PPM 2019'!$C$1:$R$1,0),0),0)</f>
        <v>0</v>
      </c>
      <c r="K10" s="11">
        <f>IFERROR(VLOOKUP($B:$B,'PPM 2019'!$C:$R,MATCH('1ITFIN'!K$2,'PPM 2019'!$C$1:$R$1,0),0),0)</f>
        <v>0</v>
      </c>
      <c r="L10" s="11">
        <f>IFERROR(VLOOKUP($B:$B,'PPM 2019'!$C:$R,MATCH('1ITFIN'!L$2,'PPM 2019'!$C$1:$R$1,0),0),0)</f>
        <v>0</v>
      </c>
      <c r="M10" s="11">
        <f>IFERROR(VLOOKUP($B:$B,'PPM 2019'!$C:$R,MATCH('1ITFIN'!M$2,'PPM 2019'!$C$1:$R$1,0),0),0)</f>
        <v>0</v>
      </c>
      <c r="N10" s="11">
        <f>IFERROR(VLOOKUP($B:$B,'PPM 2019'!$C:$R,MATCH('1ITFIN'!N$2,'PPM 2019'!$C$1:$R$1,0),0),0)</f>
        <v>0</v>
      </c>
      <c r="O10" s="11"/>
      <c r="P10" s="11">
        <f ca="1">SUM(OFFSET(C10,,,,$Q$1))</f>
        <v>2</v>
      </c>
    </row>
    <row r="11" spans="1:29" ht="15" x14ac:dyDescent="0.25">
      <c r="B11" t="s">
        <v>224</v>
      </c>
      <c r="C11" s="11">
        <f>IFERROR(VLOOKUP($B:$B,'PPM 2019'!$C:$R,MATCH('1ITFIN'!C$2,'PPM 2019'!$C$1:$R$1,0),0),0)</f>
        <v>1</v>
      </c>
      <c r="D11" s="11">
        <f>IFERROR(VLOOKUP($B:$B,'PPM 2019'!$C:$R,MATCH('1ITFIN'!D$2,'PPM 2019'!$C$1:$R$1,0),0),0)</f>
        <v>1</v>
      </c>
      <c r="E11" s="11">
        <f>IFERROR(VLOOKUP($B:$B,'PPM 2019'!$C:$R,MATCH('1ITFIN'!E$2,'PPM 2019'!$C$1:$R$1,0),0),0)</f>
        <v>0</v>
      </c>
      <c r="F11" s="11">
        <f>IFERROR(VLOOKUP($B:$B,'PPM 2019'!$C:$R,MATCH('1ITFIN'!F$2,'PPM 2019'!$C$1:$R$1,0),0),0)</f>
        <v>0</v>
      </c>
      <c r="G11" s="11">
        <f>IFERROR(VLOOKUP($B:$B,'PPM 2019'!$C:$R,MATCH('1ITFIN'!G$2,'PPM 2019'!$C$1:$R$1,0),0),0)</f>
        <v>0</v>
      </c>
      <c r="H11" s="11">
        <f>IFERROR(VLOOKUP($B:$B,'PPM 2019'!$C:$R,MATCH('1ITFIN'!H$2,'PPM 2019'!$C$1:$R$1,0),0),0)</f>
        <v>0</v>
      </c>
      <c r="I11" s="11">
        <f>IFERROR(VLOOKUP($B:$B,'PPM 2019'!$C:$R,MATCH('1ITFIN'!I$2,'PPM 2019'!$C$1:$R$1,0),0),0)</f>
        <v>0</v>
      </c>
      <c r="J11" s="11">
        <f>IFERROR(VLOOKUP($B:$B,'PPM 2019'!$C:$R,MATCH('1ITFIN'!J$2,'PPM 2019'!$C$1:$R$1,0),0),0)</f>
        <v>0</v>
      </c>
      <c r="K11" s="11">
        <f>IFERROR(VLOOKUP($B:$B,'PPM 2019'!$C:$R,MATCH('1ITFIN'!K$2,'PPM 2019'!$C$1:$R$1,0),0),0)</f>
        <v>0</v>
      </c>
      <c r="L11" s="11">
        <f>IFERROR(VLOOKUP($B:$B,'PPM 2019'!$C:$R,MATCH('1ITFIN'!L$2,'PPM 2019'!$C$1:$R$1,0),0),0)</f>
        <v>0</v>
      </c>
      <c r="M11" s="11">
        <f>IFERROR(VLOOKUP($B:$B,'PPM 2019'!$C:$R,MATCH('1ITFIN'!M$2,'PPM 2019'!$C$1:$R$1,0),0),0)</f>
        <v>0</v>
      </c>
      <c r="N11" s="11">
        <f>IFERROR(VLOOKUP($B:$B,'PPM 2019'!$C:$R,MATCH('1ITFIN'!N$2,'PPM 2019'!$C$1:$R$1,0),0),0)</f>
        <v>0</v>
      </c>
      <c r="O11" s="11"/>
      <c r="P11" s="11">
        <f t="shared" ref="P11:P13" ca="1" si="3">SUM(OFFSET(C11,,,,$Q$1))</f>
        <v>2</v>
      </c>
    </row>
    <row r="12" spans="1:29" ht="15" x14ac:dyDescent="0.25">
      <c r="B12" t="s">
        <v>297</v>
      </c>
      <c r="C12" s="11">
        <f>IFERROR(VLOOKUP($B:$B,'PPM 2019'!$C:$R,MATCH('1ITFIN'!C$2,'PPM 2019'!$C$1:$R$1,0),0),0)</f>
        <v>0</v>
      </c>
      <c r="D12" s="11">
        <f>IFERROR(VLOOKUP($B:$B,'PPM 2019'!$C:$R,MATCH('1ITFIN'!D$2,'PPM 2019'!$C$1:$R$1,0),0),0)</f>
        <v>1</v>
      </c>
      <c r="E12" s="11">
        <f>IFERROR(VLOOKUP($B:$B,'PPM 2019'!$C:$R,MATCH('1ITFIN'!E$2,'PPM 2019'!$C$1:$R$1,0),0),0)</f>
        <v>0</v>
      </c>
      <c r="F12" s="11">
        <f>IFERROR(VLOOKUP($B:$B,'PPM 2019'!$C:$R,MATCH('1ITFIN'!F$2,'PPM 2019'!$C$1:$R$1,0),0),0)</f>
        <v>0</v>
      </c>
      <c r="G12" s="11">
        <f>IFERROR(VLOOKUP($B:$B,'PPM 2019'!$C:$R,MATCH('1ITFIN'!G$2,'PPM 2019'!$C$1:$R$1,0),0),0)</f>
        <v>0</v>
      </c>
      <c r="H12" s="11">
        <f>IFERROR(VLOOKUP($B:$B,'PPM 2019'!$C:$R,MATCH('1ITFIN'!H$2,'PPM 2019'!$C$1:$R$1,0),0),0)</f>
        <v>0</v>
      </c>
      <c r="I12" s="11">
        <f>IFERROR(VLOOKUP($B:$B,'PPM 2019'!$C:$R,MATCH('1ITFIN'!I$2,'PPM 2019'!$C$1:$R$1,0),0),0)</f>
        <v>0</v>
      </c>
      <c r="J12" s="11">
        <f>IFERROR(VLOOKUP($B:$B,'PPM 2019'!$C:$R,MATCH('1ITFIN'!J$2,'PPM 2019'!$C$1:$R$1,0),0),0)</f>
        <v>0</v>
      </c>
      <c r="K12" s="11">
        <f>IFERROR(VLOOKUP($B:$B,'PPM 2019'!$C:$R,MATCH('1ITFIN'!K$2,'PPM 2019'!$C$1:$R$1,0),0),0)</f>
        <v>0</v>
      </c>
      <c r="L12" s="11">
        <f>IFERROR(VLOOKUP($B:$B,'PPM 2019'!$C:$R,MATCH('1ITFIN'!L$2,'PPM 2019'!$C$1:$R$1,0),0),0)</f>
        <v>0</v>
      </c>
      <c r="M12" s="11">
        <f>IFERROR(VLOOKUP($B:$B,'PPM 2019'!$C:$R,MATCH('1ITFIN'!M$2,'PPM 2019'!$C$1:$R$1,0),0),0)</f>
        <v>0</v>
      </c>
      <c r="N12" s="11">
        <f>IFERROR(VLOOKUP($B:$B,'PPM 2019'!$C:$R,MATCH('1ITFIN'!N$2,'PPM 2019'!$C$1:$R$1,0),0),0)</f>
        <v>0</v>
      </c>
      <c r="O12" s="11"/>
      <c r="P12" s="11">
        <f t="shared" ref="P12" ca="1" si="4">SUM(OFFSET(C12,,,,$Q$1))</f>
        <v>1</v>
      </c>
    </row>
    <row r="13" spans="1:29" ht="15" x14ac:dyDescent="0.25">
      <c r="B13" t="s">
        <v>229</v>
      </c>
      <c r="C13" s="11">
        <f>IFERROR(VLOOKUP($B:$B,'PPM 2019'!$C:$R,MATCH('1ITFIN'!C$2,'PPM 2019'!$C$1:$R$1,0),0),0)</f>
        <v>0</v>
      </c>
      <c r="D13" s="11">
        <f>IFERROR(VLOOKUP($B:$B,'PPM 2019'!$C:$R,MATCH('1ITFIN'!D$2,'PPM 2019'!$C$1:$R$1,0),0),0)</f>
        <v>0</v>
      </c>
      <c r="E13" s="11">
        <f>IFERROR(VLOOKUP($B:$B,'PPM 2019'!$C:$R,MATCH('1ITFIN'!E$2,'PPM 2019'!$C$1:$R$1,0),0),0)</f>
        <v>0</v>
      </c>
      <c r="F13" s="11">
        <f>IFERROR(VLOOKUP($B:$B,'PPM 2019'!$C:$R,MATCH('1ITFIN'!F$2,'PPM 2019'!$C$1:$R$1,0),0),0)</f>
        <v>0</v>
      </c>
      <c r="G13" s="11">
        <f>IFERROR(VLOOKUP($B:$B,'PPM 2019'!$C:$R,MATCH('1ITFIN'!G$2,'PPM 2019'!$C$1:$R$1,0),0),0)</f>
        <v>0</v>
      </c>
      <c r="H13" s="11">
        <f>IFERROR(VLOOKUP($B:$B,'PPM 2019'!$C:$R,MATCH('1ITFIN'!H$2,'PPM 2019'!$C$1:$R$1,0),0),0)</f>
        <v>0</v>
      </c>
      <c r="I13" s="11">
        <f>IFERROR(VLOOKUP($B:$B,'PPM 2019'!$C:$R,MATCH('1ITFIN'!I$2,'PPM 2019'!$C$1:$R$1,0),0),0)</f>
        <v>0</v>
      </c>
      <c r="J13" s="11">
        <f>IFERROR(VLOOKUP($B:$B,'PPM 2019'!$C:$R,MATCH('1ITFIN'!J$2,'PPM 2019'!$C$1:$R$1,0),0),0)</f>
        <v>0</v>
      </c>
      <c r="K13" s="11">
        <f>IFERROR(VLOOKUP($B:$B,'PPM 2019'!$C:$R,MATCH('1ITFIN'!K$2,'PPM 2019'!$C$1:$R$1,0),0),0)</f>
        <v>0</v>
      </c>
      <c r="L13" s="11">
        <f>IFERROR(VLOOKUP($B:$B,'PPM 2019'!$C:$R,MATCH('1ITFIN'!L$2,'PPM 2019'!$C$1:$R$1,0),0),0)</f>
        <v>0</v>
      </c>
      <c r="M13" s="11">
        <f>IFERROR(VLOOKUP($B:$B,'PPM 2019'!$C:$R,MATCH('1ITFIN'!M$2,'PPM 2019'!$C$1:$R$1,0),0),0)</f>
        <v>0</v>
      </c>
      <c r="N13" s="11">
        <f>IFERROR(VLOOKUP($B:$B,'PPM 2019'!$C:$R,MATCH('1ITFIN'!N$2,'PPM 2019'!$C$1:$R$1,0),0),0)</f>
        <v>0</v>
      </c>
      <c r="O13" s="11"/>
      <c r="P13" s="11">
        <f t="shared" ca="1" si="3"/>
        <v>0</v>
      </c>
    </row>
    <row r="14" spans="1:29" ht="15.75" thickBot="1" x14ac:dyDescent="0.3">
      <c r="A14" t="s">
        <v>74</v>
      </c>
      <c r="B14" s="67" t="s">
        <v>183</v>
      </c>
      <c r="C14" s="70">
        <f t="shared" ref="C14:N14" si="5">SUM(C6:C13)</f>
        <v>3</v>
      </c>
      <c r="D14" s="70">
        <f t="shared" si="5"/>
        <v>6</v>
      </c>
      <c r="E14" s="70">
        <f t="shared" si="5"/>
        <v>0</v>
      </c>
      <c r="F14" s="70">
        <f t="shared" si="5"/>
        <v>0</v>
      </c>
      <c r="G14" s="70">
        <f t="shared" si="5"/>
        <v>0</v>
      </c>
      <c r="H14" s="70">
        <f t="shared" si="5"/>
        <v>0</v>
      </c>
      <c r="I14" s="70">
        <f t="shared" si="5"/>
        <v>0</v>
      </c>
      <c r="J14" s="70">
        <f t="shared" si="5"/>
        <v>0</v>
      </c>
      <c r="K14" s="70">
        <f t="shared" si="5"/>
        <v>0</v>
      </c>
      <c r="L14" s="70">
        <f t="shared" si="5"/>
        <v>0</v>
      </c>
      <c r="M14" s="70">
        <f t="shared" si="5"/>
        <v>0</v>
      </c>
      <c r="N14" s="70">
        <f t="shared" si="5"/>
        <v>0</v>
      </c>
      <c r="O14" s="70"/>
      <c r="P14" s="70">
        <f ca="1">SUM(P6:P13)</f>
        <v>9</v>
      </c>
    </row>
    <row r="15" spans="1:29" ht="15" x14ac:dyDescent="0.25">
      <c r="F15" s="22"/>
    </row>
    <row r="16" spans="1:29" ht="15" x14ac:dyDescent="0.25">
      <c r="F16" s="22"/>
      <c r="N16" s="61"/>
      <c r="P16" s="60"/>
    </row>
    <row r="17" spans="3:3" ht="15" x14ac:dyDescent="0.25">
      <c r="C17"/>
    </row>
    <row r="18" spans="3:3" ht="15" x14ac:dyDescent="0.25">
      <c r="C18"/>
    </row>
  </sheetData>
  <sortState ref="B6:B22">
    <sortCondition ref="B6"/>
  </sortState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4" tint="0.39997558519241921"/>
  </sheetPr>
  <dimension ref="A1:AD13"/>
  <sheetViews>
    <sheetView workbookViewId="0">
      <selection activeCell="Q1" sqref="Q1"/>
    </sheetView>
  </sheetViews>
  <sheetFormatPr baseColWidth="10" defaultRowHeight="14.4" outlineLevelCol="1" x14ac:dyDescent="0.3"/>
  <cols>
    <col min="2" max="2" width="21.33203125" bestFit="1" customWidth="1"/>
    <col min="3" max="3" width="11.33203125" customWidth="1"/>
    <col min="4" max="14" width="13.6640625" customWidth="1"/>
    <col min="15" max="15" width="3.6640625" customWidth="1"/>
    <col min="18" max="29" width="0" hidden="1" customWidth="1" outlineLevel="1"/>
    <col min="30" max="30" width="11.44140625" collapsed="1"/>
  </cols>
  <sheetData>
    <row r="1" spans="1:29" ht="15" x14ac:dyDescent="0.25">
      <c r="Q1" s="53">
        <f>+Synthèse!AV1</f>
        <v>2</v>
      </c>
      <c r="R1">
        <v>1</v>
      </c>
      <c r="S1">
        <v>2</v>
      </c>
      <c r="T1">
        <v>3</v>
      </c>
      <c r="U1">
        <v>4</v>
      </c>
      <c r="V1">
        <v>5</v>
      </c>
      <c r="W1">
        <v>6</v>
      </c>
      <c r="X1">
        <v>7</v>
      </c>
      <c r="Y1">
        <v>8</v>
      </c>
      <c r="Z1">
        <v>9</v>
      </c>
      <c r="AA1">
        <v>10</v>
      </c>
      <c r="AB1">
        <v>11</v>
      </c>
      <c r="AC1">
        <v>12</v>
      </c>
    </row>
    <row r="2" spans="1:29" ht="15.75" x14ac:dyDescent="0.25">
      <c r="B2" t="s">
        <v>161</v>
      </c>
      <c r="C2" s="108">
        <v>43466</v>
      </c>
      <c r="D2" s="103">
        <v>43497</v>
      </c>
      <c r="E2" s="103">
        <v>43525</v>
      </c>
      <c r="F2" s="103">
        <v>43556</v>
      </c>
      <c r="G2" s="103">
        <v>43586</v>
      </c>
      <c r="H2" s="103">
        <v>43617</v>
      </c>
      <c r="I2" s="103">
        <v>43647</v>
      </c>
      <c r="J2" s="103">
        <v>43678</v>
      </c>
      <c r="K2" s="103">
        <v>43709</v>
      </c>
      <c r="L2" s="103">
        <v>43739</v>
      </c>
      <c r="M2" s="103">
        <v>43770</v>
      </c>
      <c r="N2" s="104">
        <v>43800</v>
      </c>
      <c r="O2" s="52"/>
      <c r="P2" t="s">
        <v>184</v>
      </c>
    </row>
    <row r="3" spans="1:29" ht="15" x14ac:dyDescent="0.25">
      <c r="B3" s="21" t="s">
        <v>52</v>
      </c>
      <c r="C3" s="23">
        <f t="shared" ref="C3:J3" si="0">C11</f>
        <v>5</v>
      </c>
      <c r="D3" s="10">
        <f t="shared" si="0"/>
        <v>5</v>
      </c>
      <c r="E3" s="10">
        <f t="shared" si="0"/>
        <v>0</v>
      </c>
      <c r="F3" s="10">
        <f t="shared" si="0"/>
        <v>0</v>
      </c>
      <c r="G3" s="10">
        <f t="shared" si="0"/>
        <v>0</v>
      </c>
      <c r="H3" s="10">
        <f t="shared" si="0"/>
        <v>0</v>
      </c>
      <c r="I3" s="10">
        <f t="shared" si="0"/>
        <v>0</v>
      </c>
      <c r="J3" s="10">
        <f t="shared" si="0"/>
        <v>0</v>
      </c>
      <c r="K3" s="10">
        <f t="shared" ref="K3:P3" si="1">K11</f>
        <v>0</v>
      </c>
      <c r="L3" s="10">
        <f t="shared" si="1"/>
        <v>0</v>
      </c>
      <c r="M3" s="10">
        <f t="shared" si="1"/>
        <v>0</v>
      </c>
      <c r="N3" s="10">
        <f t="shared" si="1"/>
        <v>0</v>
      </c>
      <c r="O3" s="10"/>
      <c r="P3" s="10">
        <f t="shared" ca="1" si="1"/>
        <v>10</v>
      </c>
    </row>
    <row r="5" spans="1:29" ht="15" x14ac:dyDescent="0.25">
      <c r="B5" s="12" t="s">
        <v>162</v>
      </c>
    </row>
    <row r="6" spans="1:29" ht="15" x14ac:dyDescent="0.25">
      <c r="B6" t="s">
        <v>205</v>
      </c>
      <c r="C6" s="57">
        <f>IFERROR(VLOOKUP($B:$B,'PPM 2019'!$C:$R,MATCH('1ITGF'!C$2,'PPM 2019'!$C$1:$R$1,0),0),0)</f>
        <v>1</v>
      </c>
      <c r="D6" s="57">
        <f>IFERROR(VLOOKUP($B:$B,'PPM 2019'!$C:$R,MATCH('1ITGF'!D$2,'PPM 2019'!$C$1:$R$1,0),0),0)</f>
        <v>1</v>
      </c>
      <c r="E6" s="57">
        <f>IFERROR(VLOOKUP($B:$B,'PPM 2019'!$C:$R,MATCH('1ITGF'!E$2,'PPM 2019'!$C$1:$R$1,0),0),0)</f>
        <v>0</v>
      </c>
      <c r="F6" s="57">
        <f>IFERROR(VLOOKUP($B:$B,'PPM 2019'!$C:$R,MATCH('1ITGF'!F$2,'PPM 2019'!$C$1:$R$1,0),0),0)</f>
        <v>0</v>
      </c>
      <c r="G6" s="57">
        <f>IFERROR(VLOOKUP($B:$B,'PPM 2019'!$C:$R,MATCH('1ITGF'!G$2,'PPM 2019'!$C$1:$R$1,0),0),0)</f>
        <v>0</v>
      </c>
      <c r="H6" s="57">
        <f>IFERROR(VLOOKUP($B:$B,'PPM 2019'!$C:$R,MATCH('1ITGF'!H$2,'PPM 2019'!$C$1:$R$1,0),0),0)</f>
        <v>0</v>
      </c>
      <c r="I6" s="57">
        <f>IFERROR(VLOOKUP($B:$B,'PPM 2019'!$C:$R,MATCH('1ITGF'!I$2,'PPM 2019'!$C$1:$R$1,0),0),0)</f>
        <v>0</v>
      </c>
      <c r="J6" s="57">
        <f>IFERROR(VLOOKUP($B:$B,'PPM 2019'!$C:$R,MATCH('1ITGF'!J$2,'PPM 2019'!$C$1:$R$1,0),0),0)</f>
        <v>0</v>
      </c>
      <c r="K6" s="57">
        <f>IFERROR(VLOOKUP($B:$B,'PPM 2019'!$C:$R,MATCH('1ITGF'!K$2,'PPM 2019'!$C$1:$R$1,0),0),0)</f>
        <v>0</v>
      </c>
      <c r="L6" s="57">
        <f>IFERROR(VLOOKUP($B:$B,'PPM 2019'!$C:$R,MATCH('1ITGF'!L$2,'PPM 2019'!$C$1:$R$1,0),0),0)</f>
        <v>0</v>
      </c>
      <c r="M6" s="57">
        <f>IFERROR(VLOOKUP($B:$B,'PPM 2019'!$C:$R,MATCH('1ITGF'!M$2,'PPM 2019'!$C$1:$R$1,0),0),0)</f>
        <v>0</v>
      </c>
      <c r="N6" s="57">
        <f>IFERROR(VLOOKUP($B:$B,'PPM 2019'!$C:$R,MATCH('1ITGF'!N$2,'PPM 2019'!$C$1:$R$1,0),0),0)</f>
        <v>0</v>
      </c>
      <c r="O6" s="56"/>
      <c r="P6" s="56">
        <f ca="1">SUM(OFFSET(C6,,,,$Q$1))</f>
        <v>2</v>
      </c>
    </row>
    <row r="7" spans="1:29" ht="15" x14ac:dyDescent="0.25">
      <c r="B7" t="s">
        <v>71</v>
      </c>
      <c r="C7" s="57">
        <f>IFERROR(VLOOKUP($B:$B,'PPM 2019'!$C:$R,MATCH('1ITGF'!C$2,'PPM 2019'!$C$1:$R$1,0),0),0)</f>
        <v>1</v>
      </c>
      <c r="D7" s="57">
        <f>IFERROR(VLOOKUP($B:$B,'PPM 2019'!$C:$R,MATCH('1ITGF'!D$2,'PPM 2019'!$C$1:$R$1,0),0),0)</f>
        <v>1</v>
      </c>
      <c r="E7" s="57">
        <f>IFERROR(VLOOKUP($B:$B,'PPM 2019'!$C:$R,MATCH('1ITGF'!E$2,'PPM 2019'!$C$1:$R$1,0),0),0)</f>
        <v>0</v>
      </c>
      <c r="F7" s="57">
        <f>IFERROR(VLOOKUP($B:$B,'PPM 2019'!$C:$R,MATCH('1ITGF'!F$2,'PPM 2019'!$C$1:$R$1,0),0),0)</f>
        <v>0</v>
      </c>
      <c r="G7" s="57">
        <f>IFERROR(VLOOKUP($B:$B,'PPM 2019'!$C:$R,MATCH('1ITGF'!G$2,'PPM 2019'!$C$1:$R$1,0),0),0)</f>
        <v>0</v>
      </c>
      <c r="H7" s="57">
        <f>IFERROR(VLOOKUP($B:$B,'PPM 2019'!$C:$R,MATCH('1ITGF'!H$2,'PPM 2019'!$C$1:$R$1,0),0),0)</f>
        <v>0</v>
      </c>
      <c r="I7" s="57">
        <f>IFERROR(VLOOKUP($B:$B,'PPM 2019'!$C:$R,MATCH('1ITGF'!I$2,'PPM 2019'!$C$1:$R$1,0),0),0)</f>
        <v>0</v>
      </c>
      <c r="J7" s="57">
        <f>IFERROR(VLOOKUP($B:$B,'PPM 2019'!$C:$R,MATCH('1ITGF'!J$2,'PPM 2019'!$C$1:$R$1,0),0),0)</f>
        <v>0</v>
      </c>
      <c r="K7" s="57">
        <f>IFERROR(VLOOKUP($B:$B,'PPM 2019'!$C:$R,MATCH('1ITGF'!K$2,'PPM 2019'!$C$1:$R$1,0),0),0)</f>
        <v>0</v>
      </c>
      <c r="L7" s="57">
        <f>IFERROR(VLOOKUP($B:$B,'PPM 2019'!$C:$R,MATCH('1ITGF'!L$2,'PPM 2019'!$C$1:$R$1,0),0),0)</f>
        <v>0</v>
      </c>
      <c r="M7" s="57">
        <f>IFERROR(VLOOKUP($B:$B,'PPM 2019'!$C:$R,MATCH('1ITGF'!M$2,'PPM 2019'!$C$1:$R$1,0),0),0)</f>
        <v>0</v>
      </c>
      <c r="N7" s="57">
        <f>IFERROR(VLOOKUP($B:$B,'PPM 2019'!$C:$R,MATCH('1ITGF'!N$2,'PPM 2019'!$C$1:$R$1,0),0),0)</f>
        <v>0</v>
      </c>
      <c r="O7" s="56"/>
      <c r="P7" s="56">
        <f ca="1">SUM(OFFSET(C7,,,,$Q$1))</f>
        <v>2</v>
      </c>
    </row>
    <row r="8" spans="1:29" ht="15" x14ac:dyDescent="0.25">
      <c r="B8" t="s">
        <v>53</v>
      </c>
      <c r="C8" s="57">
        <f>IFERROR(VLOOKUP($B:$B,'PPM 2019'!$C:$R,MATCH('1ITGF'!C$2,'PPM 2019'!$C$1:$R$1,0),0),0)</f>
        <v>1</v>
      </c>
      <c r="D8" s="57">
        <f>IFERROR(VLOOKUP($B:$B,'PPM 2019'!$C:$R,MATCH('1ITGF'!D$2,'PPM 2019'!$C$1:$R$1,0),0),0)</f>
        <v>1</v>
      </c>
      <c r="E8" s="57">
        <f>IFERROR(VLOOKUP($B:$B,'PPM 2019'!$C:$R,MATCH('1ITGF'!E$2,'PPM 2019'!$C$1:$R$1,0),0),0)</f>
        <v>0</v>
      </c>
      <c r="F8" s="57">
        <f>IFERROR(VLOOKUP($B:$B,'PPM 2019'!$C:$R,MATCH('1ITGF'!F$2,'PPM 2019'!$C$1:$R$1,0),0),0)</f>
        <v>0</v>
      </c>
      <c r="G8" s="57">
        <f>IFERROR(VLOOKUP($B:$B,'PPM 2019'!$C:$R,MATCH('1ITGF'!G$2,'PPM 2019'!$C$1:$R$1,0),0),0)</f>
        <v>0</v>
      </c>
      <c r="H8" s="57">
        <f>IFERROR(VLOOKUP($B:$B,'PPM 2019'!$C:$R,MATCH('1ITGF'!H$2,'PPM 2019'!$C$1:$R$1,0),0),0)</f>
        <v>0</v>
      </c>
      <c r="I8" s="57">
        <f>IFERROR(VLOOKUP($B:$B,'PPM 2019'!$C:$R,MATCH('1ITGF'!I$2,'PPM 2019'!$C$1:$R$1,0),0),0)</f>
        <v>0</v>
      </c>
      <c r="J8" s="57">
        <f>IFERROR(VLOOKUP($B:$B,'PPM 2019'!$C:$R,MATCH('1ITGF'!J$2,'PPM 2019'!$C$1:$R$1,0),0),0)</f>
        <v>0</v>
      </c>
      <c r="K8" s="57">
        <f>IFERROR(VLOOKUP($B:$B,'PPM 2019'!$C:$R,MATCH('1ITGF'!K$2,'PPM 2019'!$C$1:$R$1,0),0),0)</f>
        <v>0</v>
      </c>
      <c r="L8" s="57">
        <f>IFERROR(VLOOKUP($B:$B,'PPM 2019'!$C:$R,MATCH('1ITGF'!L$2,'PPM 2019'!$C$1:$R$1,0),0),0)</f>
        <v>0</v>
      </c>
      <c r="M8" s="57">
        <f>IFERROR(VLOOKUP($B:$B,'PPM 2019'!$C:$R,MATCH('1ITGF'!M$2,'PPM 2019'!$C$1:$R$1,0),0),0)</f>
        <v>0</v>
      </c>
      <c r="N8" s="57">
        <f>IFERROR(VLOOKUP($B:$B,'PPM 2019'!$C:$R,MATCH('1ITGF'!N$2,'PPM 2019'!$C$1:$R$1,0),0),0)</f>
        <v>0</v>
      </c>
      <c r="O8" s="56"/>
      <c r="P8" s="56">
        <f ca="1">SUM(OFFSET(C8,,,,$Q$1))</f>
        <v>2</v>
      </c>
      <c r="Q8" s="62"/>
    </row>
    <row r="9" spans="1:29" ht="15" x14ac:dyDescent="0.25">
      <c r="B9" t="s">
        <v>233</v>
      </c>
      <c r="C9" s="57">
        <f>IFERROR(VLOOKUP($B:$B,'PPM 2019'!$C:$R,MATCH('1ITGF'!C$2,'PPM 2019'!$C$1:$R$1,0),0),0)</f>
        <v>1</v>
      </c>
      <c r="D9" s="57">
        <f>IFERROR(VLOOKUP($B:$B,'PPM 2019'!$C:$R,MATCH('1ITGF'!D$2,'PPM 2019'!$C$1:$R$1,0),0),0)</f>
        <v>1</v>
      </c>
      <c r="E9" s="57">
        <f>IFERROR(VLOOKUP($B:$B,'PPM 2019'!$C:$R,MATCH('1ITGF'!E$2,'PPM 2019'!$C$1:$R$1,0),0),0)</f>
        <v>0</v>
      </c>
      <c r="F9" s="57">
        <f>IFERROR(VLOOKUP($B:$B,'PPM 2019'!$C:$R,MATCH('1ITGF'!F$2,'PPM 2019'!$C$1:$R$1,0),0),0)</f>
        <v>0</v>
      </c>
      <c r="G9" s="57">
        <f>IFERROR(VLOOKUP($B:$B,'PPM 2019'!$C:$R,MATCH('1ITGF'!G$2,'PPM 2019'!$C$1:$R$1,0),0),0)</f>
        <v>0</v>
      </c>
      <c r="H9" s="57">
        <f>IFERROR(VLOOKUP($B:$B,'PPM 2019'!$C:$R,MATCH('1ITGF'!H$2,'PPM 2019'!$C$1:$R$1,0),0),0)</f>
        <v>0</v>
      </c>
      <c r="I9" s="57">
        <f>IFERROR(VLOOKUP($B:$B,'PPM 2019'!$C:$R,MATCH('1ITGF'!I$2,'PPM 2019'!$C$1:$R$1,0),0),0)</f>
        <v>0</v>
      </c>
      <c r="J9" s="57">
        <f>IFERROR(VLOOKUP($B:$B,'PPM 2019'!$C:$R,MATCH('1ITGF'!J$2,'PPM 2019'!$C$1:$R$1,0),0),0)</f>
        <v>0</v>
      </c>
      <c r="K9" s="57">
        <f>IFERROR(VLOOKUP($B:$B,'PPM 2019'!$C:$R,MATCH('1ITGF'!K$2,'PPM 2019'!$C$1:$R$1,0),0),0)</f>
        <v>0</v>
      </c>
      <c r="L9" s="57">
        <f>IFERROR(VLOOKUP($B:$B,'PPM 2019'!$C:$R,MATCH('1ITGF'!L$2,'PPM 2019'!$C$1:$R$1,0),0),0)</f>
        <v>0</v>
      </c>
      <c r="M9" s="57">
        <f>IFERROR(VLOOKUP($B:$B,'PPM 2019'!$C:$R,MATCH('1ITGF'!M$2,'PPM 2019'!$C$1:$R$1,0),0),0)</f>
        <v>0</v>
      </c>
      <c r="N9" s="57">
        <f>IFERROR(VLOOKUP($B:$B,'PPM 2019'!$C:$R,MATCH('1ITGF'!N$2,'PPM 2019'!$C$1:$R$1,0),0),0)</f>
        <v>0</v>
      </c>
      <c r="O9" s="56"/>
      <c r="P9" s="56">
        <f ca="1">SUM(OFFSET(C9,,,,$Q$1))</f>
        <v>2</v>
      </c>
      <c r="Q9" s="62"/>
    </row>
    <row r="10" spans="1:29" ht="15.75" thickBot="1" x14ac:dyDescent="0.3">
      <c r="B10" t="s">
        <v>66</v>
      </c>
      <c r="C10" s="59">
        <f>IFERROR(VLOOKUP($B:$B,'PPM 2019'!$C:$R,MATCH('1ITGF'!C$2,'PPM 2019'!$C$1:$R$1,0),0),0)</f>
        <v>1</v>
      </c>
      <c r="D10" s="59">
        <f>IFERROR(VLOOKUP($B:$B,'PPM 2019'!$C:$R,MATCH('1ITGF'!D$2,'PPM 2019'!$C$1:$R$1,0),0),0)</f>
        <v>1</v>
      </c>
      <c r="E10" s="59">
        <f>IFERROR(VLOOKUP($B:$B,'PPM 2019'!$C:$R,MATCH('1ITGF'!E$2,'PPM 2019'!$C$1:$R$1,0),0),0)</f>
        <v>0</v>
      </c>
      <c r="F10" s="59">
        <f>IFERROR(VLOOKUP($B:$B,'PPM 2019'!$C:$R,MATCH('1ITGF'!F$2,'PPM 2019'!$C$1:$R$1,0),0),0)</f>
        <v>0</v>
      </c>
      <c r="G10" s="59">
        <f>IFERROR(VLOOKUP($B:$B,'PPM 2019'!$C:$R,MATCH('1ITGF'!G$2,'PPM 2019'!$C$1:$R$1,0),0),0)</f>
        <v>0</v>
      </c>
      <c r="H10" s="59">
        <f>IFERROR(VLOOKUP($B:$B,'PPM 2019'!$C:$R,MATCH('1ITGF'!H$2,'PPM 2019'!$C$1:$R$1,0),0),0)</f>
        <v>0</v>
      </c>
      <c r="I10" s="59">
        <f>IFERROR(VLOOKUP($B:$B,'PPM 2019'!$C:$R,MATCH('1ITGF'!I$2,'PPM 2019'!$C$1:$R$1,0),0),0)</f>
        <v>0</v>
      </c>
      <c r="J10" s="59">
        <f>IFERROR(VLOOKUP($B:$B,'PPM 2019'!$C:$R,MATCH('1ITGF'!J$2,'PPM 2019'!$C$1:$R$1,0),0),0)</f>
        <v>0</v>
      </c>
      <c r="K10" s="59">
        <f>IFERROR(VLOOKUP($B:$B,'PPM 2019'!$C:$R,MATCH('1ITGF'!K$2,'PPM 2019'!$C$1:$R$1,0),0),0)</f>
        <v>0</v>
      </c>
      <c r="L10" s="59">
        <f>IFERROR(VLOOKUP($B:$B,'PPM 2019'!$C:$R,MATCH('1ITGF'!L$2,'PPM 2019'!$C$1:$R$1,0),0),0)</f>
        <v>0</v>
      </c>
      <c r="M10" s="59">
        <f>IFERROR(VLOOKUP($B:$B,'PPM 2019'!$C:$R,MATCH('1ITGF'!M$2,'PPM 2019'!$C$1:$R$1,0),0),0)</f>
        <v>0</v>
      </c>
      <c r="N10" s="59">
        <f>IFERROR(VLOOKUP($B:$B,'PPM 2019'!$C:$R,MATCH('1ITGF'!N$2,'PPM 2019'!$C$1:$R$1,0),0),0)</f>
        <v>0</v>
      </c>
      <c r="O10" s="59"/>
      <c r="P10" s="59">
        <f ca="1">SUM(OFFSET(C10,,,,$Q$1))</f>
        <v>2</v>
      </c>
    </row>
    <row r="11" spans="1:29" ht="15.75" thickBot="1" x14ac:dyDescent="0.3">
      <c r="A11" t="s">
        <v>52</v>
      </c>
      <c r="B11" s="27" t="s">
        <v>183</v>
      </c>
      <c r="C11" s="34">
        <f>SUM(C6:C10)</f>
        <v>5</v>
      </c>
      <c r="D11" s="34">
        <f t="shared" ref="D11:N11" si="2">SUM(D6:D10)</f>
        <v>5</v>
      </c>
      <c r="E11" s="34">
        <f t="shared" si="2"/>
        <v>0</v>
      </c>
      <c r="F11" s="34">
        <f t="shared" si="2"/>
        <v>0</v>
      </c>
      <c r="G11" s="34">
        <f t="shared" si="2"/>
        <v>0</v>
      </c>
      <c r="H11" s="34">
        <f t="shared" si="2"/>
        <v>0</v>
      </c>
      <c r="I11" s="34">
        <f t="shared" si="2"/>
        <v>0</v>
      </c>
      <c r="J11" s="34">
        <f t="shared" si="2"/>
        <v>0</v>
      </c>
      <c r="K11" s="34">
        <f t="shared" si="2"/>
        <v>0</v>
      </c>
      <c r="L11" s="34">
        <f t="shared" si="2"/>
        <v>0</v>
      </c>
      <c r="M11" s="34">
        <f t="shared" si="2"/>
        <v>0</v>
      </c>
      <c r="N11" s="34">
        <f t="shared" si="2"/>
        <v>0</v>
      </c>
      <c r="O11" s="34"/>
      <c r="P11" s="34">
        <f ca="1">SUM(P6:P10)</f>
        <v>10</v>
      </c>
    </row>
    <row r="13" spans="1:29" ht="15" x14ac:dyDescent="0.25">
      <c r="N13" s="61"/>
      <c r="P13" s="60"/>
    </row>
  </sheetData>
  <sortState ref="B6:B9">
    <sortCondition ref="B6"/>
  </sortState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4" tint="0.39997558519241921"/>
  </sheetPr>
  <dimension ref="A1:AD35"/>
  <sheetViews>
    <sheetView workbookViewId="0">
      <selection activeCell="Q1" sqref="Q1"/>
    </sheetView>
  </sheetViews>
  <sheetFormatPr baseColWidth="10" defaultRowHeight="14.4" outlineLevelCol="1" x14ac:dyDescent="0.3"/>
  <cols>
    <col min="2" max="2" width="25.33203125" bestFit="1" customWidth="1"/>
    <col min="3" max="3" width="12" style="11" customWidth="1"/>
    <col min="15" max="15" width="3.6640625" customWidth="1"/>
    <col min="18" max="29" width="0" hidden="1" customWidth="1" outlineLevel="1"/>
    <col min="30" max="30" width="11.44140625" collapsed="1"/>
  </cols>
  <sheetData>
    <row r="1" spans="2:29" ht="15" x14ac:dyDescent="0.25">
      <c r="Q1" s="53">
        <f>+Synthèse!AV1</f>
        <v>2</v>
      </c>
      <c r="R1">
        <v>1</v>
      </c>
      <c r="S1">
        <v>2</v>
      </c>
      <c r="T1">
        <v>3</v>
      </c>
      <c r="U1">
        <v>4</v>
      </c>
      <c r="V1">
        <v>5</v>
      </c>
      <c r="W1">
        <v>6</v>
      </c>
      <c r="X1">
        <v>7</v>
      </c>
      <c r="Y1">
        <v>8</v>
      </c>
      <c r="Z1">
        <v>9</v>
      </c>
      <c r="AA1">
        <v>10</v>
      </c>
      <c r="AB1">
        <v>11</v>
      </c>
      <c r="AC1">
        <v>12</v>
      </c>
    </row>
    <row r="2" spans="2:29" ht="15.75" x14ac:dyDescent="0.25">
      <c r="B2" t="s">
        <v>161</v>
      </c>
      <c r="C2" s="108">
        <v>43466</v>
      </c>
      <c r="D2" s="103">
        <v>43497</v>
      </c>
      <c r="E2" s="103">
        <v>43525</v>
      </c>
      <c r="F2" s="103">
        <v>43556</v>
      </c>
      <c r="G2" s="103">
        <v>43586</v>
      </c>
      <c r="H2" s="103">
        <v>43617</v>
      </c>
      <c r="I2" s="103">
        <v>43647</v>
      </c>
      <c r="J2" s="103">
        <v>43678</v>
      </c>
      <c r="K2" s="103">
        <v>43709</v>
      </c>
      <c r="L2" s="103">
        <v>43739</v>
      </c>
      <c r="M2" s="103">
        <v>43770</v>
      </c>
      <c r="N2" s="104">
        <v>43800</v>
      </c>
      <c r="O2" s="52"/>
      <c r="P2" t="s">
        <v>184</v>
      </c>
    </row>
    <row r="3" spans="2:29" ht="15" x14ac:dyDescent="0.25">
      <c r="B3" s="21" t="s">
        <v>80</v>
      </c>
      <c r="C3" s="10">
        <f t="shared" ref="C3:P3" si="0">C18</f>
        <v>11</v>
      </c>
      <c r="D3" s="10">
        <f t="shared" si="0"/>
        <v>8</v>
      </c>
      <c r="E3" s="10">
        <f t="shared" si="0"/>
        <v>0</v>
      </c>
      <c r="F3" s="10">
        <f t="shared" si="0"/>
        <v>0</v>
      </c>
      <c r="G3" s="10">
        <f t="shared" si="0"/>
        <v>0</v>
      </c>
      <c r="H3" s="10">
        <f t="shared" si="0"/>
        <v>0</v>
      </c>
      <c r="I3" s="10">
        <f t="shared" si="0"/>
        <v>0</v>
      </c>
      <c r="J3" s="10">
        <f t="shared" si="0"/>
        <v>0</v>
      </c>
      <c r="K3" s="10">
        <f t="shared" si="0"/>
        <v>0</v>
      </c>
      <c r="L3" s="10">
        <f t="shared" si="0"/>
        <v>0</v>
      </c>
      <c r="M3" s="10">
        <f t="shared" si="0"/>
        <v>0</v>
      </c>
      <c r="N3" s="10">
        <f t="shared" si="0"/>
        <v>0</v>
      </c>
      <c r="O3" s="10"/>
      <c r="P3" s="10">
        <f t="shared" ca="1" si="0"/>
        <v>19</v>
      </c>
    </row>
    <row r="4" spans="2:29" ht="15" x14ac:dyDescent="0.25">
      <c r="C4" s="26"/>
      <c r="D4" s="26"/>
      <c r="E4" s="26"/>
      <c r="F4" s="26"/>
      <c r="G4" s="26"/>
      <c r="H4" s="26"/>
      <c r="I4" s="26"/>
      <c r="J4" s="26"/>
    </row>
    <row r="5" spans="2:29" ht="15" x14ac:dyDescent="0.25">
      <c r="B5" s="12" t="s">
        <v>162</v>
      </c>
      <c r="C5" s="26"/>
      <c r="D5" s="26"/>
      <c r="E5" s="26"/>
      <c r="F5" s="26"/>
      <c r="G5" s="26"/>
      <c r="H5" s="26"/>
      <c r="I5" s="26"/>
      <c r="J5" s="26"/>
    </row>
    <row r="6" spans="2:29" ht="15" x14ac:dyDescent="0.25">
      <c r="B6" t="s">
        <v>246</v>
      </c>
      <c r="C6" s="54">
        <f>IFERROR(VLOOKUP($B:$B,'PPM 2019'!$C:$R,MATCH('1ITRUN'!C$2,'PPM 2019'!$C$1:$R$1,0),0),0)</f>
        <v>1</v>
      </c>
      <c r="D6" s="54">
        <f>IFERROR(VLOOKUP($B:$B,'PPM 2019'!$C:$R,MATCH('1ITRUN'!D$2,'PPM 2019'!$C$1:$R$1,0),0),0)</f>
        <v>0</v>
      </c>
      <c r="E6" s="54">
        <f>IFERROR(VLOOKUP($B:$B,'PPM 2019'!$C:$R,MATCH('1ITRUN'!E$2,'PPM 2019'!$C$1:$R$1,0),0),0)</f>
        <v>0</v>
      </c>
      <c r="F6" s="54">
        <f>IFERROR(VLOOKUP($B:$B,'PPM 2019'!$C:$R,MATCH('1ITRUN'!F$2,'PPM 2019'!$C$1:$R$1,0),0),0)</f>
        <v>0</v>
      </c>
      <c r="G6" s="54">
        <f>IFERROR(VLOOKUP($B:$B,'PPM 2019'!$C:$R,MATCH('1ITRUN'!G$2,'PPM 2019'!$C$1:$R$1,0),0),0)</f>
        <v>0</v>
      </c>
      <c r="H6" s="54">
        <f>IFERROR(VLOOKUP($B:$B,'PPM 2019'!$C:$R,MATCH('1ITRUN'!H$2,'PPM 2019'!$C$1:$R$1,0),0),0)</f>
        <v>0</v>
      </c>
      <c r="I6" s="54">
        <f>IFERROR(VLOOKUP($B:$B,'PPM 2019'!$C:$R,MATCH('1ITRUN'!I$2,'PPM 2019'!$C$1:$R$1,0),0),0)</f>
        <v>0</v>
      </c>
      <c r="J6" s="54">
        <f>IFERROR(VLOOKUP($B:$B,'PPM 2019'!$C:$R,MATCH('1ITRUN'!J$2,'PPM 2019'!$C$1:$R$1,0),0),0)</f>
        <v>0</v>
      </c>
      <c r="K6" s="54">
        <f>IFERROR(VLOOKUP($B:$B,'PPM 2019'!$C:$R,MATCH('1ITRUN'!K$2,'PPM 2019'!$C$1:$R$1,0),0),0)</f>
        <v>0</v>
      </c>
      <c r="L6" s="54">
        <f>IFERROR(VLOOKUP($B:$B,'PPM 2019'!$C:$R,MATCH('1ITRUN'!L$2,'PPM 2019'!$C$1:$R$1,0),0),0)</f>
        <v>0</v>
      </c>
      <c r="M6" s="54">
        <f>IFERROR(VLOOKUP($B:$B,'PPM 2019'!$C:$R,MATCH('1ITRUN'!M$2,'PPM 2019'!$C$1:$R$1,0),0),0)</f>
        <v>0</v>
      </c>
      <c r="N6" s="54">
        <f>IFERROR(VLOOKUP($B:$B,'PPM 2019'!$C:$R,MATCH('1ITRUN'!N$2,'PPM 2019'!$C$1:$R$1,0),0),0)</f>
        <v>0</v>
      </c>
      <c r="O6" s="11"/>
      <c r="P6" s="54">
        <f ca="1">SUM(OFFSET(C6,,,,$Q$1))</f>
        <v>1</v>
      </c>
    </row>
    <row r="7" spans="2:29" ht="15" x14ac:dyDescent="0.25">
      <c r="B7" t="s">
        <v>235</v>
      </c>
      <c r="C7" s="54">
        <f>IFERROR(VLOOKUP($B:$B,'PPM 2019'!$C:$R,MATCH('1ITRUN'!C$2,'PPM 2019'!$C$1:$R$1,0),0),0)</f>
        <v>1</v>
      </c>
      <c r="D7" s="54">
        <f>IFERROR(VLOOKUP($B:$B,'PPM 2019'!$C:$R,MATCH('1ITRUN'!D$2,'PPM 2019'!$C$1:$R$1,0),0),0)</f>
        <v>1</v>
      </c>
      <c r="E7" s="54">
        <f>IFERROR(VLOOKUP($B:$B,'PPM 2019'!$C:$R,MATCH('1ITRUN'!E$2,'PPM 2019'!$C$1:$R$1,0),0),0)</f>
        <v>0</v>
      </c>
      <c r="F7" s="54">
        <f>IFERROR(VLOOKUP($B:$B,'PPM 2019'!$C:$R,MATCH('1ITRUN'!F$2,'PPM 2019'!$C$1:$R$1,0),0),0)</f>
        <v>0</v>
      </c>
      <c r="G7" s="54">
        <f>IFERROR(VLOOKUP($B:$B,'PPM 2019'!$C:$R,MATCH('1ITRUN'!G$2,'PPM 2019'!$C$1:$R$1,0),0),0)</f>
        <v>0</v>
      </c>
      <c r="H7" s="54">
        <f>IFERROR(VLOOKUP($B:$B,'PPM 2019'!$C:$R,MATCH('1ITRUN'!H$2,'PPM 2019'!$C$1:$R$1,0),0),0)</f>
        <v>0</v>
      </c>
      <c r="I7" s="54">
        <f>IFERROR(VLOOKUP($B:$B,'PPM 2019'!$C:$R,MATCH('1ITRUN'!I$2,'PPM 2019'!$C$1:$R$1,0),0),0)</f>
        <v>0</v>
      </c>
      <c r="J7" s="54">
        <f>IFERROR(VLOOKUP($B:$B,'PPM 2019'!$C:$R,MATCH('1ITRUN'!J$2,'PPM 2019'!$C$1:$R$1,0),0),0)</f>
        <v>0</v>
      </c>
      <c r="K7" s="54">
        <f>IFERROR(VLOOKUP($B:$B,'PPM 2019'!$C:$R,MATCH('1ITRUN'!K$2,'PPM 2019'!$C$1:$R$1,0),0),0)</f>
        <v>0</v>
      </c>
      <c r="L7" s="54">
        <f>IFERROR(VLOOKUP($B:$B,'PPM 2019'!$C:$R,MATCH('1ITRUN'!L$2,'PPM 2019'!$C$1:$R$1,0),0),0)</f>
        <v>0</v>
      </c>
      <c r="M7" s="54">
        <f>IFERROR(VLOOKUP($B:$B,'PPM 2019'!$C:$R,MATCH('1ITRUN'!M$2,'PPM 2019'!$C$1:$R$1,0),0),0)</f>
        <v>0</v>
      </c>
      <c r="N7" s="54">
        <f>IFERROR(VLOOKUP($B:$B,'PPM 2019'!$C:$R,MATCH('1ITRUN'!N$2,'PPM 2019'!$C$1:$R$1,0),0),0)</f>
        <v>0</v>
      </c>
      <c r="O7" s="11"/>
      <c r="P7" s="54">
        <f t="shared" ref="P7:P16" ca="1" si="1">SUM(OFFSET(C7,,,,$Q$1))</f>
        <v>2</v>
      </c>
    </row>
    <row r="8" spans="2:29" ht="15" x14ac:dyDescent="0.25">
      <c r="B8" t="s">
        <v>211</v>
      </c>
      <c r="C8" s="54">
        <f>IFERROR(VLOOKUP($B:$B,'PPM 2019'!$C:$R,MATCH('1ITRUN'!C$2,'PPM 2019'!$C$1:$R$1,0),0),0)</f>
        <v>1</v>
      </c>
      <c r="D8" s="54">
        <f>IFERROR(VLOOKUP($B:$B,'PPM 2019'!$C:$R,MATCH('1ITRUN'!D$2,'PPM 2019'!$C$1:$R$1,0),0),0)</f>
        <v>1</v>
      </c>
      <c r="E8" s="54">
        <f>IFERROR(VLOOKUP($B:$B,'PPM 2019'!$C:$R,MATCH('1ITRUN'!E$2,'PPM 2019'!$C$1:$R$1,0),0),0)</f>
        <v>0</v>
      </c>
      <c r="F8" s="54">
        <f>IFERROR(VLOOKUP($B:$B,'PPM 2019'!$C:$R,MATCH('1ITRUN'!F$2,'PPM 2019'!$C$1:$R$1,0),0),0)</f>
        <v>0</v>
      </c>
      <c r="G8" s="54">
        <f>IFERROR(VLOOKUP($B:$B,'PPM 2019'!$C:$R,MATCH('1ITRUN'!G$2,'PPM 2019'!$C$1:$R$1,0),0),0)</f>
        <v>0</v>
      </c>
      <c r="H8" s="54">
        <f>IFERROR(VLOOKUP($B:$B,'PPM 2019'!$C:$R,MATCH('1ITRUN'!H$2,'PPM 2019'!$C$1:$R$1,0),0),0)</f>
        <v>0</v>
      </c>
      <c r="I8" s="54">
        <f>IFERROR(VLOOKUP($B:$B,'PPM 2019'!$C:$R,MATCH('1ITRUN'!I$2,'PPM 2019'!$C$1:$R$1,0),0),0)</f>
        <v>0</v>
      </c>
      <c r="J8" s="54">
        <f>IFERROR(VLOOKUP($B:$B,'PPM 2019'!$C:$R,MATCH('1ITRUN'!J$2,'PPM 2019'!$C$1:$R$1,0),0),0)</f>
        <v>0</v>
      </c>
      <c r="K8" s="54">
        <f>IFERROR(VLOOKUP($B:$B,'PPM 2019'!$C:$R,MATCH('1ITRUN'!K$2,'PPM 2019'!$C$1:$R$1,0),0),0)</f>
        <v>0</v>
      </c>
      <c r="L8" s="54">
        <f>IFERROR(VLOOKUP($B:$B,'PPM 2019'!$C:$R,MATCH('1ITRUN'!L$2,'PPM 2019'!$C$1:$R$1,0),0),0)</f>
        <v>0</v>
      </c>
      <c r="M8" s="54">
        <f>IFERROR(VLOOKUP($B:$B,'PPM 2019'!$C:$R,MATCH('1ITRUN'!M$2,'PPM 2019'!$C$1:$R$1,0),0),0)</f>
        <v>0</v>
      </c>
      <c r="N8" s="54">
        <f>IFERROR(VLOOKUP($B:$B,'PPM 2019'!$C:$R,MATCH('1ITRUN'!N$2,'PPM 2019'!$C$1:$R$1,0),0),0)</f>
        <v>0</v>
      </c>
      <c r="O8" s="11"/>
      <c r="P8" s="54">
        <f ca="1">SUM(OFFSET(C8,,,,$Q$1))</f>
        <v>2</v>
      </c>
      <c r="Q8" s="62"/>
    </row>
    <row r="9" spans="2:29" ht="15" x14ac:dyDescent="0.25">
      <c r="B9" t="s">
        <v>2</v>
      </c>
      <c r="C9" s="54">
        <f>IFERROR(VLOOKUP($B:$B,'PPM 2019'!$C:$R,MATCH('1ITRUN'!C$2,'PPM 2019'!$C$1:$R$1,0),0),0)</f>
        <v>1</v>
      </c>
      <c r="D9" s="54">
        <f>IFERROR(VLOOKUP($B:$B,'PPM 2019'!$C:$R,MATCH('1ITRUN'!D$2,'PPM 2019'!$C$1:$R$1,0),0),0)</f>
        <v>0</v>
      </c>
      <c r="E9" s="54">
        <f>IFERROR(VLOOKUP($B:$B,'PPM 2019'!$C:$R,MATCH('1ITRUN'!E$2,'PPM 2019'!$C$1:$R$1,0),0),0)</f>
        <v>0</v>
      </c>
      <c r="F9" s="54">
        <f>IFERROR(VLOOKUP($B:$B,'PPM 2019'!$C:$R,MATCH('1ITRUN'!F$2,'PPM 2019'!$C$1:$R$1,0),0),0)</f>
        <v>0</v>
      </c>
      <c r="G9" s="54">
        <f>IFERROR(VLOOKUP($B:$B,'PPM 2019'!$C:$R,MATCH('1ITRUN'!G$2,'PPM 2019'!$C$1:$R$1,0),0),0)</f>
        <v>0</v>
      </c>
      <c r="H9" s="54">
        <f>IFERROR(VLOOKUP($B:$B,'PPM 2019'!$C:$R,MATCH('1ITRUN'!H$2,'PPM 2019'!$C$1:$R$1,0),0),0)</f>
        <v>0</v>
      </c>
      <c r="I9" s="54">
        <f>IFERROR(VLOOKUP($B:$B,'PPM 2019'!$C:$R,MATCH('1ITRUN'!I$2,'PPM 2019'!$C$1:$R$1,0),0),0)</f>
        <v>0</v>
      </c>
      <c r="J9" s="54">
        <f>IFERROR(VLOOKUP($B:$B,'PPM 2019'!$C:$R,MATCH('1ITRUN'!J$2,'PPM 2019'!$C$1:$R$1,0),0),0)</f>
        <v>0</v>
      </c>
      <c r="K9" s="54">
        <f>IFERROR(VLOOKUP($B:$B,'PPM 2019'!$C:$R,MATCH('1ITRUN'!K$2,'PPM 2019'!$C$1:$R$1,0),0),0)</f>
        <v>0</v>
      </c>
      <c r="L9" s="54">
        <f>IFERROR(VLOOKUP($B:$B,'PPM 2019'!$C:$R,MATCH('1ITRUN'!L$2,'PPM 2019'!$C$1:$R$1,0),0),0)</f>
        <v>0</v>
      </c>
      <c r="M9" s="54">
        <f>IFERROR(VLOOKUP($B:$B,'PPM 2019'!$C:$R,MATCH('1ITRUN'!M$2,'PPM 2019'!$C$1:$R$1,0),0),0)</f>
        <v>0</v>
      </c>
      <c r="N9" s="54">
        <f>IFERROR(VLOOKUP($B:$B,'PPM 2019'!$C:$R,MATCH('1ITRUN'!N$2,'PPM 2019'!$C$1:$R$1,0),0),0)</f>
        <v>0</v>
      </c>
      <c r="O9" s="11"/>
      <c r="P9" s="54">
        <f ca="1">SUM(OFFSET(C9,,,,$Q$1))</f>
        <v>1</v>
      </c>
    </row>
    <row r="10" spans="2:29" ht="15" x14ac:dyDescent="0.25">
      <c r="B10" t="s">
        <v>213</v>
      </c>
      <c r="C10" s="54">
        <f>IFERROR(VLOOKUP($B:$B,'PPM 2019'!$C:$R,MATCH('1ITRUN'!C$2,'PPM 2019'!$C$1:$R$1,0),0),0)</f>
        <v>1</v>
      </c>
      <c r="D10" s="54">
        <f>IFERROR(VLOOKUP($B:$B,'PPM 2019'!$C:$R,MATCH('1ITRUN'!D$2,'PPM 2019'!$C$1:$R$1,0),0),0)</f>
        <v>0</v>
      </c>
      <c r="E10" s="54">
        <f>IFERROR(VLOOKUP($B:$B,'PPM 2019'!$C:$R,MATCH('1ITRUN'!E$2,'PPM 2019'!$C$1:$R$1,0),0),0)</f>
        <v>0</v>
      </c>
      <c r="F10" s="54">
        <f>IFERROR(VLOOKUP($B:$B,'PPM 2019'!$C:$R,MATCH('1ITRUN'!F$2,'PPM 2019'!$C$1:$R$1,0),0),0)</f>
        <v>0</v>
      </c>
      <c r="G10" s="54">
        <f>IFERROR(VLOOKUP($B:$B,'PPM 2019'!$C:$R,MATCH('1ITRUN'!G$2,'PPM 2019'!$C$1:$R$1,0),0),0)</f>
        <v>0</v>
      </c>
      <c r="H10" s="54">
        <f>IFERROR(VLOOKUP($B:$B,'PPM 2019'!$C:$R,MATCH('1ITRUN'!H$2,'PPM 2019'!$C$1:$R$1,0),0),0)</f>
        <v>0</v>
      </c>
      <c r="I10" s="54">
        <f>IFERROR(VLOOKUP($B:$B,'PPM 2019'!$C:$R,MATCH('1ITRUN'!I$2,'PPM 2019'!$C$1:$R$1,0),0),0)</f>
        <v>0</v>
      </c>
      <c r="J10" s="54">
        <f>IFERROR(VLOOKUP($B:$B,'PPM 2019'!$C:$R,MATCH('1ITRUN'!J$2,'PPM 2019'!$C$1:$R$1,0),0),0)</f>
        <v>0</v>
      </c>
      <c r="K10" s="54">
        <f>IFERROR(VLOOKUP($B:$B,'PPM 2019'!$C:$R,MATCH('1ITRUN'!K$2,'PPM 2019'!$C$1:$R$1,0),0),0)</f>
        <v>0</v>
      </c>
      <c r="L10" s="54">
        <f>IFERROR(VLOOKUP($B:$B,'PPM 2019'!$C:$R,MATCH('1ITRUN'!L$2,'PPM 2019'!$C$1:$R$1,0),0),0)</f>
        <v>0</v>
      </c>
      <c r="M10" s="54">
        <f>IFERROR(VLOOKUP($B:$B,'PPM 2019'!$C:$R,MATCH('1ITRUN'!M$2,'PPM 2019'!$C$1:$R$1,0),0),0)</f>
        <v>0</v>
      </c>
      <c r="N10" s="54">
        <f>IFERROR(VLOOKUP($B:$B,'PPM 2019'!$C:$R,MATCH('1ITRUN'!N$2,'PPM 2019'!$C$1:$R$1,0),0),0)</f>
        <v>0</v>
      </c>
      <c r="O10" s="11"/>
      <c r="P10" s="54">
        <f ca="1">SUM(OFFSET(C10,,,,$Q$1))</f>
        <v>1</v>
      </c>
      <c r="Q10" s="62"/>
    </row>
    <row r="11" spans="2:29" ht="15" x14ac:dyDescent="0.25">
      <c r="B11" t="s">
        <v>250</v>
      </c>
      <c r="C11" s="54">
        <f>IFERROR(VLOOKUP($B:$B,'PPM 2019'!$C:$R,MATCH('1ITRUN'!C$2,'PPM 2019'!$C$1:$R$1,0),0),0)</f>
        <v>1</v>
      </c>
      <c r="D11" s="54">
        <f>IFERROR(VLOOKUP($B:$B,'PPM 2019'!$C:$R,MATCH('1ITRUN'!D$2,'PPM 2019'!$C$1:$R$1,0),0),0)</f>
        <v>1</v>
      </c>
      <c r="E11" s="54">
        <f>IFERROR(VLOOKUP($B:$B,'PPM 2019'!$C:$R,MATCH('1ITRUN'!E$2,'PPM 2019'!$C$1:$R$1,0),0),0)</f>
        <v>0</v>
      </c>
      <c r="F11" s="54">
        <f>IFERROR(VLOOKUP($B:$B,'PPM 2019'!$C:$R,MATCH('1ITRUN'!F$2,'PPM 2019'!$C$1:$R$1,0),0),0)</f>
        <v>0</v>
      </c>
      <c r="G11" s="54">
        <f>IFERROR(VLOOKUP($B:$B,'PPM 2019'!$C:$R,MATCH('1ITRUN'!G$2,'PPM 2019'!$C$1:$R$1,0),0),0)</f>
        <v>0</v>
      </c>
      <c r="H11" s="54">
        <f>IFERROR(VLOOKUP($B:$B,'PPM 2019'!$C:$R,MATCH('1ITRUN'!H$2,'PPM 2019'!$C$1:$R$1,0),0),0)</f>
        <v>0</v>
      </c>
      <c r="I11" s="54">
        <f>IFERROR(VLOOKUP($B:$B,'PPM 2019'!$C:$R,MATCH('1ITRUN'!I$2,'PPM 2019'!$C$1:$R$1,0),0),0)</f>
        <v>0</v>
      </c>
      <c r="J11" s="54">
        <f>IFERROR(VLOOKUP($B:$B,'PPM 2019'!$C:$R,MATCH('1ITRUN'!J$2,'PPM 2019'!$C$1:$R$1,0),0),0)</f>
        <v>0</v>
      </c>
      <c r="K11" s="54">
        <f>IFERROR(VLOOKUP($B:$B,'PPM 2019'!$C:$R,MATCH('1ITRUN'!K$2,'PPM 2019'!$C$1:$R$1,0),0),0)</f>
        <v>0</v>
      </c>
      <c r="L11" s="54">
        <f>IFERROR(VLOOKUP($B:$B,'PPM 2019'!$C:$R,MATCH('1ITRUN'!L$2,'PPM 2019'!$C$1:$R$1,0),0),0)</f>
        <v>0</v>
      </c>
      <c r="M11" s="54">
        <f>IFERROR(VLOOKUP($B:$B,'PPM 2019'!$C:$R,MATCH('1ITRUN'!M$2,'PPM 2019'!$C$1:$R$1,0),0),0)</f>
        <v>0</v>
      </c>
      <c r="N11" s="54">
        <f>IFERROR(VLOOKUP($B:$B,'PPM 2019'!$C:$R,MATCH('1ITRUN'!N$2,'PPM 2019'!$C$1:$R$1,0),0),0)</f>
        <v>0</v>
      </c>
      <c r="O11" s="11"/>
      <c r="P11" s="54">
        <f t="shared" ca="1" si="1"/>
        <v>2</v>
      </c>
    </row>
    <row r="12" spans="2:29" ht="15" x14ac:dyDescent="0.25">
      <c r="B12" t="s">
        <v>202</v>
      </c>
      <c r="C12" s="54">
        <f>IFERROR(VLOOKUP($B:$B,'PPM 2019'!$C:$R,MATCH('1ITRUN'!C$2,'PPM 2019'!$C$1:$R$1,0),0),0)</f>
        <v>1</v>
      </c>
      <c r="D12" s="54">
        <f>IFERROR(VLOOKUP($B:$B,'PPM 2019'!$C:$R,MATCH('1ITRUN'!D$2,'PPM 2019'!$C$1:$R$1,0),0),0)</f>
        <v>1</v>
      </c>
      <c r="E12" s="54">
        <f>IFERROR(VLOOKUP($B:$B,'PPM 2019'!$C:$R,MATCH('1ITRUN'!E$2,'PPM 2019'!$C$1:$R$1,0),0),0)</f>
        <v>0</v>
      </c>
      <c r="F12" s="54">
        <f>IFERROR(VLOOKUP($B:$B,'PPM 2019'!$C:$R,MATCH('1ITRUN'!F$2,'PPM 2019'!$C$1:$R$1,0),0),0)</f>
        <v>0</v>
      </c>
      <c r="G12" s="54">
        <f>IFERROR(VLOOKUP($B:$B,'PPM 2019'!$C:$R,MATCH('1ITRUN'!G$2,'PPM 2019'!$C$1:$R$1,0),0),0)</f>
        <v>0</v>
      </c>
      <c r="H12" s="54">
        <f>IFERROR(VLOOKUP($B:$B,'PPM 2019'!$C:$R,MATCH('1ITRUN'!H$2,'PPM 2019'!$C$1:$R$1,0),0),0)</f>
        <v>0</v>
      </c>
      <c r="I12" s="54">
        <f>IFERROR(VLOOKUP($B:$B,'PPM 2019'!$C:$R,MATCH('1ITRUN'!I$2,'PPM 2019'!$C$1:$R$1,0),0),0)</f>
        <v>0</v>
      </c>
      <c r="J12" s="54">
        <f>IFERROR(VLOOKUP($B:$B,'PPM 2019'!$C:$R,MATCH('1ITRUN'!J$2,'PPM 2019'!$C$1:$R$1,0),0),0)</f>
        <v>0</v>
      </c>
      <c r="K12" s="54">
        <f>IFERROR(VLOOKUP($B:$B,'PPM 2019'!$C:$R,MATCH('1ITRUN'!K$2,'PPM 2019'!$C$1:$R$1,0),0),0)</f>
        <v>0</v>
      </c>
      <c r="L12" s="54">
        <f>IFERROR(VLOOKUP($B:$B,'PPM 2019'!$C:$R,MATCH('1ITRUN'!L$2,'PPM 2019'!$C$1:$R$1,0),0),0)</f>
        <v>0</v>
      </c>
      <c r="M12" s="54">
        <f>IFERROR(VLOOKUP($B:$B,'PPM 2019'!$C:$R,MATCH('1ITRUN'!M$2,'PPM 2019'!$C$1:$R$1,0),0),0)</f>
        <v>0</v>
      </c>
      <c r="N12" s="54">
        <f>IFERROR(VLOOKUP($B:$B,'PPM 2019'!$C:$R,MATCH('1ITRUN'!N$2,'PPM 2019'!$C$1:$R$1,0),0),0)</f>
        <v>0</v>
      </c>
      <c r="O12" s="11"/>
      <c r="P12" s="54">
        <f t="shared" ca="1" si="1"/>
        <v>2</v>
      </c>
    </row>
    <row r="13" spans="2:29" ht="15" x14ac:dyDescent="0.25">
      <c r="B13" t="s">
        <v>227</v>
      </c>
      <c r="C13" s="54">
        <f>IFERROR(VLOOKUP($B:$B,'PPM 2019'!$C:$R,MATCH('1ITRUN'!C$2,'PPM 2019'!$C$1:$R$1,0),0),0)</f>
        <v>1</v>
      </c>
      <c r="D13" s="54">
        <f>IFERROR(VLOOKUP($B:$B,'PPM 2019'!$C:$R,MATCH('1ITRUN'!D$2,'PPM 2019'!$C$1:$R$1,0),0),0)</f>
        <v>1</v>
      </c>
      <c r="E13" s="54">
        <f>IFERROR(VLOOKUP($B:$B,'PPM 2019'!$C:$R,MATCH('1ITRUN'!E$2,'PPM 2019'!$C$1:$R$1,0),0),0)</f>
        <v>0</v>
      </c>
      <c r="F13" s="54">
        <f>IFERROR(VLOOKUP($B:$B,'PPM 2019'!$C:$R,MATCH('1ITRUN'!F$2,'PPM 2019'!$C$1:$R$1,0),0),0)</f>
        <v>0</v>
      </c>
      <c r="G13" s="54">
        <f>IFERROR(VLOOKUP($B:$B,'PPM 2019'!$C:$R,MATCH('1ITRUN'!G$2,'PPM 2019'!$C$1:$R$1,0),0),0)</f>
        <v>0</v>
      </c>
      <c r="H13" s="54">
        <f>IFERROR(VLOOKUP($B:$B,'PPM 2019'!$C:$R,MATCH('1ITRUN'!H$2,'PPM 2019'!$C$1:$R$1,0),0),0)</f>
        <v>0</v>
      </c>
      <c r="I13" s="54">
        <f>IFERROR(VLOOKUP($B:$B,'PPM 2019'!$C:$R,MATCH('1ITRUN'!I$2,'PPM 2019'!$C$1:$R$1,0),0),0)</f>
        <v>0</v>
      </c>
      <c r="J13" s="54">
        <f>IFERROR(VLOOKUP($B:$B,'PPM 2019'!$C:$R,MATCH('1ITRUN'!J$2,'PPM 2019'!$C$1:$R$1,0),0),0)</f>
        <v>0</v>
      </c>
      <c r="K13" s="54">
        <f>IFERROR(VLOOKUP($B:$B,'PPM 2019'!$C:$R,MATCH('1ITRUN'!K$2,'PPM 2019'!$C$1:$R$1,0),0),0)</f>
        <v>0</v>
      </c>
      <c r="L13" s="54">
        <f>IFERROR(VLOOKUP($B:$B,'PPM 2019'!$C:$R,MATCH('1ITRUN'!L$2,'PPM 2019'!$C$1:$R$1,0),0),0)</f>
        <v>0</v>
      </c>
      <c r="M13" s="54">
        <f>IFERROR(VLOOKUP($B:$B,'PPM 2019'!$C:$R,MATCH('1ITRUN'!M$2,'PPM 2019'!$C$1:$R$1,0),0),0)</f>
        <v>0</v>
      </c>
      <c r="N13" s="54">
        <f>IFERROR(VLOOKUP($B:$B,'PPM 2019'!$C:$R,MATCH('1ITRUN'!N$2,'PPM 2019'!$C$1:$R$1,0),0),0)</f>
        <v>0</v>
      </c>
      <c r="O13" s="11"/>
      <c r="P13" s="54">
        <f ca="1">SUM(OFFSET(C13,,,,$Q$1))</f>
        <v>2</v>
      </c>
    </row>
    <row r="14" spans="2:29" ht="15" x14ac:dyDescent="0.25">
      <c r="B14" t="s">
        <v>60</v>
      </c>
      <c r="C14" s="54">
        <f>IFERROR(VLOOKUP($B:$B,'PPM 2019'!$C:$R,MATCH('1ITRUN'!C$2,'PPM 2019'!$C$1:$R$1,0),0),0)</f>
        <v>1</v>
      </c>
      <c r="D14" s="54">
        <f>IFERROR(VLOOKUP($B:$B,'PPM 2019'!$C:$R,MATCH('1ITRUN'!D$2,'PPM 2019'!$C$1:$R$1,0),0),0)</f>
        <v>1</v>
      </c>
      <c r="E14" s="54">
        <f>IFERROR(VLOOKUP($B:$B,'PPM 2019'!$C:$R,MATCH('1ITRUN'!E$2,'PPM 2019'!$C$1:$R$1,0),0),0)</f>
        <v>0</v>
      </c>
      <c r="F14" s="54">
        <f>IFERROR(VLOOKUP($B:$B,'PPM 2019'!$C:$R,MATCH('1ITRUN'!F$2,'PPM 2019'!$C$1:$R$1,0),0),0)</f>
        <v>0</v>
      </c>
      <c r="G14" s="54">
        <f>IFERROR(VLOOKUP($B:$B,'PPM 2019'!$C:$R,MATCH('1ITRUN'!G$2,'PPM 2019'!$C$1:$R$1,0),0),0)</f>
        <v>0</v>
      </c>
      <c r="H14" s="54">
        <f>IFERROR(VLOOKUP($B:$B,'PPM 2019'!$C:$R,MATCH('1ITRUN'!H$2,'PPM 2019'!$C$1:$R$1,0),0),0)</f>
        <v>0</v>
      </c>
      <c r="I14" s="54">
        <f>IFERROR(VLOOKUP($B:$B,'PPM 2019'!$C:$R,MATCH('1ITRUN'!I$2,'PPM 2019'!$C$1:$R$1,0),0),0)</f>
        <v>0</v>
      </c>
      <c r="J14" s="54">
        <f>IFERROR(VLOOKUP($B:$B,'PPM 2019'!$C:$R,MATCH('1ITRUN'!J$2,'PPM 2019'!$C$1:$R$1,0),0),0)</f>
        <v>0</v>
      </c>
      <c r="K14" s="54">
        <f>IFERROR(VLOOKUP($B:$B,'PPM 2019'!$C:$R,MATCH('1ITRUN'!K$2,'PPM 2019'!$C$1:$R$1,0),0),0)</f>
        <v>0</v>
      </c>
      <c r="L14" s="54">
        <f>IFERROR(VLOOKUP($B:$B,'PPM 2019'!$C:$R,MATCH('1ITRUN'!L$2,'PPM 2019'!$C$1:$R$1,0),0),0)</f>
        <v>0</v>
      </c>
      <c r="M14" s="54">
        <f>IFERROR(VLOOKUP($B:$B,'PPM 2019'!$C:$R,MATCH('1ITRUN'!M$2,'PPM 2019'!$C$1:$R$1,0),0),0)</f>
        <v>0</v>
      </c>
      <c r="N14" s="54">
        <f>IFERROR(VLOOKUP($B:$B,'PPM 2019'!$C:$R,MATCH('1ITRUN'!N$2,'PPM 2019'!$C$1:$R$1,0),0),0)</f>
        <v>0</v>
      </c>
      <c r="O14" s="11"/>
      <c r="P14" s="54">
        <f t="shared" ca="1" si="1"/>
        <v>2</v>
      </c>
    </row>
    <row r="15" spans="2:29" ht="15" x14ac:dyDescent="0.25">
      <c r="B15" t="s">
        <v>76</v>
      </c>
      <c r="C15" s="54">
        <f>IFERROR(VLOOKUP($B:$B,'PPM 2019'!$C:$R,MATCH('1ITRUN'!C$2,'PPM 2019'!$C$1:$R$1,0),0),0)</f>
        <v>1</v>
      </c>
      <c r="D15" s="54">
        <f>IFERROR(VLOOKUP($B:$B,'PPM 2019'!$C:$R,MATCH('1ITRUN'!D$2,'PPM 2019'!$C$1:$R$1,0),0),0)</f>
        <v>1</v>
      </c>
      <c r="E15" s="54">
        <f>IFERROR(VLOOKUP($B:$B,'PPM 2019'!$C:$R,MATCH('1ITRUN'!E$2,'PPM 2019'!$C$1:$R$1,0),0),0)</f>
        <v>0</v>
      </c>
      <c r="F15" s="54">
        <f>IFERROR(VLOOKUP($B:$B,'PPM 2019'!$C:$R,MATCH('1ITRUN'!F$2,'PPM 2019'!$C$1:$R$1,0),0),0)</f>
        <v>0</v>
      </c>
      <c r="G15" s="54">
        <f>IFERROR(VLOOKUP($B:$B,'PPM 2019'!$C:$R,MATCH('1ITRUN'!G$2,'PPM 2019'!$C$1:$R$1,0),0),0)</f>
        <v>0</v>
      </c>
      <c r="H15" s="54">
        <f>IFERROR(VLOOKUP($B:$B,'PPM 2019'!$C:$R,MATCH('1ITRUN'!H$2,'PPM 2019'!$C$1:$R$1,0),0),0)</f>
        <v>0</v>
      </c>
      <c r="I15" s="54">
        <f>IFERROR(VLOOKUP($B:$B,'PPM 2019'!$C:$R,MATCH('1ITRUN'!I$2,'PPM 2019'!$C$1:$R$1,0),0),0)</f>
        <v>0</v>
      </c>
      <c r="J15" s="54">
        <f>IFERROR(VLOOKUP($B:$B,'PPM 2019'!$C:$R,MATCH('1ITRUN'!J$2,'PPM 2019'!$C$1:$R$1,0),0),0)</f>
        <v>0</v>
      </c>
      <c r="K15" s="54">
        <f>IFERROR(VLOOKUP($B:$B,'PPM 2019'!$C:$R,MATCH('1ITRUN'!K$2,'PPM 2019'!$C$1:$R$1,0),0),0)</f>
        <v>0</v>
      </c>
      <c r="L15" s="54">
        <f>IFERROR(VLOOKUP($B:$B,'PPM 2019'!$C:$R,MATCH('1ITRUN'!L$2,'PPM 2019'!$C$1:$R$1,0),0),0)</f>
        <v>0</v>
      </c>
      <c r="M15" s="54">
        <f>IFERROR(VLOOKUP($B:$B,'PPM 2019'!$C:$R,MATCH('1ITRUN'!M$2,'PPM 2019'!$C$1:$R$1,0),0),0)</f>
        <v>0</v>
      </c>
      <c r="N15" s="54">
        <f>IFERROR(VLOOKUP($B:$B,'PPM 2019'!$C:$R,MATCH('1ITRUN'!N$2,'PPM 2019'!$C$1:$R$1,0),0),0)</f>
        <v>0</v>
      </c>
      <c r="O15" s="11"/>
      <c r="P15" s="54">
        <f t="shared" ca="1" si="1"/>
        <v>2</v>
      </c>
    </row>
    <row r="16" spans="2:29" ht="15" x14ac:dyDescent="0.25">
      <c r="B16" t="s">
        <v>290</v>
      </c>
      <c r="C16" s="54">
        <f>IFERROR(VLOOKUP($B:$B,'PPM 2019'!$C:$R,MATCH('1ITRUN'!C$2,'PPM 2019'!$C$1:$R$1,0),0),0)</f>
        <v>0</v>
      </c>
      <c r="D16" s="54">
        <f>IFERROR(VLOOKUP($B:$B,'PPM 2019'!$C:$R,MATCH('1ITRUN'!D$2,'PPM 2019'!$C$1:$R$1,0),0),0)</f>
        <v>0</v>
      </c>
      <c r="E16" s="54">
        <f>IFERROR(VLOOKUP($B:$B,'PPM 2019'!$C:$R,MATCH('1ITRUN'!E$2,'PPM 2019'!$C$1:$R$1,0),0),0)</f>
        <v>0</v>
      </c>
      <c r="F16" s="54">
        <f>IFERROR(VLOOKUP($B:$B,'PPM 2019'!$C:$R,MATCH('1ITRUN'!F$2,'PPM 2019'!$C$1:$R$1,0),0),0)</f>
        <v>0</v>
      </c>
      <c r="G16" s="54">
        <f>IFERROR(VLOOKUP($B:$B,'PPM 2019'!$C:$R,MATCH('1ITRUN'!G$2,'PPM 2019'!$C$1:$R$1,0),0),0)</f>
        <v>0</v>
      </c>
      <c r="H16" s="54">
        <f>IFERROR(VLOOKUP($B:$B,'PPM 2019'!$C:$R,MATCH('1ITRUN'!H$2,'PPM 2019'!$C$1:$R$1,0),0),0)</f>
        <v>0</v>
      </c>
      <c r="I16" s="54">
        <f>IFERROR(VLOOKUP($B:$B,'PPM 2019'!$C:$R,MATCH('1ITRUN'!I$2,'PPM 2019'!$C$1:$R$1,0),0),0)</f>
        <v>0</v>
      </c>
      <c r="J16" s="54">
        <f>IFERROR(VLOOKUP($B:$B,'PPM 2019'!$C:$R,MATCH('1ITRUN'!J$2,'PPM 2019'!$C$1:$R$1,0),0),0)</f>
        <v>0</v>
      </c>
      <c r="K16" s="54">
        <f>IFERROR(VLOOKUP($B:$B,'PPM 2019'!$C:$R,MATCH('1ITRUN'!K$2,'PPM 2019'!$C$1:$R$1,0),0),0)</f>
        <v>0</v>
      </c>
      <c r="L16" s="54">
        <f>IFERROR(VLOOKUP($B:$B,'PPM 2019'!$C:$R,MATCH('1ITRUN'!L$2,'PPM 2019'!$C$1:$R$1,0),0),0)</f>
        <v>0</v>
      </c>
      <c r="M16" s="54">
        <f>IFERROR(VLOOKUP($B:$B,'PPM 2019'!$C:$R,MATCH('1ITRUN'!M$2,'PPM 2019'!$C$1:$R$1,0),0),0)</f>
        <v>0</v>
      </c>
      <c r="N16" s="54">
        <f>IFERROR(VLOOKUP($B:$B,'PPM 2019'!$C:$R,MATCH('1ITRUN'!N$2,'PPM 2019'!$C$1:$R$1,0),0),0)</f>
        <v>0</v>
      </c>
      <c r="O16" s="11"/>
      <c r="P16" s="54">
        <f t="shared" ca="1" si="1"/>
        <v>0</v>
      </c>
    </row>
    <row r="17" spans="1:16" ht="15" x14ac:dyDescent="0.25">
      <c r="B17" t="s">
        <v>217</v>
      </c>
      <c r="C17" s="54">
        <f>IFERROR(VLOOKUP($B:$B,'PPM 2019'!$C:$R,MATCH('1ITRUN'!C$2,'PPM 2019'!$C$1:$R$1,0),0),0)</f>
        <v>1</v>
      </c>
      <c r="D17" s="54">
        <f>IFERROR(VLOOKUP($B:$B,'PPM 2019'!$C:$R,MATCH('1ITRUN'!D$2,'PPM 2019'!$C$1:$R$1,0),0),0)</f>
        <v>1</v>
      </c>
      <c r="E17" s="54">
        <f>IFERROR(VLOOKUP($B:$B,'PPM 2019'!$C:$R,MATCH('1ITRUN'!E$2,'PPM 2019'!$C$1:$R$1,0),0),0)</f>
        <v>0</v>
      </c>
      <c r="F17" s="54">
        <f>IFERROR(VLOOKUP($B:$B,'PPM 2019'!$C:$R,MATCH('1ITRUN'!F$2,'PPM 2019'!$C$1:$R$1,0),0),0)</f>
        <v>0</v>
      </c>
      <c r="G17" s="54">
        <f>IFERROR(VLOOKUP($B:$B,'PPM 2019'!$C:$R,MATCH('1ITRUN'!G$2,'PPM 2019'!$C$1:$R$1,0),0),0)</f>
        <v>0</v>
      </c>
      <c r="H17" s="54">
        <f>IFERROR(VLOOKUP($B:$B,'PPM 2019'!$C:$R,MATCH('1ITRUN'!H$2,'PPM 2019'!$C$1:$R$1,0),0),0)</f>
        <v>0</v>
      </c>
      <c r="I17" s="54">
        <f>IFERROR(VLOOKUP($B:$B,'PPM 2019'!$C:$R,MATCH('1ITRUN'!I$2,'PPM 2019'!$C$1:$R$1,0),0),0)</f>
        <v>0</v>
      </c>
      <c r="J17" s="54">
        <f>IFERROR(VLOOKUP($B:$B,'PPM 2019'!$C:$R,MATCH('1ITRUN'!J$2,'PPM 2019'!$C$1:$R$1,0),0),0)</f>
        <v>0</v>
      </c>
      <c r="K17" s="54">
        <f>IFERROR(VLOOKUP($B:$B,'PPM 2019'!$C:$R,MATCH('1ITRUN'!K$2,'PPM 2019'!$C$1:$R$1,0),0),0)</f>
        <v>0</v>
      </c>
      <c r="L17" s="54">
        <f>IFERROR(VLOOKUP($B:$B,'PPM 2019'!$C:$R,MATCH('1ITRUN'!L$2,'PPM 2019'!$C$1:$R$1,0),0),0)</f>
        <v>0</v>
      </c>
      <c r="M17" s="54">
        <f>IFERROR(VLOOKUP($B:$B,'PPM 2019'!$C:$R,MATCH('1ITRUN'!M$2,'PPM 2019'!$C$1:$R$1,0),0),0)</f>
        <v>0</v>
      </c>
      <c r="N17" s="54">
        <f>IFERROR(VLOOKUP($B:$B,'PPM 2019'!$C:$R,MATCH('1ITRUN'!N$2,'PPM 2019'!$C$1:$R$1,0),0),0)</f>
        <v>0</v>
      </c>
      <c r="O17" s="54"/>
      <c r="P17" s="54">
        <f ca="1">SUM(OFFSET(C17,,,,$Q$1))</f>
        <v>2</v>
      </c>
    </row>
    <row r="18" spans="1:16" ht="15.75" thickBot="1" x14ac:dyDescent="0.3">
      <c r="A18" t="s">
        <v>80</v>
      </c>
      <c r="B18" s="67" t="s">
        <v>183</v>
      </c>
      <c r="C18" s="70">
        <f t="shared" ref="C18:N18" si="2">SUM(C6:C17)</f>
        <v>11</v>
      </c>
      <c r="D18" s="70">
        <f t="shared" si="2"/>
        <v>8</v>
      </c>
      <c r="E18" s="70">
        <f t="shared" si="2"/>
        <v>0</v>
      </c>
      <c r="F18" s="70">
        <f t="shared" si="2"/>
        <v>0</v>
      </c>
      <c r="G18" s="70">
        <f t="shared" si="2"/>
        <v>0</v>
      </c>
      <c r="H18" s="70">
        <f t="shared" si="2"/>
        <v>0</v>
      </c>
      <c r="I18" s="70">
        <f t="shared" si="2"/>
        <v>0</v>
      </c>
      <c r="J18" s="70">
        <f t="shared" si="2"/>
        <v>0</v>
      </c>
      <c r="K18" s="70">
        <f t="shared" si="2"/>
        <v>0</v>
      </c>
      <c r="L18" s="70">
        <f t="shared" si="2"/>
        <v>0</v>
      </c>
      <c r="M18" s="70">
        <f t="shared" si="2"/>
        <v>0</v>
      </c>
      <c r="N18" s="70">
        <f t="shared" si="2"/>
        <v>0</v>
      </c>
      <c r="O18" s="70"/>
      <c r="P18" s="70">
        <f ca="1">SUM(P6:P17)</f>
        <v>19</v>
      </c>
    </row>
    <row r="20" spans="1:16" ht="15" x14ac:dyDescent="0.25">
      <c r="N20" s="61"/>
      <c r="P20" s="60"/>
    </row>
    <row r="21" spans="1:16" x14ac:dyDescent="0.3">
      <c r="C21"/>
    </row>
    <row r="22" spans="1:16" x14ac:dyDescent="0.3">
      <c r="C22"/>
    </row>
    <row r="23" spans="1:16" x14ac:dyDescent="0.3">
      <c r="E23" s="25"/>
    </row>
    <row r="24" spans="1:16" x14ac:dyDescent="0.3">
      <c r="E24" s="25"/>
    </row>
    <row r="26" spans="1:16" x14ac:dyDescent="0.3">
      <c r="E26" s="23"/>
    </row>
    <row r="28" spans="1:16" x14ac:dyDescent="0.3">
      <c r="F28" s="25"/>
    </row>
    <row r="29" spans="1:16" x14ac:dyDescent="0.3">
      <c r="F29" s="25"/>
    </row>
    <row r="30" spans="1:16" x14ac:dyDescent="0.3">
      <c r="F30" s="25"/>
    </row>
    <row r="31" spans="1:16" x14ac:dyDescent="0.3">
      <c r="F31" s="25"/>
    </row>
    <row r="32" spans="1:16" x14ac:dyDescent="0.3">
      <c r="F32" s="25"/>
    </row>
    <row r="33" spans="6:6" x14ac:dyDescent="0.3">
      <c r="F33" s="25"/>
    </row>
    <row r="35" spans="6:6" x14ac:dyDescent="0.3">
      <c r="F35" s="23"/>
    </row>
  </sheetData>
  <sortState ref="B6:B17">
    <sortCondition ref="B6"/>
  </sortState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8">
    <tabColor theme="6" tint="-0.499984740745262"/>
  </sheetPr>
  <dimension ref="A1:W1048462"/>
  <sheetViews>
    <sheetView workbookViewId="0">
      <pane xSplit="5" ySplit="1" topLeftCell="F2" activePane="bottomRight" state="frozen"/>
      <selection pane="topRight" activeCell="F1" sqref="F1"/>
      <selection pane="bottomLeft" activeCell="A2" sqref="A2"/>
      <selection pane="bottomRight" activeCell="I2" sqref="I2"/>
    </sheetView>
  </sheetViews>
  <sheetFormatPr baseColWidth="10" defaultRowHeight="14.4" outlineLevelRow="1" x14ac:dyDescent="0.3"/>
  <cols>
    <col min="1" max="1" width="16.33203125" bestFit="1" customWidth="1"/>
    <col min="3" max="3" width="21.6640625" bestFit="1" customWidth="1"/>
    <col min="5" max="5" width="19.6640625" bestFit="1" customWidth="1"/>
    <col min="6" max="6" width="27.5546875" bestFit="1" customWidth="1"/>
    <col min="7" max="7" width="8.6640625" bestFit="1" customWidth="1"/>
    <col min="8" max="8" width="8.44140625" bestFit="1" customWidth="1"/>
    <col min="9" max="9" width="8.6640625" bestFit="1" customWidth="1"/>
    <col min="10" max="10" width="7.6640625" bestFit="1" customWidth="1"/>
    <col min="11" max="11" width="7.5546875" bestFit="1" customWidth="1"/>
    <col min="12" max="12" width="7.6640625" style="26" bestFit="1" customWidth="1"/>
    <col min="13" max="13" width="7.5546875" style="26" bestFit="1" customWidth="1"/>
    <col min="14" max="14" width="8.5546875" style="26" bestFit="1" customWidth="1"/>
    <col min="15" max="15" width="8.6640625" style="26" bestFit="1" customWidth="1"/>
    <col min="16" max="16" width="7.6640625" style="26" bestFit="1" customWidth="1"/>
    <col min="17" max="17" width="8.33203125" style="26" bestFit="1" customWidth="1"/>
    <col min="18" max="18" width="8" style="26" bestFit="1" customWidth="1"/>
    <col min="21" max="21" width="14.109375" bestFit="1" customWidth="1"/>
  </cols>
  <sheetData>
    <row r="1" spans="1:23" ht="15.6" x14ac:dyDescent="0.3">
      <c r="A1" s="46" t="s">
        <v>0</v>
      </c>
      <c r="B1" s="46" t="s">
        <v>165</v>
      </c>
      <c r="C1" s="46" t="s">
        <v>166</v>
      </c>
      <c r="D1" s="46"/>
      <c r="E1" s="46" t="s">
        <v>167</v>
      </c>
      <c r="F1" s="109" t="s">
        <v>305</v>
      </c>
      <c r="G1" s="108">
        <v>43466</v>
      </c>
      <c r="H1" s="103">
        <v>43497</v>
      </c>
      <c r="I1" s="103">
        <v>43525</v>
      </c>
      <c r="J1" s="103">
        <v>43556</v>
      </c>
      <c r="K1" s="103">
        <v>43586</v>
      </c>
      <c r="L1" s="103">
        <v>43617</v>
      </c>
      <c r="M1" s="103">
        <v>43647</v>
      </c>
      <c r="N1" s="103">
        <v>43678</v>
      </c>
      <c r="O1" s="103">
        <v>43709</v>
      </c>
      <c r="P1" s="103">
        <v>43739</v>
      </c>
      <c r="Q1" s="103">
        <v>43770</v>
      </c>
      <c r="R1" s="104">
        <v>43800</v>
      </c>
      <c r="U1" s="12" t="s">
        <v>199</v>
      </c>
      <c r="W1" t="s">
        <v>200</v>
      </c>
    </row>
    <row r="2" spans="1:23" ht="15" x14ac:dyDescent="0.25">
      <c r="A2" s="31" t="s">
        <v>258</v>
      </c>
      <c r="B2" s="4" t="s">
        <v>29</v>
      </c>
      <c r="C2" s="4" t="s">
        <v>62</v>
      </c>
      <c r="D2" s="3" t="s">
        <v>63</v>
      </c>
      <c r="E2" s="4" t="s">
        <v>30</v>
      </c>
      <c r="F2" s="113" t="str">
        <f>C:C&amp;B:B</f>
        <v>Amador Joao1BUS</v>
      </c>
      <c r="G2" s="42">
        <f>IFERROR(VLOOKUP($C:$C,'Ressources PPM_01'!$A:$P,16,0),0)</f>
        <v>1</v>
      </c>
      <c r="H2" s="42">
        <f>IFERROR(VLOOKUP($C:$C,'Ressources PPM_02'!$A:$P,16,0),0)</f>
        <v>1</v>
      </c>
      <c r="I2" s="43"/>
      <c r="J2" s="42"/>
      <c r="K2" s="42"/>
      <c r="L2" s="42"/>
      <c r="M2" s="43"/>
      <c r="N2" s="43"/>
      <c r="O2" s="43"/>
      <c r="P2" s="43"/>
      <c r="Q2" s="43"/>
      <c r="R2" s="63"/>
    </row>
    <row r="3" spans="1:23" ht="15" x14ac:dyDescent="0.25">
      <c r="A3" s="31" t="s">
        <v>258</v>
      </c>
      <c r="B3" s="4" t="s">
        <v>74</v>
      </c>
      <c r="C3" s="4" t="s">
        <v>207</v>
      </c>
      <c r="D3" s="3" t="s">
        <v>206</v>
      </c>
      <c r="E3" s="4" t="s">
        <v>50</v>
      </c>
      <c r="F3" s="110" t="str">
        <f t="shared" ref="F3:F51" si="0">C:C&amp;B:B</f>
        <v>Andrianaivo Eric1ITFIN</v>
      </c>
      <c r="G3" s="42">
        <f>IFERROR(VLOOKUP($C:$C,'Ressources PPM_01'!$A:$P,16,0),0)</f>
        <v>1</v>
      </c>
      <c r="H3" s="42">
        <f>IFERROR(VLOOKUP($C:$C,'Ressources PPM_02'!$A:$P,16,0),0)</f>
        <v>1</v>
      </c>
      <c r="I3" s="43"/>
      <c r="J3" s="42"/>
      <c r="K3" s="42"/>
      <c r="L3" s="42"/>
      <c r="M3" s="43"/>
      <c r="N3" s="43"/>
      <c r="O3" s="43"/>
      <c r="P3" s="43"/>
      <c r="Q3" s="43"/>
      <c r="R3" s="63"/>
    </row>
    <row r="4" spans="1:23" ht="15" x14ac:dyDescent="0.25">
      <c r="A4" s="31" t="s">
        <v>258</v>
      </c>
      <c r="B4" s="4" t="s">
        <v>29</v>
      </c>
      <c r="C4" s="4" t="s">
        <v>69</v>
      </c>
      <c r="D4" s="3" t="s">
        <v>70</v>
      </c>
      <c r="E4" s="4" t="s">
        <v>30</v>
      </c>
      <c r="F4" s="110" t="str">
        <f t="shared" si="0"/>
        <v>Barj Yousra1BUS</v>
      </c>
      <c r="G4" s="42">
        <f>IFERROR(VLOOKUP($C:$C,'Ressources PPM_01'!$A:$P,16,0),0)</f>
        <v>1</v>
      </c>
      <c r="H4" s="42">
        <f>IFERROR(VLOOKUP($C:$C,'Ressources PPM_02'!$A:$P,16,0),0)</f>
        <v>1</v>
      </c>
      <c r="I4" s="43"/>
      <c r="J4" s="42"/>
      <c r="K4" s="42"/>
      <c r="L4" s="42"/>
      <c r="M4" s="43"/>
      <c r="N4" s="43"/>
      <c r="O4" s="43"/>
      <c r="P4" s="43"/>
      <c r="Q4" s="43"/>
      <c r="R4" s="63"/>
    </row>
    <row r="5" spans="1:23" ht="15" x14ac:dyDescent="0.25">
      <c r="A5" s="31" t="s">
        <v>258</v>
      </c>
      <c r="B5" s="4" t="s">
        <v>7</v>
      </c>
      <c r="C5" s="4" t="s">
        <v>11</v>
      </c>
      <c r="D5" s="3" t="s">
        <v>12</v>
      </c>
      <c r="E5" s="4" t="s">
        <v>13</v>
      </c>
      <c r="F5" s="110" t="str">
        <f t="shared" si="0"/>
        <v>Barkati Radhouan1BI</v>
      </c>
      <c r="G5" s="42">
        <f>IFERROR(VLOOKUP($C:$C,'Ressources PPM_01'!$A:$P,16,0),0)</f>
        <v>1</v>
      </c>
      <c r="H5" s="42">
        <f>IFERROR(VLOOKUP($C:$C,'Ressources PPM_02'!$A:$P,16,0),0)</f>
        <v>1</v>
      </c>
      <c r="I5" s="43"/>
      <c r="J5" s="42"/>
      <c r="K5" s="42"/>
      <c r="L5" s="42"/>
      <c r="M5" s="43"/>
      <c r="N5" s="43"/>
      <c r="O5" s="43"/>
      <c r="P5" s="43"/>
      <c r="Q5" s="43"/>
      <c r="R5" s="63"/>
    </row>
    <row r="6" spans="1:23" ht="15" x14ac:dyDescent="0.25">
      <c r="A6" s="31" t="s">
        <v>258</v>
      </c>
      <c r="B6" s="4" t="s">
        <v>29</v>
      </c>
      <c r="C6" s="4" t="s">
        <v>209</v>
      </c>
      <c r="D6" s="3" t="s">
        <v>210</v>
      </c>
      <c r="E6" s="4" t="s">
        <v>6</v>
      </c>
      <c r="F6" s="110" t="str">
        <f t="shared" si="0"/>
        <v>Bay Vichhady1BUS</v>
      </c>
      <c r="G6" s="42">
        <f>IFERROR(VLOOKUP($C:$C,'Ressources PPM_01'!$A:$P,16,0),0)</f>
        <v>1</v>
      </c>
      <c r="H6" s="42">
        <f>IFERROR(VLOOKUP($C:$C,'Ressources PPM_02'!$A:$P,16,0),0)</f>
        <v>1</v>
      </c>
      <c r="I6" s="43"/>
      <c r="J6" s="42"/>
      <c r="K6" s="42"/>
      <c r="L6" s="42"/>
      <c r="M6" s="43"/>
      <c r="N6" s="43"/>
      <c r="O6" s="43"/>
      <c r="P6" s="43"/>
      <c r="Q6" s="43"/>
      <c r="R6" s="63"/>
    </row>
    <row r="7" spans="1:23" ht="15" x14ac:dyDescent="0.25">
      <c r="A7" s="31" t="s">
        <v>258</v>
      </c>
      <c r="B7" s="4" t="s">
        <v>29</v>
      </c>
      <c r="C7" s="4" t="s">
        <v>231</v>
      </c>
      <c r="D7" s="3" t="s">
        <v>232</v>
      </c>
      <c r="E7" s="4" t="s">
        <v>109</v>
      </c>
      <c r="F7" s="110" t="str">
        <f t="shared" si="0"/>
        <v>Benali Anass1BUS</v>
      </c>
      <c r="G7" s="42">
        <f>IFERROR(VLOOKUP($C:$C,'Ressources PPM_01'!$A:$P,16,0),0)</f>
        <v>1</v>
      </c>
      <c r="H7" s="42">
        <f>IFERROR(VLOOKUP($C:$C,'Ressources PPM_02'!$A:$P,16,0),0)</f>
        <v>1</v>
      </c>
      <c r="I7" s="43"/>
      <c r="J7" s="42"/>
      <c r="K7" s="42"/>
      <c r="L7" s="42"/>
      <c r="M7" s="43"/>
      <c r="N7" s="43"/>
      <c r="O7" s="43"/>
      <c r="P7" s="42"/>
      <c r="Q7" s="42"/>
      <c r="R7" s="48"/>
    </row>
    <row r="8" spans="1:23" ht="15" x14ac:dyDescent="0.25">
      <c r="A8" s="31" t="s">
        <v>258</v>
      </c>
      <c r="B8" s="5" t="s">
        <v>29</v>
      </c>
      <c r="C8" s="5" t="s">
        <v>31</v>
      </c>
      <c r="D8" s="5" t="s">
        <v>32</v>
      </c>
      <c r="E8" s="5" t="s">
        <v>33</v>
      </c>
      <c r="F8" s="111" t="str">
        <f t="shared" si="0"/>
        <v>Biancolin Jean-Andre1BUS</v>
      </c>
      <c r="G8" s="42">
        <f>IFERROR(VLOOKUP($C:$C,'Ressources PPM_01'!$A:$P,16,0),0)</f>
        <v>1</v>
      </c>
      <c r="H8" s="42">
        <f>IFERROR(VLOOKUP($C:$C,'Ressources PPM_02'!$A:$P,16,0),0)</f>
        <v>1</v>
      </c>
      <c r="I8" s="43"/>
      <c r="J8" s="42"/>
      <c r="K8" s="42"/>
      <c r="L8" s="42"/>
      <c r="M8" s="43"/>
      <c r="N8" s="43"/>
      <c r="O8" s="43"/>
      <c r="P8" s="42"/>
      <c r="Q8" s="42"/>
      <c r="R8" s="48"/>
    </row>
    <row r="9" spans="1:23" ht="15" x14ac:dyDescent="0.25">
      <c r="A9" s="31" t="s">
        <v>258</v>
      </c>
      <c r="B9" s="5" t="s">
        <v>80</v>
      </c>
      <c r="C9" s="5" t="s">
        <v>246</v>
      </c>
      <c r="D9" s="5" t="s">
        <v>118</v>
      </c>
      <c r="E9" s="5" t="s">
        <v>4</v>
      </c>
      <c r="F9" s="111" t="str">
        <f t="shared" si="0"/>
        <v>Boubekeur Yamina1ITRUN</v>
      </c>
      <c r="G9" s="42">
        <f>IFERROR(VLOOKUP($C:$C,'Ressources PPM_01'!$A:$P,16,0),0)</f>
        <v>1</v>
      </c>
      <c r="H9" s="42">
        <f>IFERROR(VLOOKUP($C:$C,'Ressources PPM_02'!$A:$P,16,0),0)</f>
        <v>0</v>
      </c>
      <c r="I9" s="43"/>
      <c r="J9" s="42"/>
      <c r="K9" s="42"/>
      <c r="L9" s="42"/>
      <c r="M9" s="43"/>
      <c r="N9" s="43"/>
      <c r="O9" s="43"/>
      <c r="P9" s="42"/>
      <c r="Q9" s="42"/>
      <c r="R9" s="48"/>
    </row>
    <row r="10" spans="1:23" x14ac:dyDescent="0.3">
      <c r="A10" s="31" t="s">
        <v>258</v>
      </c>
      <c r="B10" s="5" t="s">
        <v>29</v>
      </c>
      <c r="C10" s="5" t="s">
        <v>40</v>
      </c>
      <c r="D10" s="5" t="s">
        <v>41</v>
      </c>
      <c r="E10" s="5" t="s">
        <v>36</v>
      </c>
      <c r="F10" s="111" t="str">
        <f t="shared" si="0"/>
        <v>Carré Marie1BUS</v>
      </c>
      <c r="G10" s="42">
        <f>IFERROR(VLOOKUP($C:$C,'Ressources PPM_01'!$A:$P,16,0),0)</f>
        <v>1</v>
      </c>
      <c r="H10" s="42">
        <f>IFERROR(VLOOKUP($C:$C,'Ressources PPM_02'!$A:$P,16,0),0)</f>
        <v>1</v>
      </c>
      <c r="I10" s="43"/>
      <c r="J10" s="42"/>
      <c r="K10" s="42"/>
      <c r="L10" s="42"/>
      <c r="M10" s="43"/>
      <c r="N10" s="43"/>
      <c r="O10" s="43"/>
      <c r="P10" s="42"/>
      <c r="Q10" s="42"/>
      <c r="R10" s="48"/>
    </row>
    <row r="11" spans="1:23" ht="15" x14ac:dyDescent="0.25">
      <c r="A11" s="31" t="s">
        <v>258</v>
      </c>
      <c r="B11" s="5" t="s">
        <v>247</v>
      </c>
      <c r="C11" s="5" t="s">
        <v>205</v>
      </c>
      <c r="D11" s="5" t="s">
        <v>204</v>
      </c>
      <c r="E11" s="5" t="s">
        <v>55</v>
      </c>
      <c r="F11" s="111" t="str">
        <f t="shared" si="0"/>
        <v>Chaoui Ntissar1ITGF</v>
      </c>
      <c r="G11" s="42">
        <f>IFERROR(VLOOKUP($C:$C,'Ressources PPM_01'!$A:$P,16,0),0)</f>
        <v>1</v>
      </c>
      <c r="H11" s="42">
        <f>IFERROR(VLOOKUP($C:$C,'Ressources PPM_02'!$A:$P,16,0),0)</f>
        <v>1</v>
      </c>
      <c r="I11" s="43"/>
      <c r="J11" s="42"/>
      <c r="K11" s="42"/>
      <c r="L11" s="42"/>
      <c r="M11" s="43"/>
      <c r="N11" s="43"/>
      <c r="O11" s="43"/>
      <c r="P11" s="42"/>
      <c r="Q11" s="42"/>
      <c r="R11" s="48"/>
    </row>
    <row r="12" spans="1:23" ht="15" x14ac:dyDescent="0.25">
      <c r="A12" s="31" t="s">
        <v>258</v>
      </c>
      <c r="B12" s="5" t="s">
        <v>247</v>
      </c>
      <c r="C12" s="5" t="s">
        <v>71</v>
      </c>
      <c r="D12" s="5" t="s">
        <v>72</v>
      </c>
      <c r="E12" s="5" t="s">
        <v>73</v>
      </c>
      <c r="F12" s="111" t="str">
        <f t="shared" si="0"/>
        <v>Chazelas Catherine1ITGF</v>
      </c>
      <c r="G12" s="42">
        <f>IFERROR(VLOOKUP($C:$C,'Ressources PPM_01'!$A:$P,16,0),0)</f>
        <v>1</v>
      </c>
      <c r="H12" s="42">
        <f>IFERROR(VLOOKUP($C:$C,'Ressources PPM_02'!$A:$P,16,0),0)</f>
        <v>1</v>
      </c>
      <c r="I12" s="43"/>
      <c r="J12" s="42"/>
      <c r="K12" s="42"/>
      <c r="L12" s="42"/>
      <c r="M12" s="43"/>
      <c r="N12" s="43"/>
      <c r="O12" s="43"/>
      <c r="P12" s="42"/>
      <c r="Q12" s="42"/>
      <c r="R12" s="48"/>
    </row>
    <row r="13" spans="1:23" ht="15" x14ac:dyDescent="0.25">
      <c r="A13" s="31" t="s">
        <v>258</v>
      </c>
      <c r="B13" s="5" t="s">
        <v>7</v>
      </c>
      <c r="C13" s="5" t="s">
        <v>23</v>
      </c>
      <c r="D13" s="5" t="s">
        <v>24</v>
      </c>
      <c r="E13" s="5" t="s">
        <v>13</v>
      </c>
      <c r="F13" s="111" t="str">
        <f t="shared" si="0"/>
        <v>Claveau Benjamin1BI</v>
      </c>
      <c r="G13" s="42">
        <f>IFERROR(VLOOKUP($C:$C,'Ressources PPM_01'!$A:$P,16,0),0)</f>
        <v>1</v>
      </c>
      <c r="H13" s="42">
        <f>IFERROR(VLOOKUP($C:$C,'Ressources PPM_02'!$A:$P,16,0),0)</f>
        <v>1</v>
      </c>
      <c r="I13" s="43"/>
      <c r="J13" s="42"/>
      <c r="K13" s="42"/>
      <c r="L13" s="42"/>
      <c r="M13" s="43"/>
      <c r="N13" s="43"/>
      <c r="O13" s="43"/>
      <c r="P13" s="42"/>
      <c r="Q13" s="42"/>
      <c r="R13" s="48"/>
    </row>
    <row r="14" spans="1:23" ht="15" x14ac:dyDescent="0.25">
      <c r="A14" s="31" t="s">
        <v>258</v>
      </c>
      <c r="B14" s="5" t="s">
        <v>74</v>
      </c>
      <c r="C14" s="5" t="s">
        <v>248</v>
      </c>
      <c r="D14" s="5" t="s">
        <v>249</v>
      </c>
      <c r="E14" s="5" t="s">
        <v>50</v>
      </c>
      <c r="F14" s="111" t="str">
        <f t="shared" si="0"/>
        <v>De Boysson Edouard1ITFIN</v>
      </c>
      <c r="G14" s="42">
        <f>IFERROR(VLOOKUP($C:$C,'Ressources PPM_01'!$A:$P,16,0),0)</f>
        <v>1</v>
      </c>
      <c r="H14" s="42">
        <f>IFERROR(VLOOKUP($C:$C,'Ressources PPM_02'!$A:$P,16,0),0)</f>
        <v>1</v>
      </c>
      <c r="I14" s="43"/>
      <c r="J14" s="42"/>
      <c r="K14" s="42"/>
      <c r="L14" s="42"/>
      <c r="M14" s="43"/>
      <c r="N14" s="43"/>
      <c r="O14" s="43"/>
      <c r="P14" s="42"/>
      <c r="Q14" s="42"/>
      <c r="R14" s="48"/>
    </row>
    <row r="15" spans="1:23" ht="15" x14ac:dyDescent="0.25">
      <c r="A15" s="31" t="s">
        <v>258</v>
      </c>
      <c r="B15" s="5" t="s">
        <v>247</v>
      </c>
      <c r="C15" s="5" t="s">
        <v>53</v>
      </c>
      <c r="D15" s="5" t="s">
        <v>54</v>
      </c>
      <c r="E15" s="5" t="s">
        <v>55</v>
      </c>
      <c r="F15" s="111" t="str">
        <f t="shared" si="0"/>
        <v>De Burghgrave Laurent1ITGF</v>
      </c>
      <c r="G15" s="42">
        <f>IFERROR(VLOOKUP($C:$C,'Ressources PPM_01'!$A:$P,16,0),0)</f>
        <v>1</v>
      </c>
      <c r="H15" s="42">
        <f>IFERROR(VLOOKUP($C:$C,'Ressources PPM_02'!$A:$P,16,0),0)</f>
        <v>1</v>
      </c>
      <c r="I15" s="43"/>
      <c r="J15" s="42"/>
      <c r="K15" s="42"/>
      <c r="L15" s="42"/>
      <c r="M15" s="43"/>
      <c r="N15" s="43"/>
      <c r="O15" s="43"/>
      <c r="P15" s="42"/>
      <c r="Q15" s="42"/>
      <c r="R15" s="48"/>
    </row>
    <row r="16" spans="1:23" ht="15" x14ac:dyDescent="0.25">
      <c r="A16" s="31" t="s">
        <v>258</v>
      </c>
      <c r="B16" s="5" t="s">
        <v>247</v>
      </c>
      <c r="C16" s="5" t="s">
        <v>233</v>
      </c>
      <c r="D16" s="5" t="s">
        <v>234</v>
      </c>
      <c r="E16" s="5" t="s">
        <v>55</v>
      </c>
      <c r="F16" s="111" t="str">
        <f t="shared" si="0"/>
        <v>Debbah Boutaina1ITGF</v>
      </c>
      <c r="G16" s="42">
        <f>IFERROR(VLOOKUP($C:$C,'Ressources PPM_01'!$A:$P,16,0),0)</f>
        <v>1</v>
      </c>
      <c r="H16" s="42">
        <f>IFERROR(VLOOKUP($C:$C,'Ressources PPM_02'!$A:$P,16,0),0)</f>
        <v>1</v>
      </c>
      <c r="I16" s="43"/>
      <c r="J16" s="42"/>
      <c r="K16" s="42"/>
      <c r="L16" s="42"/>
      <c r="M16" s="43"/>
      <c r="N16" s="43"/>
      <c r="O16" s="43"/>
      <c r="P16" s="42"/>
      <c r="Q16" s="42"/>
      <c r="R16" s="48"/>
    </row>
    <row r="17" spans="1:18" ht="15" x14ac:dyDescent="0.25">
      <c r="A17" s="31" t="s">
        <v>258</v>
      </c>
      <c r="B17" s="5" t="s">
        <v>74</v>
      </c>
      <c r="C17" s="5" t="s">
        <v>224</v>
      </c>
      <c r="D17" s="5" t="s">
        <v>225</v>
      </c>
      <c r="E17" s="5" t="s">
        <v>109</v>
      </c>
      <c r="F17" s="111" t="str">
        <f t="shared" si="0"/>
        <v>Duong Phuong1ITFIN</v>
      </c>
      <c r="G17" s="42">
        <f>IFERROR(VLOOKUP($C:$C,'Ressources PPM_01'!$A:$P,16,0),0)</f>
        <v>1</v>
      </c>
      <c r="H17" s="42">
        <f>IFERROR(VLOOKUP($C:$C,'Ressources PPM_02'!$A:$P,16,0),0)</f>
        <v>1</v>
      </c>
      <c r="I17" s="43"/>
      <c r="J17" s="42"/>
      <c r="K17" s="42"/>
      <c r="L17" s="42"/>
      <c r="M17" s="43"/>
      <c r="N17" s="43"/>
      <c r="O17" s="43"/>
      <c r="P17" s="42"/>
      <c r="Q17" s="42"/>
      <c r="R17" s="48"/>
    </row>
    <row r="18" spans="1:18" ht="15" x14ac:dyDescent="0.25">
      <c r="A18" s="31" t="s">
        <v>258</v>
      </c>
      <c r="B18" s="5" t="s">
        <v>80</v>
      </c>
      <c r="C18" s="5" t="s">
        <v>235</v>
      </c>
      <c r="D18" s="5" t="s">
        <v>236</v>
      </c>
      <c r="E18" s="5" t="s">
        <v>57</v>
      </c>
      <c r="F18" s="111" t="str">
        <f t="shared" si="0"/>
        <v>Dupraz Simon1ITRUN</v>
      </c>
      <c r="G18" s="42">
        <f>IFERROR(VLOOKUP($C:$C,'Ressources PPM_01'!$A:$P,16,0),0)</f>
        <v>1</v>
      </c>
      <c r="H18" s="42">
        <f>IFERROR(VLOOKUP($C:$C,'Ressources PPM_02'!$A:$P,16,0),0)</f>
        <v>1</v>
      </c>
      <c r="I18" s="43"/>
      <c r="J18" s="42"/>
      <c r="K18" s="42"/>
      <c r="L18" s="42"/>
      <c r="M18" s="43"/>
      <c r="N18" s="43"/>
      <c r="O18" s="43"/>
      <c r="P18" s="42"/>
      <c r="Q18" s="42"/>
      <c r="R18" s="48"/>
    </row>
    <row r="19" spans="1:18" ht="15" x14ac:dyDescent="0.25">
      <c r="A19" s="31" t="s">
        <v>258</v>
      </c>
      <c r="B19" s="5" t="s">
        <v>80</v>
      </c>
      <c r="C19" s="5" t="s">
        <v>211</v>
      </c>
      <c r="D19" s="5" t="s">
        <v>212</v>
      </c>
      <c r="E19" s="5" t="s">
        <v>6</v>
      </c>
      <c r="F19" s="111" t="str">
        <f t="shared" si="0"/>
        <v>Ferkatadji Julien1ITRUN</v>
      </c>
      <c r="G19" s="42">
        <f>IFERROR(VLOOKUP($C:$C,'Ressources PPM_01'!$A:$P,16,0),0)</f>
        <v>1</v>
      </c>
      <c r="H19" s="42">
        <f>IFERROR(VLOOKUP($C:$C,'Ressources PPM_02'!$A:$P,16,0),0)</f>
        <v>1</v>
      </c>
      <c r="I19" s="43"/>
      <c r="J19" s="42"/>
      <c r="K19" s="42"/>
      <c r="L19" s="42"/>
      <c r="M19" s="43"/>
      <c r="N19" s="43"/>
      <c r="O19" s="43"/>
      <c r="P19" s="42"/>
      <c r="Q19" s="42"/>
      <c r="R19" s="48"/>
    </row>
    <row r="20" spans="1:18" ht="15" customHeight="1" x14ac:dyDescent="0.25">
      <c r="A20" s="31" t="s">
        <v>258</v>
      </c>
      <c r="B20" s="5" t="s">
        <v>80</v>
      </c>
      <c r="C20" s="5" t="s">
        <v>2</v>
      </c>
      <c r="D20" s="5" t="s">
        <v>3</v>
      </c>
      <c r="E20" s="5" t="s">
        <v>4</v>
      </c>
      <c r="F20" s="111" t="str">
        <f t="shared" si="0"/>
        <v>Feuillet Adrien1ITRUN</v>
      </c>
      <c r="G20" s="42">
        <f>IFERROR(VLOOKUP($C:$C,'Ressources PPM_01'!$A:$P,16,0),0)</f>
        <v>1</v>
      </c>
      <c r="H20" s="42">
        <f>IFERROR(VLOOKUP($C:$C,'Ressources PPM_02'!$A:$P,16,0),0)</f>
        <v>0</v>
      </c>
      <c r="I20" s="43"/>
      <c r="J20" s="42"/>
      <c r="K20" s="42"/>
      <c r="L20" s="42"/>
      <c r="M20" s="43"/>
      <c r="N20" s="43"/>
      <c r="O20" s="43"/>
      <c r="P20" s="42"/>
      <c r="Q20" s="42"/>
      <c r="R20" s="48"/>
    </row>
    <row r="21" spans="1:18" ht="15" customHeight="1" x14ac:dyDescent="0.25">
      <c r="A21" s="31" t="s">
        <v>258</v>
      </c>
      <c r="B21" s="5" t="s">
        <v>80</v>
      </c>
      <c r="C21" s="5" t="s">
        <v>213</v>
      </c>
      <c r="D21" s="5" t="s">
        <v>215</v>
      </c>
      <c r="E21" s="5" t="s">
        <v>214</v>
      </c>
      <c r="F21" s="111" t="str">
        <f t="shared" si="0"/>
        <v>Golubovic Boris1ITRUN</v>
      </c>
      <c r="G21" s="42">
        <f>IFERROR(VLOOKUP($C:$C,'Ressources PPM_01'!$A:$P,16,0),0)</f>
        <v>1</v>
      </c>
      <c r="H21" s="42">
        <f>IFERROR(VLOOKUP($C:$C,'Ressources PPM_02'!$A:$P,16,0),0)</f>
        <v>0</v>
      </c>
      <c r="I21" s="43"/>
      <c r="J21" s="42"/>
      <c r="K21" s="42"/>
      <c r="L21" s="42"/>
      <c r="M21" s="43"/>
      <c r="N21" s="43"/>
      <c r="O21" s="43"/>
      <c r="P21" s="42"/>
      <c r="Q21" s="42"/>
      <c r="R21" s="48"/>
    </row>
    <row r="22" spans="1:18" ht="15" customHeight="1" x14ac:dyDescent="0.25">
      <c r="A22" s="31" t="s">
        <v>258</v>
      </c>
      <c r="B22" s="5" t="s">
        <v>80</v>
      </c>
      <c r="C22" s="5" t="s">
        <v>250</v>
      </c>
      <c r="D22" s="5" t="s">
        <v>251</v>
      </c>
      <c r="E22" s="5" t="s">
        <v>196</v>
      </c>
      <c r="F22" s="111" t="str">
        <f t="shared" si="0"/>
        <v>Goncalves Joa1ITRUN</v>
      </c>
      <c r="G22" s="42">
        <f>IFERROR(VLOOKUP($C:$C,'Ressources PPM_01'!$A:$P,16,0),0)</f>
        <v>1</v>
      </c>
      <c r="H22" s="42">
        <f>IFERROR(VLOOKUP($C:$C,'Ressources PPM_02'!$A:$P,16,0),0)</f>
        <v>1</v>
      </c>
      <c r="I22" s="43"/>
      <c r="J22" s="42"/>
      <c r="K22" s="42"/>
      <c r="L22" s="42"/>
      <c r="M22" s="43"/>
      <c r="N22" s="43"/>
      <c r="O22" s="43"/>
      <c r="P22" s="42"/>
      <c r="Q22" s="42"/>
      <c r="R22" s="48"/>
    </row>
    <row r="23" spans="1:18" ht="15" customHeight="1" x14ac:dyDescent="0.25">
      <c r="A23" s="31" t="s">
        <v>258</v>
      </c>
      <c r="B23" s="5" t="s">
        <v>80</v>
      </c>
      <c r="C23" s="5" t="s">
        <v>202</v>
      </c>
      <c r="D23" s="5" t="s">
        <v>124</v>
      </c>
      <c r="E23" s="5" t="s">
        <v>4</v>
      </c>
      <c r="F23" s="111" t="str">
        <f t="shared" si="0"/>
        <v>Hemmavanh Jennifer1ITRUN</v>
      </c>
      <c r="G23" s="42">
        <f>IFERROR(VLOOKUP($C:$C,'Ressources PPM_01'!$A:$P,16,0),0)</f>
        <v>1</v>
      </c>
      <c r="H23" s="42">
        <f>IFERROR(VLOOKUP($C:$C,'Ressources PPM_02'!$A:$P,16,0),0)</f>
        <v>1</v>
      </c>
      <c r="I23" s="43"/>
      <c r="J23" s="42"/>
      <c r="K23" s="42"/>
      <c r="L23" s="42"/>
      <c r="M23" s="43"/>
      <c r="N23" s="43"/>
      <c r="O23" s="43"/>
      <c r="P23" s="42"/>
      <c r="Q23" s="42"/>
      <c r="R23" s="48"/>
    </row>
    <row r="24" spans="1:18" ht="15" customHeight="1" x14ac:dyDescent="0.25">
      <c r="A24" s="31" t="s">
        <v>258</v>
      </c>
      <c r="B24" s="5" t="s">
        <v>247</v>
      </c>
      <c r="C24" s="5" t="s">
        <v>66</v>
      </c>
      <c r="D24" s="5" t="s">
        <v>67</v>
      </c>
      <c r="E24" s="5" t="s">
        <v>68</v>
      </c>
      <c r="F24" s="111" t="str">
        <f t="shared" si="0"/>
        <v>Horen Guillaume1ITGF</v>
      </c>
      <c r="G24" s="42">
        <f>IFERROR(VLOOKUP($C:$C,'Ressources PPM_01'!$A:$P,16,0),0)</f>
        <v>1</v>
      </c>
      <c r="H24" s="42">
        <f>IFERROR(VLOOKUP($C:$C,'Ressources PPM_02'!$A:$P,16,0),0)</f>
        <v>1</v>
      </c>
      <c r="I24" s="43"/>
      <c r="J24" s="42"/>
      <c r="K24" s="42"/>
      <c r="L24" s="42"/>
      <c r="M24" s="43"/>
      <c r="N24" s="43"/>
      <c r="O24" s="43"/>
      <c r="P24" s="42"/>
      <c r="Q24" s="42"/>
      <c r="R24" s="48"/>
    </row>
    <row r="25" spans="1:18" ht="15" customHeight="1" x14ac:dyDescent="0.3">
      <c r="A25" s="31" t="s">
        <v>258</v>
      </c>
      <c r="B25" s="5" t="s">
        <v>80</v>
      </c>
      <c r="C25" s="5" t="s">
        <v>227</v>
      </c>
      <c r="D25" s="5" t="s">
        <v>228</v>
      </c>
      <c r="E25" s="5" t="s">
        <v>4</v>
      </c>
      <c r="F25" s="111" t="str">
        <f t="shared" si="0"/>
        <v>Jaa Ayoub1ITRUN</v>
      </c>
      <c r="G25" s="42">
        <f>IFERROR(VLOOKUP($C:$C,'Ressources PPM_01'!$A:$P,16,0),0)</f>
        <v>1</v>
      </c>
      <c r="H25" s="42">
        <f>IFERROR(VLOOKUP($C:$C,'Ressources PPM_02'!$A:$P,16,0),0)</f>
        <v>1</v>
      </c>
      <c r="I25" s="43"/>
      <c r="J25" s="42"/>
      <c r="K25" s="42"/>
      <c r="L25" s="42"/>
      <c r="M25" s="43"/>
      <c r="N25" s="43"/>
      <c r="O25" s="43"/>
      <c r="P25" s="42"/>
      <c r="Q25" s="42"/>
      <c r="R25" s="48"/>
    </row>
    <row r="26" spans="1:18" ht="15" customHeight="1" x14ac:dyDescent="0.3">
      <c r="A26" s="31" t="s">
        <v>258</v>
      </c>
      <c r="B26" s="5" t="s">
        <v>80</v>
      </c>
      <c r="C26" s="5" t="s">
        <v>60</v>
      </c>
      <c r="D26" s="5" t="s">
        <v>61</v>
      </c>
      <c r="E26" s="5" t="s">
        <v>10</v>
      </c>
      <c r="F26" s="111" t="str">
        <f t="shared" si="0"/>
        <v>Laimene Amine1ITRUN</v>
      </c>
      <c r="G26" s="42">
        <f>IFERROR(VLOOKUP($C:$C,'Ressources PPM_01'!$A:$P,16,0),0)</f>
        <v>1</v>
      </c>
      <c r="H26" s="42">
        <f>IFERROR(VLOOKUP($C:$C,'Ressources PPM_02'!$A:$P,16,0),0)</f>
        <v>1</v>
      </c>
      <c r="I26" s="42"/>
      <c r="J26" s="42"/>
      <c r="K26" s="42"/>
      <c r="L26" s="42"/>
      <c r="M26" s="43"/>
      <c r="N26" s="43"/>
      <c r="O26" s="43"/>
      <c r="P26" s="42"/>
      <c r="Q26" s="42"/>
      <c r="R26" s="48"/>
    </row>
    <row r="27" spans="1:18" ht="15" customHeight="1" x14ac:dyDescent="0.3">
      <c r="A27" s="31" t="s">
        <v>258</v>
      </c>
      <c r="B27" s="5" t="s">
        <v>74</v>
      </c>
      <c r="C27" s="5" t="s">
        <v>229</v>
      </c>
      <c r="D27" s="5" t="s">
        <v>230</v>
      </c>
      <c r="E27" s="5" t="s">
        <v>75</v>
      </c>
      <c r="F27" s="111" t="str">
        <f t="shared" si="0"/>
        <v>Lambropoulos Cyril1ITFIN</v>
      </c>
      <c r="G27" s="42">
        <f>IFERROR(VLOOKUP($C:$C,'Ressources PPM_01'!$A:$P,16,0),0)</f>
        <v>0</v>
      </c>
      <c r="H27" s="42">
        <f>IFERROR(VLOOKUP($C:$C,'Ressources PPM_02'!$A:$P,16,0),0)</f>
        <v>0</v>
      </c>
      <c r="I27" s="43"/>
      <c r="J27" s="42"/>
      <c r="K27" s="42"/>
      <c r="L27" s="42"/>
      <c r="M27" s="43"/>
      <c r="N27" s="43"/>
      <c r="O27" s="43"/>
      <c r="P27" s="42"/>
      <c r="Q27" s="42"/>
      <c r="R27" s="48"/>
    </row>
    <row r="28" spans="1:18" ht="15" customHeight="1" x14ac:dyDescent="0.3">
      <c r="A28" s="31" t="s">
        <v>258</v>
      </c>
      <c r="B28" s="5" t="s">
        <v>29</v>
      </c>
      <c r="C28" s="5" t="s">
        <v>239</v>
      </c>
      <c r="D28" s="5" t="s">
        <v>242</v>
      </c>
      <c r="E28" s="5" t="s">
        <v>241</v>
      </c>
      <c r="F28" s="111" t="str">
        <f t="shared" si="0"/>
        <v>Lebied Taha1BUS</v>
      </c>
      <c r="G28" s="42">
        <f>IFERROR(VLOOKUP($C:$C,'Ressources PPM_01'!$A:$P,16,0),0)</f>
        <v>1</v>
      </c>
      <c r="H28" s="42">
        <f>IFERROR(VLOOKUP($C:$C,'Ressources PPM_02'!$A:$P,16,0),0)</f>
        <v>1</v>
      </c>
      <c r="I28" s="43"/>
      <c r="J28" s="42"/>
      <c r="K28" s="42"/>
      <c r="L28" s="42"/>
      <c r="M28" s="43"/>
      <c r="N28" s="43"/>
      <c r="O28" s="43"/>
      <c r="P28" s="42"/>
      <c r="Q28" s="42"/>
      <c r="R28" s="48"/>
    </row>
    <row r="29" spans="1:18" ht="15" customHeight="1" x14ac:dyDescent="0.3">
      <c r="A29" s="31" t="s">
        <v>257</v>
      </c>
      <c r="B29" s="5" t="s">
        <v>81</v>
      </c>
      <c r="C29" s="5" t="s">
        <v>82</v>
      </c>
      <c r="D29" s="5" t="s">
        <v>83</v>
      </c>
      <c r="E29" s="5" t="s">
        <v>84</v>
      </c>
      <c r="F29" s="111" t="str">
        <f t="shared" si="0"/>
        <v>Vicente Jorge1DIROP</v>
      </c>
      <c r="G29" s="42">
        <f>IFERROR(VLOOKUP($C:$C,'Ressources PPM_01'!$A:$P,16,0),0)</f>
        <v>1</v>
      </c>
      <c r="H29" s="42">
        <f>IFERROR(VLOOKUP($C:$C,'Ressources PPM_02'!$A:$P,16,0),0)</f>
        <v>0</v>
      </c>
      <c r="I29" s="43"/>
      <c r="J29" s="42"/>
      <c r="K29" s="42"/>
      <c r="L29" s="42"/>
      <c r="M29" s="43"/>
      <c r="N29" s="43"/>
      <c r="O29" s="43"/>
      <c r="P29" s="42"/>
      <c r="Q29" s="42"/>
      <c r="R29" s="48"/>
    </row>
    <row r="30" spans="1:18" ht="15" customHeight="1" x14ac:dyDescent="0.3">
      <c r="A30" s="31" t="s">
        <v>257</v>
      </c>
      <c r="B30" s="78" t="s">
        <v>81</v>
      </c>
      <c r="C30" s="5" t="s">
        <v>93</v>
      </c>
      <c r="D30" s="5" t="s">
        <v>94</v>
      </c>
      <c r="E30" s="5" t="s">
        <v>58</v>
      </c>
      <c r="F30" s="111" t="str">
        <f t="shared" si="0"/>
        <v>Majdandzic Emile1DIROP</v>
      </c>
      <c r="G30" s="42">
        <f>IFERROR(VLOOKUP($C:$C,'Ressources PPM_01'!$A:$P,16,0),0)</f>
        <v>1</v>
      </c>
      <c r="H30" s="42">
        <f>IFERROR(VLOOKUP($C:$C,'Ressources PPM_02'!$A:$P,16,0),0)</f>
        <v>1</v>
      </c>
      <c r="I30" s="43"/>
      <c r="J30" s="42"/>
      <c r="K30" s="42"/>
      <c r="L30" s="42"/>
      <c r="M30" s="43"/>
      <c r="N30" s="43"/>
      <c r="O30" s="43"/>
      <c r="P30" s="42"/>
      <c r="Q30" s="42"/>
      <c r="R30" s="48"/>
    </row>
    <row r="31" spans="1:18" ht="15" customHeight="1" x14ac:dyDescent="0.3">
      <c r="A31" s="31" t="s">
        <v>258</v>
      </c>
      <c r="B31" s="5" t="s">
        <v>7</v>
      </c>
      <c r="C31" s="5" t="s">
        <v>25</v>
      </c>
      <c r="D31" s="5" t="s">
        <v>26</v>
      </c>
      <c r="E31" s="5" t="s">
        <v>27</v>
      </c>
      <c r="F31" s="111" t="str">
        <f t="shared" si="0"/>
        <v>Maurice Jean-marc1BI</v>
      </c>
      <c r="G31" s="42">
        <f>IFERROR(VLOOKUP($C:$C,'Ressources PPM_01'!$A:$P,16,0),0)</f>
        <v>1</v>
      </c>
      <c r="H31" s="42">
        <f>IFERROR(VLOOKUP($C:$C,'Ressources PPM_02'!$A:$P,16,0),0)</f>
        <v>1</v>
      </c>
      <c r="I31" s="42"/>
      <c r="J31" s="42"/>
      <c r="K31" s="42"/>
      <c r="L31" s="42"/>
      <c r="M31" s="43"/>
      <c r="N31" s="43"/>
      <c r="O31" s="43"/>
      <c r="P31" s="42"/>
      <c r="Q31" s="42"/>
      <c r="R31" s="48"/>
    </row>
    <row r="32" spans="1:18" ht="15" customHeight="1" x14ac:dyDescent="0.3">
      <c r="A32" s="31" t="s">
        <v>258</v>
      </c>
      <c r="B32" s="5" t="s">
        <v>29</v>
      </c>
      <c r="C32" s="5" t="s">
        <v>44</v>
      </c>
      <c r="D32" s="5" t="s">
        <v>45</v>
      </c>
      <c r="E32" s="5" t="s">
        <v>6</v>
      </c>
      <c r="F32" s="111" t="str">
        <f t="shared" si="0"/>
        <v>Meejat Anis1BUS</v>
      </c>
      <c r="G32" s="42">
        <f>IFERROR(VLOOKUP($C:$C,'Ressources PPM_01'!$A:$P,16,0),0)</f>
        <v>1</v>
      </c>
      <c r="H32" s="42">
        <f>IFERROR(VLOOKUP($C:$C,'Ressources PPM_02'!$A:$P,16,0),0)</f>
        <v>1</v>
      </c>
      <c r="I32" s="42"/>
      <c r="J32" s="42"/>
      <c r="K32" s="42"/>
      <c r="L32" s="42"/>
      <c r="M32" s="42"/>
      <c r="N32" s="42"/>
      <c r="O32" s="43"/>
      <c r="P32" s="42"/>
      <c r="Q32" s="42"/>
      <c r="R32" s="48"/>
    </row>
    <row r="33" spans="1:18" ht="15" customHeight="1" x14ac:dyDescent="0.3">
      <c r="A33" s="31" t="s">
        <v>258</v>
      </c>
      <c r="B33" s="5" t="s">
        <v>29</v>
      </c>
      <c r="C33" s="5" t="s">
        <v>34</v>
      </c>
      <c r="D33" s="5" t="s">
        <v>35</v>
      </c>
      <c r="E33" s="5" t="s">
        <v>36</v>
      </c>
      <c r="F33" s="111" t="str">
        <f t="shared" si="0"/>
        <v>Mongrolle Philippe1BUS</v>
      </c>
      <c r="G33" s="42">
        <f>IFERROR(VLOOKUP($C:$C,'Ressources PPM_01'!$A:$P,16,0),0)</f>
        <v>1</v>
      </c>
      <c r="H33" s="42">
        <f>IFERROR(VLOOKUP($C:$C,'Ressources PPM_02'!$A:$P,16,0),0)</f>
        <v>1</v>
      </c>
      <c r="I33" s="43"/>
      <c r="J33" s="42"/>
      <c r="K33" s="42"/>
      <c r="L33" s="42"/>
      <c r="M33" s="43"/>
      <c r="N33" s="43"/>
      <c r="O33" s="43"/>
      <c r="P33" s="42"/>
      <c r="Q33" s="42"/>
      <c r="R33" s="48"/>
    </row>
    <row r="34" spans="1:18" ht="15" customHeight="1" x14ac:dyDescent="0.3">
      <c r="A34" s="31" t="s">
        <v>258</v>
      </c>
      <c r="B34" s="5" t="s">
        <v>7</v>
      </c>
      <c r="C34" s="5" t="s">
        <v>8</v>
      </c>
      <c r="D34" s="5" t="s">
        <v>9</v>
      </c>
      <c r="E34" s="5" t="s">
        <v>10</v>
      </c>
      <c r="F34" s="111" t="str">
        <f t="shared" si="0"/>
        <v>Mouillon Pascale1BI</v>
      </c>
      <c r="G34" s="42">
        <f>IFERROR(VLOOKUP($C:$C,'Ressources PPM_01'!$A:$P,16,0),0)</f>
        <v>1</v>
      </c>
      <c r="H34" s="42">
        <f>IFERROR(VLOOKUP($C:$C,'Ressources PPM_02'!$A:$P,16,0),0)</f>
        <v>1</v>
      </c>
      <c r="I34" s="43"/>
      <c r="J34" s="42"/>
      <c r="K34" s="42"/>
      <c r="L34" s="42"/>
      <c r="M34" s="43"/>
      <c r="N34" s="43"/>
      <c r="O34" s="43"/>
      <c r="P34" s="42"/>
      <c r="Q34" s="42"/>
      <c r="R34" s="48"/>
    </row>
    <row r="35" spans="1:18" ht="15" customHeight="1" x14ac:dyDescent="0.3">
      <c r="A35" s="31" t="s">
        <v>258</v>
      </c>
      <c r="B35" s="5" t="s">
        <v>7</v>
      </c>
      <c r="C35" s="5" t="s">
        <v>19</v>
      </c>
      <c r="D35" s="5" t="s">
        <v>20</v>
      </c>
      <c r="E35" s="5" t="s">
        <v>13</v>
      </c>
      <c r="F35" s="111" t="str">
        <f t="shared" si="0"/>
        <v>Mouzdahir Rachid1BI</v>
      </c>
      <c r="G35" s="42">
        <f>IFERROR(VLOOKUP($C:$C,'Ressources PPM_01'!$A:$P,16,0),0)</f>
        <v>1</v>
      </c>
      <c r="H35" s="42">
        <f>IFERROR(VLOOKUP($C:$C,'Ressources PPM_02'!$A:$P,16,0),0)</f>
        <v>1</v>
      </c>
      <c r="I35" s="43"/>
      <c r="J35" s="42"/>
      <c r="K35" s="42"/>
      <c r="L35" s="42"/>
      <c r="M35" s="43"/>
      <c r="N35" s="43"/>
      <c r="O35" s="43"/>
      <c r="P35" s="42"/>
      <c r="Q35" s="42"/>
      <c r="R35" s="48"/>
    </row>
    <row r="36" spans="1:18" ht="15" customHeight="1" x14ac:dyDescent="0.3">
      <c r="A36" s="31" t="s">
        <v>258</v>
      </c>
      <c r="B36" s="5" t="s">
        <v>7</v>
      </c>
      <c r="C36" s="5" t="s">
        <v>17</v>
      </c>
      <c r="D36" s="5" t="s">
        <v>18</v>
      </c>
      <c r="E36" s="5" t="s">
        <v>13</v>
      </c>
      <c r="F36" s="111" t="str">
        <f t="shared" si="0"/>
        <v>Nardin Stephane1BI</v>
      </c>
      <c r="G36" s="42">
        <f>IFERROR(VLOOKUP($C:$C,'Ressources PPM_01'!$A:$P,16,0),0)</f>
        <v>1</v>
      </c>
      <c r="H36" s="42">
        <f>IFERROR(VLOOKUP($C:$C,'Ressources PPM_02'!$A:$P,16,0),0)</f>
        <v>1</v>
      </c>
      <c r="I36" s="43"/>
      <c r="J36" s="42"/>
      <c r="K36" s="42"/>
      <c r="L36" s="42"/>
      <c r="M36" s="43"/>
      <c r="N36" s="43"/>
      <c r="O36" s="43"/>
      <c r="P36" s="42"/>
      <c r="Q36" s="42"/>
      <c r="R36" s="48"/>
    </row>
    <row r="37" spans="1:18" ht="15" customHeight="1" x14ac:dyDescent="0.3">
      <c r="A37" s="31" t="s">
        <v>258</v>
      </c>
      <c r="B37" s="5" t="s">
        <v>7</v>
      </c>
      <c r="C37" s="5" t="s">
        <v>21</v>
      </c>
      <c r="D37" s="5" t="s">
        <v>22</v>
      </c>
      <c r="E37" s="5" t="s">
        <v>13</v>
      </c>
      <c r="F37" s="111" t="str">
        <f t="shared" si="0"/>
        <v>Nguyen Flavien1BI</v>
      </c>
      <c r="G37" s="42">
        <f>IFERROR(VLOOKUP($C:$C,'Ressources PPM_01'!$A:$P,16,0),0)</f>
        <v>1</v>
      </c>
      <c r="H37" s="42">
        <f>IFERROR(VLOOKUP($C:$C,'Ressources PPM_02'!$A:$P,16,0),0)</f>
        <v>1</v>
      </c>
      <c r="I37" s="43"/>
      <c r="J37" s="42"/>
      <c r="K37" s="42"/>
      <c r="L37" s="42"/>
      <c r="M37" s="43"/>
      <c r="N37" s="43"/>
      <c r="O37" s="43"/>
      <c r="P37" s="42"/>
      <c r="Q37" s="42"/>
      <c r="R37" s="48"/>
    </row>
    <row r="38" spans="1:18" ht="15" customHeight="1" x14ac:dyDescent="0.3">
      <c r="A38" s="31" t="s">
        <v>258</v>
      </c>
      <c r="B38" s="5" t="s">
        <v>80</v>
      </c>
      <c r="C38" s="5" t="s">
        <v>76</v>
      </c>
      <c r="D38" s="5" t="s">
        <v>77</v>
      </c>
      <c r="E38" s="5" t="s">
        <v>4</v>
      </c>
      <c r="F38" s="111" t="str">
        <f t="shared" si="0"/>
        <v>Outalaaynt Fatima1ITRUN</v>
      </c>
      <c r="G38" s="42">
        <f>IFERROR(VLOOKUP($C:$C,'Ressources PPM_01'!$A:$P,16,0),0)</f>
        <v>1</v>
      </c>
      <c r="H38" s="42">
        <f>IFERROR(VLOOKUP($C:$C,'Ressources PPM_02'!$A:$P,16,0),0)</f>
        <v>1</v>
      </c>
      <c r="I38" s="42"/>
      <c r="J38" s="42"/>
      <c r="K38" s="42"/>
      <c r="L38" s="42"/>
      <c r="M38" s="43"/>
      <c r="N38" s="43"/>
      <c r="O38" s="43"/>
      <c r="P38" s="42"/>
      <c r="Q38" s="42"/>
      <c r="R38" s="48"/>
    </row>
    <row r="39" spans="1:18" ht="15" customHeight="1" x14ac:dyDescent="0.3">
      <c r="A39" s="31" t="s">
        <v>258</v>
      </c>
      <c r="B39" s="5" t="s">
        <v>80</v>
      </c>
      <c r="C39" s="5" t="s">
        <v>217</v>
      </c>
      <c r="D39" s="5" t="s">
        <v>219</v>
      </c>
      <c r="E39" s="5" t="s">
        <v>218</v>
      </c>
      <c r="F39" s="111" t="str">
        <f t="shared" si="0"/>
        <v>Reperant Amelie1ITRUN</v>
      </c>
      <c r="G39" s="42">
        <f>IFERROR(VLOOKUP($C:$C,'Ressources PPM_01'!$A:$P,16,0),0)</f>
        <v>1</v>
      </c>
      <c r="H39" s="42">
        <f>IFERROR(VLOOKUP($C:$C,'Ressources PPM_02'!$A:$P,16,0),0)</f>
        <v>1</v>
      </c>
      <c r="I39" s="42"/>
      <c r="J39" s="42"/>
      <c r="K39" s="42"/>
      <c r="L39" s="42"/>
      <c r="M39" s="43"/>
      <c r="N39" s="43"/>
      <c r="O39" s="43"/>
      <c r="P39" s="42"/>
      <c r="Q39" s="42"/>
      <c r="R39" s="48"/>
    </row>
    <row r="40" spans="1:18" ht="15" customHeight="1" x14ac:dyDescent="0.3">
      <c r="A40" s="31" t="s">
        <v>258</v>
      </c>
      <c r="B40" s="78" t="s">
        <v>48</v>
      </c>
      <c r="C40" s="5" t="s">
        <v>240</v>
      </c>
      <c r="D40" s="5" t="s">
        <v>244</v>
      </c>
      <c r="E40" s="5" t="s">
        <v>222</v>
      </c>
      <c r="F40" s="111" t="str">
        <f t="shared" si="0"/>
        <v>Revello Kevin1CORP</v>
      </c>
      <c r="G40" s="42">
        <f>IFERROR(VLOOKUP($C:$C,'Ressources PPM_01'!$A:$P,16,0),0)</f>
        <v>1</v>
      </c>
      <c r="H40" s="42">
        <f>IFERROR(VLOOKUP($C:$C,'Ressources PPM_02'!$A:$P,16,0),0)</f>
        <v>1</v>
      </c>
      <c r="I40" s="43"/>
      <c r="J40" s="42"/>
      <c r="K40" s="42"/>
      <c r="L40" s="42"/>
      <c r="M40" s="43"/>
      <c r="N40" s="43"/>
      <c r="O40" s="43"/>
      <c r="P40" s="42"/>
      <c r="Q40" s="42"/>
      <c r="R40" s="48"/>
    </row>
    <row r="41" spans="1:18" ht="15" customHeight="1" x14ac:dyDescent="0.3">
      <c r="A41" s="31" t="s">
        <v>258</v>
      </c>
      <c r="B41" s="5" t="s">
        <v>29</v>
      </c>
      <c r="C41" s="5" t="s">
        <v>237</v>
      </c>
      <c r="D41" s="5" t="s">
        <v>238</v>
      </c>
      <c r="E41" s="5" t="s">
        <v>109</v>
      </c>
      <c r="F41" s="111" t="str">
        <f t="shared" si="0"/>
        <v>Rochdi Bey1BUS</v>
      </c>
      <c r="G41" s="42">
        <f>IFERROR(VLOOKUP($C:$C,'Ressources PPM_01'!$A:$P,16,0),0)</f>
        <v>1</v>
      </c>
      <c r="H41" s="42">
        <f>IFERROR(VLOOKUP($C:$C,'Ressources PPM_02'!$A:$P,16,0),0)</f>
        <v>1</v>
      </c>
      <c r="I41" s="43"/>
      <c r="J41" s="42"/>
      <c r="K41" s="42"/>
      <c r="L41" s="42"/>
      <c r="M41" s="43"/>
      <c r="N41" s="43"/>
      <c r="O41" s="43"/>
      <c r="P41" s="42"/>
      <c r="Q41" s="42"/>
      <c r="R41" s="48"/>
    </row>
    <row r="42" spans="1:18" ht="15" customHeight="1" x14ac:dyDescent="0.3">
      <c r="A42" s="31" t="s">
        <v>258</v>
      </c>
      <c r="B42" s="5" t="s">
        <v>74</v>
      </c>
      <c r="C42" s="5" t="s">
        <v>284</v>
      </c>
      <c r="D42" s="5" t="s">
        <v>285</v>
      </c>
      <c r="E42" s="5" t="s">
        <v>75</v>
      </c>
      <c r="F42" s="111" t="str">
        <f t="shared" si="0"/>
        <v>Anjum Osama1ITFIN</v>
      </c>
      <c r="G42" s="42">
        <f>IFERROR(VLOOKUP($C:$C,'Ressources PPM_01'!$A:$P,16,0),0)</f>
        <v>0</v>
      </c>
      <c r="H42" s="42">
        <f>IFERROR(VLOOKUP($C:$C,'Ressources PPM_02'!$A:$P,16,0),0)</f>
        <v>0</v>
      </c>
      <c r="I42" s="43"/>
      <c r="J42" s="42"/>
      <c r="K42" s="42"/>
      <c r="L42" s="42"/>
      <c r="M42" s="43"/>
      <c r="N42" s="43"/>
      <c r="O42" s="43"/>
      <c r="P42" s="42"/>
      <c r="Q42" s="42"/>
      <c r="R42" s="48"/>
    </row>
    <row r="43" spans="1:18" ht="15" customHeight="1" x14ac:dyDescent="0.3">
      <c r="A43" s="31" t="s">
        <v>258</v>
      </c>
      <c r="B43" s="5" t="s">
        <v>74</v>
      </c>
      <c r="C43" s="5" t="s">
        <v>286</v>
      </c>
      <c r="D43" s="5" t="s">
        <v>287</v>
      </c>
      <c r="E43" s="5" t="s">
        <v>75</v>
      </c>
      <c r="F43" s="111" t="str">
        <f t="shared" si="0"/>
        <v>Benhaddou Ghita1ITFIN</v>
      </c>
      <c r="G43" s="42">
        <f>IFERROR(VLOOKUP($C:$C,'Ressources PPM_01'!$A:$P,16,0),0)</f>
        <v>0</v>
      </c>
      <c r="H43" s="42">
        <f>IFERROR(VLOOKUP($C:$C,'Ressources PPM_02'!$A:$P,16,0),0)</f>
        <v>1</v>
      </c>
      <c r="I43" s="43"/>
      <c r="J43" s="42"/>
      <c r="K43" s="42"/>
      <c r="L43" s="42"/>
      <c r="M43" s="43"/>
      <c r="N43" s="43"/>
      <c r="O43" s="43"/>
      <c r="P43" s="42"/>
      <c r="Q43" s="42"/>
      <c r="R43" s="48"/>
    </row>
    <row r="44" spans="1:18" ht="15" customHeight="1" x14ac:dyDescent="0.3">
      <c r="A44" s="31" t="s">
        <v>258</v>
      </c>
      <c r="B44" s="5" t="s">
        <v>74</v>
      </c>
      <c r="C44" s="5" t="s">
        <v>288</v>
      </c>
      <c r="D44" s="5" t="s">
        <v>289</v>
      </c>
      <c r="E44" s="5" t="s">
        <v>75</v>
      </c>
      <c r="F44" s="111" t="str">
        <f t="shared" si="0"/>
        <v>Venkanna Shilpa1ITFIN</v>
      </c>
      <c r="G44" s="42">
        <f>IFERROR(VLOOKUP($C:$C,'Ressources PPM_01'!$A:$P,16,0),0)</f>
        <v>0</v>
      </c>
      <c r="H44" s="42">
        <f>IFERROR(VLOOKUP($C:$C,'Ressources PPM_02'!$A:$P,16,0),0)</f>
        <v>1</v>
      </c>
      <c r="I44" s="43"/>
      <c r="J44" s="42"/>
      <c r="K44" s="42"/>
      <c r="L44" s="42"/>
      <c r="M44" s="43"/>
      <c r="N44" s="43"/>
      <c r="O44" s="43"/>
      <c r="P44" s="42"/>
      <c r="Q44" s="42"/>
      <c r="R44" s="48"/>
    </row>
    <row r="45" spans="1:18" ht="15" customHeight="1" x14ac:dyDescent="0.3">
      <c r="A45" s="31" t="s">
        <v>258</v>
      </c>
      <c r="B45" s="5" t="s">
        <v>80</v>
      </c>
      <c r="C45" s="5" t="s">
        <v>290</v>
      </c>
      <c r="D45" s="5" t="s">
        <v>292</v>
      </c>
      <c r="E45" s="5" t="s">
        <v>291</v>
      </c>
      <c r="F45" s="111" t="str">
        <f t="shared" si="0"/>
        <v>DAKHLAOUI Ahmed Amine 1ITRUN</v>
      </c>
      <c r="G45" s="42">
        <f>IFERROR(VLOOKUP($C:$C,'Ressources PPM_01'!$A:$P,16,0),0)</f>
        <v>0</v>
      </c>
      <c r="H45" s="42">
        <f>IFERROR(VLOOKUP($C:$C,'Ressources PPM_02'!$A:$P,16,0),0)</f>
        <v>0</v>
      </c>
      <c r="I45" s="43"/>
      <c r="J45" s="42"/>
      <c r="K45" s="42"/>
      <c r="L45" s="42"/>
      <c r="M45" s="43"/>
      <c r="N45" s="43"/>
      <c r="O45" s="43"/>
      <c r="P45" s="42"/>
      <c r="Q45" s="42"/>
      <c r="R45" s="48"/>
    </row>
    <row r="46" spans="1:18" ht="15" customHeight="1" x14ac:dyDescent="0.3">
      <c r="A46" s="31" t="s">
        <v>258</v>
      </c>
      <c r="B46" s="5" t="s">
        <v>29</v>
      </c>
      <c r="C46" s="5" t="s">
        <v>46</v>
      </c>
      <c r="D46" s="5" t="s">
        <v>47</v>
      </c>
      <c r="E46" s="5" t="s">
        <v>6</v>
      </c>
      <c r="F46" s="111" t="str">
        <f t="shared" si="0"/>
        <v>Rogui Talal1BUS</v>
      </c>
      <c r="G46" s="42">
        <f>IFERROR(VLOOKUP($C:$C,'Ressources PPM_01'!$A:$P,16,0),0)</f>
        <v>1</v>
      </c>
      <c r="H46" s="42">
        <f>IFERROR(VLOOKUP($C:$C,'Ressources PPM_02'!$A:$P,16,0),0)</f>
        <v>1</v>
      </c>
      <c r="I46" s="43"/>
      <c r="J46" s="42"/>
      <c r="K46" s="42"/>
      <c r="L46" s="42"/>
      <c r="M46" s="43"/>
      <c r="N46" s="43"/>
      <c r="O46" s="43"/>
      <c r="P46" s="42"/>
      <c r="Q46" s="42"/>
      <c r="R46" s="48"/>
    </row>
    <row r="47" spans="1:18" ht="15" customHeight="1" x14ac:dyDescent="0.3">
      <c r="A47" s="31" t="s">
        <v>258</v>
      </c>
      <c r="B47" s="5" t="s">
        <v>74</v>
      </c>
      <c r="C47" s="5" t="s">
        <v>297</v>
      </c>
      <c r="D47" s="5" t="s">
        <v>298</v>
      </c>
      <c r="E47" s="5" t="s">
        <v>75</v>
      </c>
      <c r="F47" s="111" t="str">
        <f t="shared" si="0"/>
        <v>Belghith Rym1ITFIN</v>
      </c>
      <c r="G47" s="42">
        <f>IFERROR(VLOOKUP($C:$C,'Ressources PPM_01'!$A:$P,16,0),0)</f>
        <v>0</v>
      </c>
      <c r="H47" s="42">
        <f>IFERROR(VLOOKUP($C:$C,'Ressources PPM_02'!$A:$P,16,0),0)</f>
        <v>1</v>
      </c>
      <c r="I47" s="43"/>
      <c r="J47" s="42"/>
      <c r="K47" s="42"/>
      <c r="L47" s="42"/>
      <c r="M47" s="43"/>
      <c r="N47" s="43"/>
      <c r="O47" s="43"/>
      <c r="P47" s="42"/>
      <c r="Q47" s="42"/>
      <c r="R47" s="48"/>
    </row>
    <row r="48" spans="1:18" ht="15" customHeight="1" x14ac:dyDescent="0.3">
      <c r="A48" s="31" t="s">
        <v>258</v>
      </c>
      <c r="B48" s="5" t="s">
        <v>48</v>
      </c>
      <c r="C48" s="5" t="s">
        <v>293</v>
      </c>
      <c r="D48" s="5" t="s">
        <v>296</v>
      </c>
      <c r="E48" s="5" t="s">
        <v>295</v>
      </c>
      <c r="F48" s="111" t="str">
        <f t="shared" si="0"/>
        <v>Louet Jean-François1CORP</v>
      </c>
      <c r="G48" s="42">
        <f>IFERROR(VLOOKUP($C:$C,'Ressources PPM_01'!$A:$P,16,0),0)</f>
        <v>0</v>
      </c>
      <c r="H48" s="42">
        <f>IFERROR(VLOOKUP($C:$C,'Ressources PPM_02'!$A:$P,16,0),0)</f>
        <v>1</v>
      </c>
      <c r="I48" s="43"/>
      <c r="J48" s="42"/>
      <c r="K48" s="42"/>
      <c r="L48" s="42"/>
      <c r="M48" s="43"/>
      <c r="N48" s="43"/>
      <c r="O48" s="43"/>
      <c r="P48" s="42"/>
      <c r="Q48" s="42"/>
      <c r="R48" s="48"/>
    </row>
    <row r="49" spans="1:18" ht="15" customHeight="1" x14ac:dyDescent="0.3">
      <c r="A49" s="31" t="s">
        <v>257</v>
      </c>
      <c r="B49" s="78" t="s">
        <v>81</v>
      </c>
      <c r="C49" s="5" t="s">
        <v>95</v>
      </c>
      <c r="D49" s="5" t="s">
        <v>96</v>
      </c>
      <c r="E49" s="5" t="s">
        <v>58</v>
      </c>
      <c r="F49" s="111" t="str">
        <f t="shared" si="0"/>
        <v>Zumer Yves1DIROP</v>
      </c>
      <c r="G49" s="42">
        <f>IFERROR(VLOOKUP($C:$C,'Ressources PPM_01'!$A:$P,16,0),0)</f>
        <v>1</v>
      </c>
      <c r="H49" s="42">
        <f>IFERROR(VLOOKUP($C:$C,'Ressources PPM_02'!$A:$P,16,0),0)</f>
        <v>1</v>
      </c>
      <c r="I49" s="43"/>
      <c r="J49" s="42"/>
      <c r="K49" s="42"/>
      <c r="L49" s="42"/>
      <c r="M49" s="43"/>
      <c r="N49" s="43"/>
      <c r="O49" s="43"/>
      <c r="P49" s="42"/>
      <c r="Q49" s="42"/>
      <c r="R49" s="48"/>
    </row>
    <row r="50" spans="1:18" ht="15" customHeight="1" x14ac:dyDescent="0.3">
      <c r="A50" s="31" t="s">
        <v>258</v>
      </c>
      <c r="B50" s="5" t="s">
        <v>29</v>
      </c>
      <c r="C50" s="5" t="s">
        <v>64</v>
      </c>
      <c r="D50" s="5" t="s">
        <v>65</v>
      </c>
      <c r="E50" s="5" t="s">
        <v>30</v>
      </c>
      <c r="F50" s="111" t="str">
        <f t="shared" si="0"/>
        <v>Thibaud Matthieu1BUS</v>
      </c>
      <c r="G50" s="42">
        <f>IFERROR(VLOOKUP($C:$C,'Ressources PPM_01'!$A:$P,16,0),0)</f>
        <v>1</v>
      </c>
      <c r="H50" s="42">
        <f>IFERROR(VLOOKUP($C:$C,'Ressources PPM_02'!$A:$P,16,0),0)</f>
        <v>0</v>
      </c>
      <c r="I50" s="42"/>
      <c r="J50" s="42"/>
      <c r="K50" s="42"/>
      <c r="L50" s="42"/>
      <c r="M50" s="43"/>
      <c r="N50" s="43"/>
      <c r="O50" s="43"/>
      <c r="P50" s="42"/>
      <c r="Q50" s="42"/>
      <c r="R50" s="48"/>
    </row>
    <row r="51" spans="1:18" ht="15" customHeight="1" x14ac:dyDescent="0.3">
      <c r="A51" s="32" t="s">
        <v>258</v>
      </c>
      <c r="B51" s="64" t="s">
        <v>7</v>
      </c>
      <c r="C51" s="64" t="s">
        <v>253</v>
      </c>
      <c r="D51" s="64" t="s">
        <v>255</v>
      </c>
      <c r="E51" s="64" t="s">
        <v>254</v>
      </c>
      <c r="F51" s="112" t="str">
        <f t="shared" si="0"/>
        <v>Kone Moussa1BI</v>
      </c>
      <c r="G51" s="44">
        <f>IFERROR(VLOOKUP($C:$C,'Ressources PPM_01'!$A:$P,16,0),0)</f>
        <v>0</v>
      </c>
      <c r="H51" s="44">
        <f>IFERROR(VLOOKUP($C:$C,'Ressources PPM_02'!$A:$P,16,0),0)</f>
        <v>1</v>
      </c>
      <c r="I51" s="44"/>
      <c r="J51" s="44"/>
      <c r="K51" s="44"/>
      <c r="L51" s="44"/>
      <c r="M51" s="51"/>
      <c r="N51" s="51"/>
      <c r="O51" s="51"/>
      <c r="P51" s="44"/>
      <c r="Q51" s="44"/>
      <c r="R51" s="49"/>
    </row>
    <row r="52" spans="1:18" ht="15" customHeight="1" x14ac:dyDescent="0.3">
      <c r="A52" s="30"/>
      <c r="B52" s="30"/>
      <c r="C52" s="30"/>
      <c r="D52" s="30"/>
      <c r="G52" s="50">
        <f t="shared" ref="G52:R52" si="1">SUM(G2:G51)</f>
        <v>42</v>
      </c>
      <c r="H52" s="50">
        <f t="shared" si="1"/>
        <v>42</v>
      </c>
      <c r="I52" s="50">
        <f t="shared" si="1"/>
        <v>0</v>
      </c>
      <c r="J52" s="50">
        <f t="shared" si="1"/>
        <v>0</v>
      </c>
      <c r="K52" s="50">
        <f t="shared" si="1"/>
        <v>0</v>
      </c>
      <c r="L52" s="50">
        <f t="shared" si="1"/>
        <v>0</v>
      </c>
      <c r="M52" s="50">
        <f t="shared" si="1"/>
        <v>0</v>
      </c>
      <c r="N52" s="50">
        <f t="shared" si="1"/>
        <v>0</v>
      </c>
      <c r="O52" s="50">
        <f t="shared" si="1"/>
        <v>0</v>
      </c>
      <c r="P52" s="50">
        <f t="shared" si="1"/>
        <v>0</v>
      </c>
      <c r="Q52" s="50">
        <f t="shared" si="1"/>
        <v>0</v>
      </c>
      <c r="R52" s="50">
        <f t="shared" si="1"/>
        <v>0</v>
      </c>
    </row>
    <row r="54" spans="1:18" ht="15" hidden="1" outlineLevel="1" x14ac:dyDescent="0.25">
      <c r="G54" t="b">
        <f>G52='Ressources PPM_01'!P47</f>
        <v>1</v>
      </c>
      <c r="H54" t="b">
        <f>H52='Ressources PPM_02'!P48</f>
        <v>1</v>
      </c>
    </row>
    <row r="55" spans="1:18" collapsed="1" x14ac:dyDescent="0.3"/>
    <row r="151" spans="1:6" x14ac:dyDescent="0.3">
      <c r="A151" s="30"/>
      <c r="B151" s="30"/>
      <c r="C151" s="30"/>
      <c r="D151" s="30"/>
      <c r="E151" s="30"/>
      <c r="F151" s="30"/>
    </row>
    <row r="250" spans="1:6" x14ac:dyDescent="0.3">
      <c r="A250" s="30"/>
      <c r="B250" s="30"/>
      <c r="C250" s="30"/>
      <c r="D250" s="30"/>
      <c r="E250" s="30"/>
      <c r="F250" s="30"/>
    </row>
    <row r="349" spans="1:6" x14ac:dyDescent="0.3">
      <c r="A349" s="30"/>
      <c r="B349" s="30"/>
      <c r="C349" s="30"/>
      <c r="D349" s="30"/>
      <c r="E349" s="30"/>
      <c r="F349" s="30"/>
    </row>
    <row r="448" spans="1:6" x14ac:dyDescent="0.3">
      <c r="A448" s="30"/>
      <c r="B448" s="30"/>
      <c r="C448" s="30"/>
      <c r="D448" s="30"/>
      <c r="E448" s="30"/>
      <c r="F448" s="30"/>
    </row>
    <row r="547" spans="1:6" x14ac:dyDescent="0.3">
      <c r="A547" s="30"/>
      <c r="B547" s="30"/>
      <c r="C547" s="30"/>
      <c r="D547" s="30"/>
      <c r="E547" s="30"/>
      <c r="F547" s="30"/>
    </row>
    <row r="646" spans="1:6" x14ac:dyDescent="0.3">
      <c r="A646" s="30"/>
      <c r="B646" s="30"/>
      <c r="C646" s="30"/>
      <c r="D646" s="30"/>
      <c r="E646" s="30"/>
      <c r="F646" s="30"/>
    </row>
    <row r="745" spans="1:6" x14ac:dyDescent="0.3">
      <c r="A745" s="30"/>
      <c r="B745" s="30"/>
      <c r="C745" s="30"/>
      <c r="D745" s="30"/>
      <c r="E745" s="30"/>
      <c r="F745" s="30"/>
    </row>
    <row r="844" spans="1:6" x14ac:dyDescent="0.3">
      <c r="A844" s="30"/>
      <c r="B844" s="30"/>
      <c r="C844" s="30"/>
      <c r="D844" s="30"/>
      <c r="E844" s="30"/>
      <c r="F844" s="30"/>
    </row>
    <row r="943" spans="1:6" x14ac:dyDescent="0.3">
      <c r="A943" s="30"/>
      <c r="B943" s="30"/>
      <c r="C943" s="30"/>
      <c r="D943" s="30"/>
      <c r="E943" s="30"/>
      <c r="F943" s="30"/>
    </row>
    <row r="1042" spans="1:6" x14ac:dyDescent="0.3">
      <c r="A1042" s="30"/>
      <c r="B1042" s="30"/>
      <c r="C1042" s="30"/>
      <c r="D1042" s="30"/>
      <c r="E1042" s="30"/>
      <c r="F1042" s="30"/>
    </row>
    <row r="1141" spans="1:6" x14ac:dyDescent="0.3">
      <c r="A1141" s="30"/>
      <c r="B1141" s="30"/>
      <c r="C1141" s="30"/>
      <c r="D1141" s="30"/>
      <c r="E1141" s="30"/>
      <c r="F1141" s="30"/>
    </row>
    <row r="1240" spans="1:6" x14ac:dyDescent="0.3">
      <c r="A1240" s="30"/>
      <c r="B1240" s="30"/>
      <c r="C1240" s="30"/>
      <c r="D1240" s="30"/>
      <c r="E1240" s="30"/>
      <c r="F1240" s="30"/>
    </row>
    <row r="1339" spans="1:6" x14ac:dyDescent="0.3">
      <c r="A1339" s="30"/>
      <c r="B1339" s="30"/>
      <c r="C1339" s="30"/>
      <c r="D1339" s="30"/>
      <c r="E1339" s="30"/>
      <c r="F1339" s="30"/>
    </row>
    <row r="1438" spans="1:6" x14ac:dyDescent="0.3">
      <c r="A1438" s="30"/>
      <c r="B1438" s="30"/>
      <c r="C1438" s="30"/>
      <c r="D1438" s="30"/>
      <c r="E1438" s="30"/>
      <c r="F1438" s="30"/>
    </row>
    <row r="1537" spans="1:6" x14ac:dyDescent="0.3">
      <c r="A1537" s="30"/>
      <c r="B1537" s="30"/>
      <c r="C1537" s="30"/>
      <c r="D1537" s="30"/>
      <c r="E1537" s="30"/>
      <c r="F1537" s="30"/>
    </row>
    <row r="1636" spans="1:6" x14ac:dyDescent="0.3">
      <c r="A1636" s="30"/>
      <c r="B1636" s="30"/>
      <c r="C1636" s="30"/>
      <c r="D1636" s="30"/>
      <c r="E1636" s="30"/>
      <c r="F1636" s="30"/>
    </row>
    <row r="1735" spans="1:6" x14ac:dyDescent="0.3">
      <c r="A1735" s="30"/>
      <c r="B1735" s="30"/>
      <c r="C1735" s="30"/>
      <c r="D1735" s="30"/>
      <c r="E1735" s="30"/>
      <c r="F1735" s="30"/>
    </row>
    <row r="1834" spans="1:6" x14ac:dyDescent="0.3">
      <c r="A1834" s="30"/>
      <c r="B1834" s="30"/>
      <c r="C1834" s="30"/>
      <c r="D1834" s="30"/>
      <c r="E1834" s="30"/>
      <c r="F1834" s="30"/>
    </row>
    <row r="1933" spans="1:6" x14ac:dyDescent="0.3">
      <c r="A1933" s="30"/>
      <c r="B1933" s="30"/>
      <c r="C1933" s="30"/>
      <c r="D1933" s="30"/>
      <c r="E1933" s="30"/>
      <c r="F1933" s="30"/>
    </row>
    <row r="2032" spans="1:6" x14ac:dyDescent="0.3">
      <c r="A2032" s="30"/>
      <c r="B2032" s="30"/>
      <c r="C2032" s="30"/>
      <c r="D2032" s="30"/>
      <c r="E2032" s="30"/>
      <c r="F2032" s="30"/>
    </row>
    <row r="2131" spans="1:6" x14ac:dyDescent="0.3">
      <c r="A2131" s="30"/>
      <c r="B2131" s="30"/>
      <c r="C2131" s="30"/>
      <c r="D2131" s="30"/>
      <c r="E2131" s="30"/>
      <c r="F2131" s="30"/>
    </row>
    <row r="2230" spans="1:6" x14ac:dyDescent="0.3">
      <c r="A2230" s="30"/>
      <c r="B2230" s="30"/>
      <c r="C2230" s="30"/>
      <c r="D2230" s="30"/>
      <c r="E2230" s="30"/>
      <c r="F2230" s="30"/>
    </row>
    <row r="2329" spans="1:6" x14ac:dyDescent="0.3">
      <c r="A2329" s="30"/>
      <c r="B2329" s="30"/>
      <c r="C2329" s="30"/>
      <c r="D2329" s="30"/>
      <c r="E2329" s="30"/>
      <c r="F2329" s="30"/>
    </row>
    <row r="2428" spans="1:6" x14ac:dyDescent="0.3">
      <c r="A2428" s="30"/>
      <c r="B2428" s="30"/>
      <c r="C2428" s="30"/>
      <c r="D2428" s="30"/>
      <c r="E2428" s="30"/>
      <c r="F2428" s="30"/>
    </row>
    <row r="2527" spans="1:6" x14ac:dyDescent="0.3">
      <c r="A2527" s="30"/>
      <c r="B2527" s="30"/>
      <c r="C2527" s="30"/>
      <c r="D2527" s="30"/>
      <c r="E2527" s="30"/>
      <c r="F2527" s="30"/>
    </row>
    <row r="2626" spans="1:6" x14ac:dyDescent="0.3">
      <c r="A2626" s="30"/>
      <c r="B2626" s="30"/>
      <c r="C2626" s="30"/>
      <c r="D2626" s="30"/>
      <c r="E2626" s="30"/>
      <c r="F2626" s="30"/>
    </row>
    <row r="2725" spans="1:6" x14ac:dyDescent="0.3">
      <c r="A2725" s="30"/>
      <c r="B2725" s="30"/>
      <c r="C2725" s="30"/>
      <c r="D2725" s="30"/>
      <c r="E2725" s="30"/>
      <c r="F2725" s="30"/>
    </row>
    <row r="2824" spans="1:6" x14ac:dyDescent="0.3">
      <c r="A2824" s="30"/>
      <c r="B2824" s="30"/>
      <c r="C2824" s="30"/>
      <c r="D2824" s="30"/>
      <c r="E2824" s="30"/>
      <c r="F2824" s="30"/>
    </row>
    <row r="2923" spans="1:6" x14ac:dyDescent="0.3">
      <c r="A2923" s="30"/>
      <c r="B2923" s="30"/>
      <c r="C2923" s="30"/>
      <c r="D2923" s="30"/>
      <c r="E2923" s="30"/>
      <c r="F2923" s="30"/>
    </row>
    <row r="3022" spans="1:6" x14ac:dyDescent="0.3">
      <c r="A3022" s="30"/>
      <c r="B3022" s="30"/>
      <c r="C3022" s="30"/>
      <c r="D3022" s="30"/>
      <c r="E3022" s="30"/>
      <c r="F3022" s="30"/>
    </row>
    <row r="3121" spans="1:6" x14ac:dyDescent="0.3">
      <c r="A3121" s="30"/>
      <c r="B3121" s="30"/>
      <c r="C3121" s="30"/>
      <c r="D3121" s="30"/>
      <c r="E3121" s="30"/>
      <c r="F3121" s="30"/>
    </row>
    <row r="3220" spans="1:6" x14ac:dyDescent="0.3">
      <c r="A3220" s="30"/>
      <c r="B3220" s="30"/>
      <c r="C3220" s="30"/>
      <c r="D3220" s="30"/>
      <c r="E3220" s="30"/>
      <c r="F3220" s="30"/>
    </row>
    <row r="3319" spans="1:6" x14ac:dyDescent="0.3">
      <c r="A3319" s="30"/>
      <c r="B3319" s="30"/>
      <c r="C3319" s="30"/>
      <c r="D3319" s="30"/>
      <c r="E3319" s="30"/>
      <c r="F3319" s="30"/>
    </row>
    <row r="3418" spans="1:6" x14ac:dyDescent="0.3">
      <c r="A3418" s="30"/>
      <c r="B3418" s="30"/>
      <c r="C3418" s="30"/>
      <c r="D3418" s="30"/>
      <c r="E3418" s="30"/>
      <c r="F3418" s="30"/>
    </row>
    <row r="3517" spans="1:6" x14ac:dyDescent="0.3">
      <c r="A3517" s="30"/>
      <c r="B3517" s="30"/>
      <c r="C3517" s="30"/>
      <c r="D3517" s="30"/>
      <c r="E3517" s="30"/>
      <c r="F3517" s="30"/>
    </row>
    <row r="3616" spans="1:6" x14ac:dyDescent="0.3">
      <c r="A3616" s="30"/>
      <c r="B3616" s="30"/>
      <c r="C3616" s="30"/>
      <c r="D3616" s="30"/>
      <c r="E3616" s="30"/>
      <c r="F3616" s="30"/>
    </row>
    <row r="3715" spans="1:6" x14ac:dyDescent="0.3">
      <c r="A3715" s="30"/>
      <c r="B3715" s="30"/>
      <c r="C3715" s="30"/>
      <c r="D3715" s="30"/>
      <c r="E3715" s="30"/>
      <c r="F3715" s="30"/>
    </row>
    <row r="3814" spans="1:6" x14ac:dyDescent="0.3">
      <c r="A3814" s="30"/>
      <c r="B3814" s="30"/>
      <c r="C3814" s="30"/>
      <c r="D3814" s="30"/>
      <c r="E3814" s="30"/>
      <c r="F3814" s="30"/>
    </row>
    <row r="3913" spans="1:6" x14ac:dyDescent="0.3">
      <c r="A3913" s="30"/>
      <c r="B3913" s="30"/>
      <c r="C3913" s="30"/>
      <c r="D3913" s="30"/>
      <c r="E3913" s="30"/>
      <c r="F3913" s="30"/>
    </row>
    <row r="4012" spans="1:6" x14ac:dyDescent="0.3">
      <c r="A4012" s="30"/>
      <c r="B4012" s="30"/>
      <c r="C4012" s="30"/>
      <c r="D4012" s="30"/>
      <c r="E4012" s="30"/>
      <c r="F4012" s="30"/>
    </row>
    <row r="4111" spans="1:6" x14ac:dyDescent="0.3">
      <c r="A4111" s="30"/>
      <c r="B4111" s="30"/>
      <c r="C4111" s="30"/>
      <c r="D4111" s="30"/>
      <c r="E4111" s="30"/>
      <c r="F4111" s="30"/>
    </row>
    <row r="4210" spans="1:6" x14ac:dyDescent="0.3">
      <c r="A4210" s="30"/>
      <c r="B4210" s="30"/>
      <c r="C4210" s="30"/>
      <c r="D4210" s="30"/>
      <c r="E4210" s="30"/>
      <c r="F4210" s="30"/>
    </row>
    <row r="4309" spans="1:6" x14ac:dyDescent="0.3">
      <c r="A4309" s="30"/>
      <c r="B4309" s="30"/>
      <c r="C4309" s="30"/>
      <c r="D4309" s="30"/>
      <c r="E4309" s="30"/>
      <c r="F4309" s="30"/>
    </row>
    <row r="4408" spans="1:6" x14ac:dyDescent="0.3">
      <c r="A4408" s="30"/>
      <c r="B4408" s="30"/>
      <c r="C4408" s="30"/>
      <c r="D4408" s="30"/>
      <c r="E4408" s="30"/>
      <c r="F4408" s="30"/>
    </row>
    <row r="4507" spans="1:6" x14ac:dyDescent="0.3">
      <c r="A4507" s="30"/>
      <c r="B4507" s="30"/>
      <c r="C4507" s="30"/>
      <c r="D4507" s="30"/>
      <c r="E4507" s="30"/>
      <c r="F4507" s="30"/>
    </row>
    <row r="4606" spans="1:6" x14ac:dyDescent="0.3">
      <c r="A4606" s="30"/>
      <c r="B4606" s="30"/>
      <c r="C4606" s="30"/>
      <c r="D4606" s="30"/>
      <c r="E4606" s="30"/>
      <c r="F4606" s="30"/>
    </row>
    <row r="4705" spans="1:6" x14ac:dyDescent="0.3">
      <c r="A4705" s="30"/>
      <c r="B4705" s="30"/>
      <c r="C4705" s="30"/>
      <c r="D4705" s="30"/>
      <c r="E4705" s="30"/>
      <c r="F4705" s="30"/>
    </row>
    <row r="4804" spans="1:6" x14ac:dyDescent="0.3">
      <c r="A4804" s="30"/>
      <c r="B4804" s="30"/>
      <c r="C4804" s="30"/>
      <c r="D4804" s="30"/>
      <c r="E4804" s="30"/>
      <c r="F4804" s="30"/>
    </row>
    <row r="4903" spans="1:6" x14ac:dyDescent="0.3">
      <c r="A4903" s="30"/>
      <c r="B4903" s="30"/>
      <c r="C4903" s="30"/>
      <c r="D4903" s="30"/>
      <c r="E4903" s="30"/>
      <c r="F4903" s="30"/>
    </row>
    <row r="5002" spans="1:6" x14ac:dyDescent="0.3">
      <c r="A5002" s="30"/>
      <c r="B5002" s="30"/>
      <c r="C5002" s="30"/>
      <c r="D5002" s="30"/>
      <c r="E5002" s="30"/>
      <c r="F5002" s="30"/>
    </row>
    <row r="5101" spans="1:6" x14ac:dyDescent="0.3">
      <c r="A5101" s="30"/>
      <c r="B5101" s="30"/>
      <c r="C5101" s="30"/>
      <c r="D5101" s="30"/>
      <c r="E5101" s="30"/>
      <c r="F5101" s="30"/>
    </row>
    <row r="5200" spans="1:6" x14ac:dyDescent="0.3">
      <c r="A5200" s="30"/>
      <c r="B5200" s="30"/>
      <c r="C5200" s="30"/>
      <c r="D5200" s="30"/>
      <c r="E5200" s="30"/>
      <c r="F5200" s="30"/>
    </row>
    <row r="5299" spans="1:6" x14ac:dyDescent="0.3">
      <c r="A5299" s="30"/>
      <c r="B5299" s="30"/>
      <c r="C5299" s="30"/>
      <c r="D5299" s="30"/>
      <c r="E5299" s="30"/>
      <c r="F5299" s="30"/>
    </row>
    <row r="5398" spans="1:6" x14ac:dyDescent="0.3">
      <c r="A5398" s="30"/>
      <c r="B5398" s="30"/>
      <c r="C5398" s="30"/>
      <c r="D5398" s="30"/>
      <c r="E5398" s="30"/>
      <c r="F5398" s="30"/>
    </row>
    <row r="5497" spans="1:6" x14ac:dyDescent="0.3">
      <c r="A5497" s="30"/>
      <c r="B5497" s="30"/>
      <c r="C5497" s="30"/>
      <c r="D5497" s="30"/>
      <c r="E5497" s="30"/>
      <c r="F5497" s="30"/>
    </row>
    <row r="5596" spans="1:6" x14ac:dyDescent="0.3">
      <c r="A5596" s="30"/>
      <c r="B5596" s="30"/>
      <c r="C5596" s="30"/>
      <c r="D5596" s="30"/>
      <c r="E5596" s="30"/>
      <c r="F5596" s="30"/>
    </row>
    <row r="5695" spans="1:6" x14ac:dyDescent="0.3">
      <c r="A5695" s="30"/>
      <c r="B5695" s="30"/>
      <c r="C5695" s="30"/>
      <c r="D5695" s="30"/>
      <c r="E5695" s="30"/>
      <c r="F5695" s="30"/>
    </row>
    <row r="5794" spans="1:6" x14ac:dyDescent="0.3">
      <c r="A5794" s="30"/>
      <c r="B5794" s="30"/>
      <c r="C5794" s="30"/>
      <c r="D5794" s="30"/>
      <c r="E5794" s="30"/>
      <c r="F5794" s="30"/>
    </row>
    <row r="5893" spans="1:6" x14ac:dyDescent="0.3">
      <c r="A5893" s="30"/>
      <c r="B5893" s="30"/>
      <c r="C5893" s="30"/>
      <c r="D5893" s="30"/>
      <c r="E5893" s="30"/>
      <c r="F5893" s="30"/>
    </row>
    <row r="5992" spans="1:6" x14ac:dyDescent="0.3">
      <c r="A5992" s="30"/>
      <c r="B5992" s="30"/>
      <c r="C5992" s="30"/>
      <c r="D5992" s="30"/>
      <c r="E5992" s="30"/>
      <c r="F5992" s="30"/>
    </row>
    <row r="6091" spans="1:6" x14ac:dyDescent="0.3">
      <c r="A6091" s="30"/>
      <c r="B6091" s="30"/>
      <c r="C6091" s="30"/>
      <c r="D6091" s="30"/>
      <c r="E6091" s="30"/>
      <c r="F6091" s="30"/>
    </row>
    <row r="6190" spans="1:6" x14ac:dyDescent="0.3">
      <c r="A6190" s="30"/>
      <c r="B6190" s="30"/>
      <c r="C6190" s="30"/>
      <c r="D6190" s="30"/>
      <c r="E6190" s="30"/>
      <c r="F6190" s="30"/>
    </row>
    <row r="6289" spans="1:6" x14ac:dyDescent="0.3">
      <c r="A6289" s="30"/>
      <c r="B6289" s="30"/>
      <c r="C6289" s="30"/>
      <c r="D6289" s="30"/>
      <c r="E6289" s="30"/>
      <c r="F6289" s="30"/>
    </row>
    <row r="6388" spans="1:6" x14ac:dyDescent="0.3">
      <c r="A6388" s="30"/>
      <c r="B6388" s="30"/>
      <c r="C6388" s="30"/>
      <c r="D6388" s="30"/>
      <c r="E6388" s="30"/>
      <c r="F6388" s="30"/>
    </row>
    <row r="6487" spans="1:6" x14ac:dyDescent="0.3">
      <c r="A6487" s="30"/>
      <c r="B6487" s="30"/>
      <c r="C6487" s="30"/>
      <c r="D6487" s="30"/>
      <c r="E6487" s="30"/>
      <c r="F6487" s="30"/>
    </row>
    <row r="6586" spans="1:6" x14ac:dyDescent="0.3">
      <c r="A6586" s="30"/>
      <c r="B6586" s="30"/>
      <c r="C6586" s="30"/>
      <c r="D6586" s="30"/>
      <c r="E6586" s="30"/>
      <c r="F6586" s="30"/>
    </row>
    <row r="6685" spans="1:6" x14ac:dyDescent="0.3">
      <c r="A6685" s="30"/>
      <c r="B6685" s="30"/>
      <c r="C6685" s="30"/>
      <c r="D6685" s="30"/>
      <c r="E6685" s="30"/>
      <c r="F6685" s="30"/>
    </row>
    <row r="6784" spans="1:6" x14ac:dyDescent="0.3">
      <c r="A6784" s="30"/>
      <c r="B6784" s="30"/>
      <c r="C6784" s="30"/>
      <c r="D6784" s="30"/>
      <c r="E6784" s="30"/>
      <c r="F6784" s="30"/>
    </row>
    <row r="6883" spans="1:6" x14ac:dyDescent="0.3">
      <c r="A6883" s="30"/>
      <c r="B6883" s="30"/>
      <c r="C6883" s="30"/>
      <c r="D6883" s="30"/>
      <c r="E6883" s="30"/>
      <c r="F6883" s="30"/>
    </row>
    <row r="6982" spans="1:6" x14ac:dyDescent="0.3">
      <c r="A6982" s="30"/>
      <c r="B6982" s="30"/>
      <c r="C6982" s="30"/>
      <c r="D6982" s="30"/>
      <c r="E6982" s="30"/>
      <c r="F6982" s="30"/>
    </row>
    <row r="7081" spans="1:6" x14ac:dyDescent="0.3">
      <c r="A7081" s="30"/>
      <c r="B7081" s="30"/>
      <c r="C7081" s="30"/>
      <c r="D7081" s="30"/>
      <c r="E7081" s="30"/>
      <c r="F7081" s="30"/>
    </row>
    <row r="7180" spans="1:6" x14ac:dyDescent="0.3">
      <c r="A7180" s="30"/>
      <c r="B7180" s="30"/>
      <c r="C7180" s="30"/>
      <c r="D7180" s="30"/>
      <c r="E7180" s="30"/>
      <c r="F7180" s="30"/>
    </row>
    <row r="7279" spans="1:6" x14ac:dyDescent="0.3">
      <c r="A7279" s="30"/>
      <c r="B7279" s="30"/>
      <c r="C7279" s="30"/>
      <c r="D7279" s="30"/>
      <c r="E7279" s="30"/>
      <c r="F7279" s="30"/>
    </row>
    <row r="7378" spans="1:6" x14ac:dyDescent="0.3">
      <c r="A7378" s="30"/>
      <c r="B7378" s="30"/>
      <c r="C7378" s="30"/>
      <c r="D7378" s="30"/>
      <c r="E7378" s="30"/>
      <c r="F7378" s="30"/>
    </row>
    <row r="7477" spans="1:6" x14ac:dyDescent="0.3">
      <c r="A7477" s="30"/>
      <c r="B7477" s="30"/>
      <c r="C7477" s="30"/>
      <c r="D7477" s="30"/>
      <c r="E7477" s="30"/>
      <c r="F7477" s="30"/>
    </row>
    <row r="7576" spans="1:6" x14ac:dyDescent="0.3">
      <c r="A7576" s="30"/>
      <c r="B7576" s="30"/>
      <c r="C7576" s="30"/>
      <c r="D7576" s="30"/>
      <c r="E7576" s="30"/>
      <c r="F7576" s="30"/>
    </row>
    <row r="7675" spans="1:6" x14ac:dyDescent="0.3">
      <c r="A7675" s="30"/>
      <c r="B7675" s="30"/>
      <c r="C7675" s="30"/>
      <c r="D7675" s="30"/>
      <c r="E7675" s="30"/>
      <c r="F7675" s="30"/>
    </row>
    <row r="7774" spans="1:6" x14ac:dyDescent="0.3">
      <c r="A7774" s="30"/>
      <c r="B7774" s="30"/>
      <c r="C7774" s="30"/>
      <c r="D7774" s="30"/>
      <c r="E7774" s="30"/>
      <c r="F7774" s="30"/>
    </row>
    <row r="7873" spans="1:6" x14ac:dyDescent="0.3">
      <c r="A7873" s="30"/>
      <c r="B7873" s="30"/>
      <c r="C7873" s="30"/>
      <c r="D7873" s="30"/>
      <c r="E7873" s="30"/>
      <c r="F7873" s="30"/>
    </row>
    <row r="7972" spans="1:6" x14ac:dyDescent="0.3">
      <c r="A7972" s="30"/>
      <c r="B7972" s="30"/>
      <c r="C7972" s="30"/>
      <c r="D7972" s="30"/>
      <c r="E7972" s="30"/>
      <c r="F7972" s="30"/>
    </row>
    <row r="8071" spans="1:6" x14ac:dyDescent="0.3">
      <c r="A8071" s="30"/>
      <c r="B8071" s="30"/>
      <c r="C8071" s="30"/>
      <c r="D8071" s="30"/>
      <c r="E8071" s="30"/>
      <c r="F8071" s="30"/>
    </row>
    <row r="8170" spans="1:6" x14ac:dyDescent="0.3">
      <c r="A8170" s="30"/>
      <c r="B8170" s="30"/>
      <c r="C8170" s="30"/>
      <c r="D8170" s="30"/>
      <c r="E8170" s="30"/>
      <c r="F8170" s="30"/>
    </row>
    <row r="8269" spans="1:6" x14ac:dyDescent="0.3">
      <c r="A8269" s="30"/>
      <c r="B8269" s="30"/>
      <c r="C8269" s="30"/>
      <c r="D8269" s="30"/>
      <c r="E8269" s="30"/>
      <c r="F8269" s="30"/>
    </row>
    <row r="8368" spans="1:6" x14ac:dyDescent="0.3">
      <c r="A8368" s="30"/>
      <c r="B8368" s="30"/>
      <c r="C8368" s="30"/>
      <c r="D8368" s="30"/>
      <c r="E8368" s="30"/>
      <c r="F8368" s="30"/>
    </row>
    <row r="8467" spans="1:6" x14ac:dyDescent="0.3">
      <c r="A8467" s="30"/>
      <c r="B8467" s="30"/>
      <c r="C8467" s="30"/>
      <c r="D8467" s="30"/>
      <c r="E8467" s="30"/>
      <c r="F8467" s="30"/>
    </row>
    <row r="8566" spans="1:6" x14ac:dyDescent="0.3">
      <c r="A8566" s="30"/>
      <c r="B8566" s="30"/>
      <c r="C8566" s="30"/>
      <c r="D8566" s="30"/>
      <c r="E8566" s="30"/>
      <c r="F8566" s="30"/>
    </row>
    <row r="8665" spans="1:6" x14ac:dyDescent="0.3">
      <c r="A8665" s="30"/>
      <c r="B8665" s="30"/>
      <c r="C8665" s="30"/>
      <c r="D8665" s="30"/>
      <c r="E8665" s="30"/>
      <c r="F8665" s="30"/>
    </row>
    <row r="8764" spans="1:6" x14ac:dyDescent="0.3">
      <c r="A8764" s="30"/>
      <c r="B8764" s="30"/>
      <c r="C8764" s="30"/>
      <c r="D8764" s="30"/>
      <c r="E8764" s="30"/>
      <c r="F8764" s="30"/>
    </row>
    <row r="8863" spans="1:6" x14ac:dyDescent="0.3">
      <c r="A8863" s="30"/>
      <c r="B8863" s="30"/>
      <c r="C8863" s="30"/>
      <c r="D8863" s="30"/>
      <c r="E8863" s="30"/>
      <c r="F8863" s="30"/>
    </row>
    <row r="8962" spans="1:6" x14ac:dyDescent="0.3">
      <c r="A8962" s="30"/>
      <c r="B8962" s="30"/>
      <c r="C8962" s="30"/>
      <c r="D8962" s="30"/>
      <c r="E8962" s="30"/>
      <c r="F8962" s="30"/>
    </row>
    <row r="9061" spans="1:6" x14ac:dyDescent="0.3">
      <c r="A9061" s="30"/>
      <c r="B9061" s="30"/>
      <c r="C9061" s="30"/>
      <c r="D9061" s="30"/>
      <c r="E9061" s="30"/>
      <c r="F9061" s="30"/>
    </row>
    <row r="9160" spans="1:6" x14ac:dyDescent="0.3">
      <c r="A9160" s="30"/>
      <c r="B9160" s="30"/>
      <c r="C9160" s="30"/>
      <c r="D9160" s="30"/>
      <c r="E9160" s="30"/>
      <c r="F9160" s="30"/>
    </row>
    <row r="9259" spans="1:6" x14ac:dyDescent="0.3">
      <c r="A9259" s="30"/>
      <c r="B9259" s="30"/>
      <c r="C9259" s="30"/>
      <c r="D9259" s="30"/>
      <c r="E9259" s="30"/>
      <c r="F9259" s="30"/>
    </row>
    <row r="9358" spans="1:6" x14ac:dyDescent="0.3">
      <c r="A9358" s="30"/>
      <c r="B9358" s="30"/>
      <c r="C9358" s="30"/>
      <c r="D9358" s="30"/>
      <c r="E9358" s="30"/>
      <c r="F9358" s="30"/>
    </row>
    <row r="9457" spans="1:6" x14ac:dyDescent="0.3">
      <c r="A9457" s="30"/>
      <c r="B9457" s="30"/>
      <c r="C9457" s="30"/>
      <c r="D9457" s="30"/>
      <c r="E9457" s="30"/>
      <c r="F9457" s="30"/>
    </row>
    <row r="9556" spans="1:6" x14ac:dyDescent="0.3">
      <c r="A9556" s="30"/>
      <c r="B9556" s="30"/>
      <c r="C9556" s="30"/>
      <c r="D9556" s="30"/>
      <c r="E9556" s="30"/>
      <c r="F9556" s="30"/>
    </row>
    <row r="9655" spans="1:6" x14ac:dyDescent="0.3">
      <c r="A9655" s="30"/>
      <c r="B9655" s="30"/>
      <c r="C9655" s="30"/>
      <c r="D9655" s="30"/>
      <c r="E9655" s="30"/>
      <c r="F9655" s="30"/>
    </row>
    <row r="9754" spans="1:6" x14ac:dyDescent="0.3">
      <c r="A9754" s="30"/>
      <c r="B9754" s="30"/>
      <c r="C9754" s="30"/>
      <c r="D9754" s="30"/>
      <c r="E9754" s="30"/>
      <c r="F9754" s="30"/>
    </row>
    <row r="9853" spans="1:6" x14ac:dyDescent="0.3">
      <c r="A9853" s="30"/>
      <c r="B9853" s="30"/>
      <c r="C9853" s="30"/>
      <c r="D9853" s="30"/>
      <c r="E9853" s="30"/>
      <c r="F9853" s="30"/>
    </row>
    <row r="9952" spans="1:6" x14ac:dyDescent="0.3">
      <c r="A9952" s="30"/>
      <c r="B9952" s="30"/>
      <c r="C9952" s="30"/>
      <c r="D9952" s="30"/>
      <c r="E9952" s="30"/>
      <c r="F9952" s="30"/>
    </row>
    <row r="10051" spans="1:6" x14ac:dyDescent="0.3">
      <c r="A10051" s="30"/>
      <c r="B10051" s="30"/>
      <c r="C10051" s="30"/>
      <c r="D10051" s="30"/>
      <c r="E10051" s="30"/>
      <c r="F10051" s="30"/>
    </row>
    <row r="10150" spans="1:6" x14ac:dyDescent="0.3">
      <c r="A10150" s="30"/>
      <c r="B10150" s="30"/>
      <c r="C10150" s="30"/>
      <c r="D10150" s="30"/>
      <c r="E10150" s="30"/>
      <c r="F10150" s="30"/>
    </row>
    <row r="10249" spans="1:6" x14ac:dyDescent="0.3">
      <c r="A10249" s="30"/>
      <c r="B10249" s="30"/>
      <c r="C10249" s="30"/>
      <c r="D10249" s="30"/>
      <c r="E10249" s="30"/>
      <c r="F10249" s="30"/>
    </row>
    <row r="10348" spans="1:6" x14ac:dyDescent="0.3">
      <c r="A10348" s="30"/>
      <c r="B10348" s="30"/>
      <c r="C10348" s="30"/>
      <c r="D10348" s="30"/>
      <c r="E10348" s="30"/>
      <c r="F10348" s="30"/>
    </row>
    <row r="10447" spans="1:6" x14ac:dyDescent="0.3">
      <c r="A10447" s="30"/>
      <c r="B10447" s="30"/>
      <c r="C10447" s="30"/>
      <c r="D10447" s="30"/>
      <c r="E10447" s="30"/>
      <c r="F10447" s="30"/>
    </row>
    <row r="10546" spans="1:6" x14ac:dyDescent="0.3">
      <c r="A10546" s="30"/>
      <c r="B10546" s="30"/>
      <c r="C10546" s="30"/>
      <c r="D10546" s="30"/>
      <c r="E10546" s="30"/>
      <c r="F10546" s="30"/>
    </row>
    <row r="10645" spans="1:6" x14ac:dyDescent="0.3">
      <c r="A10645" s="30"/>
      <c r="B10645" s="30"/>
      <c r="C10645" s="30"/>
      <c r="D10645" s="30"/>
      <c r="E10645" s="30"/>
      <c r="F10645" s="30"/>
    </row>
    <row r="10744" spans="1:6" x14ac:dyDescent="0.3">
      <c r="A10744" s="30"/>
      <c r="B10744" s="30"/>
      <c r="C10744" s="30"/>
      <c r="D10744" s="30"/>
      <c r="E10744" s="30"/>
      <c r="F10744" s="30"/>
    </row>
    <row r="10843" spans="1:6" x14ac:dyDescent="0.3">
      <c r="A10843" s="30"/>
      <c r="B10843" s="30"/>
      <c r="C10843" s="30"/>
      <c r="D10843" s="30"/>
      <c r="E10843" s="30"/>
      <c r="F10843" s="30"/>
    </row>
    <row r="10942" spans="1:6" x14ac:dyDescent="0.3">
      <c r="A10942" s="30"/>
      <c r="B10942" s="30"/>
      <c r="C10942" s="30"/>
      <c r="D10942" s="30"/>
      <c r="E10942" s="30"/>
      <c r="F10942" s="30"/>
    </row>
    <row r="11041" spans="1:6" x14ac:dyDescent="0.3">
      <c r="A11041" s="30"/>
      <c r="B11041" s="30"/>
      <c r="C11041" s="30"/>
      <c r="D11041" s="30"/>
      <c r="E11041" s="30"/>
      <c r="F11041" s="30"/>
    </row>
    <row r="11140" spans="1:6" x14ac:dyDescent="0.3">
      <c r="A11140" s="30"/>
      <c r="B11140" s="30"/>
      <c r="C11140" s="30"/>
      <c r="D11140" s="30"/>
      <c r="E11140" s="30"/>
      <c r="F11140" s="30"/>
    </row>
    <row r="11239" spans="1:6" x14ac:dyDescent="0.3">
      <c r="A11239" s="30"/>
      <c r="B11239" s="30"/>
      <c r="C11239" s="30"/>
      <c r="D11239" s="30"/>
      <c r="E11239" s="30"/>
      <c r="F11239" s="30"/>
    </row>
    <row r="11338" spans="1:6" x14ac:dyDescent="0.3">
      <c r="A11338" s="30"/>
      <c r="B11338" s="30"/>
      <c r="C11338" s="30"/>
      <c r="D11338" s="30"/>
      <c r="E11338" s="30"/>
      <c r="F11338" s="30"/>
    </row>
    <row r="11437" spans="1:6" x14ac:dyDescent="0.3">
      <c r="A11437" s="30"/>
      <c r="B11437" s="30"/>
      <c r="C11437" s="30"/>
      <c r="D11437" s="30"/>
      <c r="E11437" s="30"/>
      <c r="F11437" s="30"/>
    </row>
    <row r="11536" spans="1:6" x14ac:dyDescent="0.3">
      <c r="A11536" s="30"/>
      <c r="B11536" s="30"/>
      <c r="C11536" s="30"/>
      <c r="D11536" s="30"/>
      <c r="E11536" s="30"/>
      <c r="F11536" s="30"/>
    </row>
    <row r="11635" spans="1:6" x14ac:dyDescent="0.3">
      <c r="A11635" s="30"/>
      <c r="B11635" s="30"/>
      <c r="C11635" s="30"/>
      <c r="D11635" s="30"/>
      <c r="E11635" s="30"/>
      <c r="F11635" s="30"/>
    </row>
    <row r="11734" spans="1:6" x14ac:dyDescent="0.3">
      <c r="A11734" s="30"/>
      <c r="B11734" s="30"/>
      <c r="C11734" s="30"/>
      <c r="D11734" s="30"/>
      <c r="E11734" s="30"/>
      <c r="F11734" s="30"/>
    </row>
    <row r="11833" spans="1:6" x14ac:dyDescent="0.3">
      <c r="A11833" s="30"/>
      <c r="B11833" s="30"/>
      <c r="C11833" s="30"/>
      <c r="D11833" s="30"/>
      <c r="E11833" s="30"/>
      <c r="F11833" s="30"/>
    </row>
    <row r="11932" spans="1:6" x14ac:dyDescent="0.3">
      <c r="A11932" s="30"/>
      <c r="B11932" s="30"/>
      <c r="C11932" s="30"/>
      <c r="D11932" s="30"/>
      <c r="E11932" s="30"/>
      <c r="F11932" s="30"/>
    </row>
    <row r="12031" spans="1:6" x14ac:dyDescent="0.3">
      <c r="A12031" s="30"/>
      <c r="B12031" s="30"/>
      <c r="C12031" s="30"/>
      <c r="D12031" s="30"/>
      <c r="E12031" s="30"/>
      <c r="F12031" s="30"/>
    </row>
    <row r="12130" spans="1:6" x14ac:dyDescent="0.3">
      <c r="A12130" s="30"/>
      <c r="B12130" s="30"/>
      <c r="C12130" s="30"/>
      <c r="D12130" s="30"/>
      <c r="E12130" s="30"/>
      <c r="F12130" s="30"/>
    </row>
    <row r="12229" spans="1:6" x14ac:dyDescent="0.3">
      <c r="A12229" s="30"/>
      <c r="B12229" s="30"/>
      <c r="C12229" s="30"/>
      <c r="D12229" s="30"/>
      <c r="E12229" s="30"/>
      <c r="F12229" s="30"/>
    </row>
    <row r="12328" spans="1:6" x14ac:dyDescent="0.3">
      <c r="A12328" s="30"/>
      <c r="B12328" s="30"/>
      <c r="C12328" s="30"/>
      <c r="D12328" s="30"/>
      <c r="E12328" s="30"/>
      <c r="F12328" s="30"/>
    </row>
    <row r="12427" spans="1:6" x14ac:dyDescent="0.3">
      <c r="A12427" s="30"/>
      <c r="B12427" s="30"/>
      <c r="C12427" s="30"/>
      <c r="D12427" s="30"/>
      <c r="E12427" s="30"/>
      <c r="F12427" s="30"/>
    </row>
    <row r="12526" spans="1:6" x14ac:dyDescent="0.3">
      <c r="A12526" s="30"/>
      <c r="B12526" s="30"/>
      <c r="C12526" s="30"/>
      <c r="D12526" s="30"/>
      <c r="E12526" s="30"/>
      <c r="F12526" s="30"/>
    </row>
    <row r="12625" spans="1:6" x14ac:dyDescent="0.3">
      <c r="A12625" s="30"/>
      <c r="B12625" s="30"/>
      <c r="C12625" s="30"/>
      <c r="D12625" s="30"/>
      <c r="E12625" s="30"/>
      <c r="F12625" s="30"/>
    </row>
    <row r="12724" spans="1:6" x14ac:dyDescent="0.3">
      <c r="A12724" s="30"/>
      <c r="B12724" s="30"/>
      <c r="C12724" s="30"/>
      <c r="D12724" s="30"/>
      <c r="E12724" s="30"/>
      <c r="F12724" s="30"/>
    </row>
    <row r="12823" spans="1:6" x14ac:dyDescent="0.3">
      <c r="A12823" s="30"/>
      <c r="B12823" s="30"/>
      <c r="C12823" s="30"/>
      <c r="D12823" s="30"/>
      <c r="E12823" s="30"/>
      <c r="F12823" s="30"/>
    </row>
    <row r="12922" spans="1:6" x14ac:dyDescent="0.3">
      <c r="A12922" s="30"/>
      <c r="B12922" s="30"/>
      <c r="C12922" s="30"/>
      <c r="D12922" s="30"/>
      <c r="E12922" s="30"/>
      <c r="F12922" s="30"/>
    </row>
    <row r="13021" spans="1:6" x14ac:dyDescent="0.3">
      <c r="A13021" s="30"/>
      <c r="B13021" s="30"/>
      <c r="C13021" s="30"/>
      <c r="D13021" s="30"/>
      <c r="E13021" s="30"/>
      <c r="F13021" s="30"/>
    </row>
    <row r="13120" spans="1:6" x14ac:dyDescent="0.3">
      <c r="A13120" s="30"/>
      <c r="B13120" s="30"/>
      <c r="C13120" s="30"/>
      <c r="D13120" s="30"/>
      <c r="E13120" s="30"/>
      <c r="F13120" s="30"/>
    </row>
    <row r="13219" spans="1:6" x14ac:dyDescent="0.3">
      <c r="A13219" s="30"/>
      <c r="B13219" s="30"/>
      <c r="C13219" s="30"/>
      <c r="D13219" s="30"/>
      <c r="E13219" s="30"/>
      <c r="F13219" s="30"/>
    </row>
    <row r="13318" spans="1:6" x14ac:dyDescent="0.3">
      <c r="A13318" s="30"/>
      <c r="B13318" s="30"/>
      <c r="C13318" s="30"/>
      <c r="D13318" s="30"/>
      <c r="E13318" s="30"/>
      <c r="F13318" s="30"/>
    </row>
    <row r="13417" spans="1:6" x14ac:dyDescent="0.3">
      <c r="A13417" s="30"/>
      <c r="B13417" s="30"/>
      <c r="C13417" s="30"/>
      <c r="D13417" s="30"/>
      <c r="E13417" s="30"/>
      <c r="F13417" s="30"/>
    </row>
    <row r="13516" spans="1:6" x14ac:dyDescent="0.3">
      <c r="A13516" s="30"/>
      <c r="B13516" s="30"/>
      <c r="C13516" s="30"/>
      <c r="D13516" s="30"/>
      <c r="E13516" s="30"/>
      <c r="F13516" s="30"/>
    </row>
    <row r="13615" spans="1:6" x14ac:dyDescent="0.3">
      <c r="A13615" s="30"/>
      <c r="B13615" s="30"/>
      <c r="C13615" s="30"/>
      <c r="D13615" s="30"/>
      <c r="E13615" s="30"/>
      <c r="F13615" s="30"/>
    </row>
    <row r="13714" spans="1:6" x14ac:dyDescent="0.3">
      <c r="A13714" s="30"/>
      <c r="B13714" s="30"/>
      <c r="C13714" s="30"/>
      <c r="D13714" s="30"/>
      <c r="E13714" s="30"/>
      <c r="F13714" s="30"/>
    </row>
    <row r="13813" spans="1:6" x14ac:dyDescent="0.3">
      <c r="A13813" s="30"/>
      <c r="B13813" s="30"/>
      <c r="C13813" s="30"/>
      <c r="D13813" s="30"/>
      <c r="E13813" s="30"/>
      <c r="F13813" s="30"/>
    </row>
    <row r="13912" spans="1:6" x14ac:dyDescent="0.3">
      <c r="A13912" s="30"/>
      <c r="B13912" s="30"/>
      <c r="C13912" s="30"/>
      <c r="D13912" s="30"/>
      <c r="E13912" s="30"/>
      <c r="F13912" s="30"/>
    </row>
    <row r="14011" spans="1:6" x14ac:dyDescent="0.3">
      <c r="A14011" s="30"/>
      <c r="B14011" s="30"/>
      <c r="C14011" s="30"/>
      <c r="D14011" s="30"/>
      <c r="E14011" s="30"/>
      <c r="F14011" s="30"/>
    </row>
    <row r="14110" spans="1:6" x14ac:dyDescent="0.3">
      <c r="A14110" s="30"/>
      <c r="B14110" s="30"/>
      <c r="C14110" s="30"/>
      <c r="D14110" s="30"/>
      <c r="E14110" s="30"/>
      <c r="F14110" s="30"/>
    </row>
    <row r="14209" spans="1:6" x14ac:dyDescent="0.3">
      <c r="A14209" s="30"/>
      <c r="B14209" s="30"/>
      <c r="C14209" s="30"/>
      <c r="D14209" s="30"/>
      <c r="E14209" s="30"/>
      <c r="F14209" s="30"/>
    </row>
    <row r="14308" spans="1:6" x14ac:dyDescent="0.3">
      <c r="A14308" s="30"/>
      <c r="B14308" s="30"/>
      <c r="C14308" s="30"/>
      <c r="D14308" s="30"/>
      <c r="E14308" s="30"/>
      <c r="F14308" s="30"/>
    </row>
    <row r="14407" spans="1:6" x14ac:dyDescent="0.3">
      <c r="A14407" s="30"/>
      <c r="B14407" s="30"/>
      <c r="C14407" s="30"/>
      <c r="D14407" s="30"/>
      <c r="E14407" s="30"/>
      <c r="F14407" s="30"/>
    </row>
    <row r="14506" spans="1:6" x14ac:dyDescent="0.3">
      <c r="A14506" s="30"/>
      <c r="B14506" s="30"/>
      <c r="C14506" s="30"/>
      <c r="D14506" s="30"/>
      <c r="E14506" s="30"/>
      <c r="F14506" s="30"/>
    </row>
    <row r="14605" spans="1:6" x14ac:dyDescent="0.3">
      <c r="A14605" s="30"/>
      <c r="B14605" s="30"/>
      <c r="C14605" s="30"/>
      <c r="D14605" s="30"/>
      <c r="E14605" s="30"/>
      <c r="F14605" s="30"/>
    </row>
    <row r="14704" spans="1:6" x14ac:dyDescent="0.3">
      <c r="A14704" s="30"/>
      <c r="B14704" s="30"/>
      <c r="C14704" s="30"/>
      <c r="D14704" s="30"/>
      <c r="E14704" s="30"/>
      <c r="F14704" s="30"/>
    </row>
    <row r="14803" spans="1:6" x14ac:dyDescent="0.3">
      <c r="A14803" s="30"/>
      <c r="B14803" s="30"/>
      <c r="C14803" s="30"/>
      <c r="D14803" s="30"/>
      <c r="E14803" s="30"/>
      <c r="F14803" s="30"/>
    </row>
    <row r="14902" spans="1:6" x14ac:dyDescent="0.3">
      <c r="A14902" s="30"/>
      <c r="B14902" s="30"/>
      <c r="C14902" s="30"/>
      <c r="D14902" s="30"/>
      <c r="E14902" s="30"/>
      <c r="F14902" s="30"/>
    </row>
    <row r="15001" spans="1:6" x14ac:dyDescent="0.3">
      <c r="A15001" s="30"/>
      <c r="B15001" s="30"/>
      <c r="C15001" s="30"/>
      <c r="D15001" s="30"/>
      <c r="E15001" s="30"/>
      <c r="F15001" s="30"/>
    </row>
    <row r="15100" spans="1:6" x14ac:dyDescent="0.3">
      <c r="A15100" s="30"/>
      <c r="B15100" s="30"/>
      <c r="C15100" s="30"/>
      <c r="D15100" s="30"/>
      <c r="E15100" s="30"/>
      <c r="F15100" s="30"/>
    </row>
    <row r="15199" spans="1:6" x14ac:dyDescent="0.3">
      <c r="A15199" s="30"/>
      <c r="B15199" s="30"/>
      <c r="C15199" s="30"/>
      <c r="D15199" s="30"/>
      <c r="E15199" s="30"/>
      <c r="F15199" s="30"/>
    </row>
    <row r="15298" spans="1:6" x14ac:dyDescent="0.3">
      <c r="A15298" s="30"/>
      <c r="B15298" s="30"/>
      <c r="C15298" s="30"/>
      <c r="D15298" s="30"/>
      <c r="E15298" s="30"/>
      <c r="F15298" s="30"/>
    </row>
    <row r="15397" spans="1:6" x14ac:dyDescent="0.3">
      <c r="A15397" s="30"/>
      <c r="B15397" s="30"/>
      <c r="C15397" s="30"/>
      <c r="D15397" s="30"/>
      <c r="E15397" s="30"/>
      <c r="F15397" s="30"/>
    </row>
    <row r="15496" spans="1:6" x14ac:dyDescent="0.3">
      <c r="A15496" s="30"/>
      <c r="B15496" s="30"/>
      <c r="C15496" s="30"/>
      <c r="D15496" s="30"/>
      <c r="E15496" s="30"/>
      <c r="F15496" s="30"/>
    </row>
    <row r="15595" spans="1:6" x14ac:dyDescent="0.3">
      <c r="A15595" s="30"/>
      <c r="B15595" s="30"/>
      <c r="C15595" s="30"/>
      <c r="D15595" s="30"/>
      <c r="E15595" s="30"/>
      <c r="F15595" s="30"/>
    </row>
    <row r="15694" spans="1:6" x14ac:dyDescent="0.3">
      <c r="A15694" s="30"/>
      <c r="B15694" s="30"/>
      <c r="C15694" s="30"/>
      <c r="D15694" s="30"/>
      <c r="E15694" s="30"/>
      <c r="F15694" s="30"/>
    </row>
    <row r="15793" spans="1:6" x14ac:dyDescent="0.3">
      <c r="A15793" s="30"/>
      <c r="B15793" s="30"/>
      <c r="C15793" s="30"/>
      <c r="D15793" s="30"/>
      <c r="E15793" s="30"/>
      <c r="F15793" s="30"/>
    </row>
    <row r="15892" spans="1:6" x14ac:dyDescent="0.3">
      <c r="A15892" s="30"/>
      <c r="B15892" s="30"/>
      <c r="C15892" s="30"/>
      <c r="D15892" s="30"/>
      <c r="E15892" s="30"/>
      <c r="F15892" s="30"/>
    </row>
    <row r="15991" spans="1:6" x14ac:dyDescent="0.3">
      <c r="A15991" s="30"/>
      <c r="B15991" s="30"/>
      <c r="C15991" s="30"/>
      <c r="D15991" s="30"/>
      <c r="E15991" s="30"/>
      <c r="F15991" s="30"/>
    </row>
    <row r="16090" spans="1:6" x14ac:dyDescent="0.3">
      <c r="A16090" s="30"/>
      <c r="B16090" s="30"/>
      <c r="C16090" s="30"/>
      <c r="D16090" s="30"/>
      <c r="E16090" s="30"/>
      <c r="F16090" s="30"/>
    </row>
    <row r="16189" spans="1:6" x14ac:dyDescent="0.3">
      <c r="A16189" s="30"/>
      <c r="B16189" s="30"/>
      <c r="C16189" s="30"/>
      <c r="D16189" s="30"/>
      <c r="E16189" s="30"/>
      <c r="F16189" s="30"/>
    </row>
    <row r="16288" spans="1:6" x14ac:dyDescent="0.3">
      <c r="A16288" s="30"/>
      <c r="B16288" s="30"/>
      <c r="C16288" s="30"/>
      <c r="D16288" s="30"/>
      <c r="E16288" s="30"/>
      <c r="F16288" s="30"/>
    </row>
    <row r="16387" spans="1:6" x14ac:dyDescent="0.3">
      <c r="A16387" s="30"/>
      <c r="B16387" s="30"/>
      <c r="C16387" s="30"/>
      <c r="D16387" s="30"/>
      <c r="E16387" s="30"/>
      <c r="F16387" s="30"/>
    </row>
    <row r="16486" spans="1:6" x14ac:dyDescent="0.3">
      <c r="A16486" s="30"/>
      <c r="B16486" s="30"/>
      <c r="C16486" s="30"/>
      <c r="D16486" s="30"/>
      <c r="E16486" s="30"/>
      <c r="F16486" s="30"/>
    </row>
    <row r="16585" spans="1:6" x14ac:dyDescent="0.3">
      <c r="A16585" s="30"/>
      <c r="B16585" s="30"/>
      <c r="C16585" s="30"/>
      <c r="D16585" s="30"/>
      <c r="E16585" s="30"/>
      <c r="F16585" s="30"/>
    </row>
    <row r="16684" spans="1:6" x14ac:dyDescent="0.3">
      <c r="A16684" s="30"/>
      <c r="B16684" s="30"/>
      <c r="C16684" s="30"/>
      <c r="D16684" s="30"/>
      <c r="E16684" s="30"/>
      <c r="F16684" s="30"/>
    </row>
    <row r="16783" spans="1:6" x14ac:dyDescent="0.3">
      <c r="A16783" s="30"/>
      <c r="B16783" s="30"/>
      <c r="C16783" s="30"/>
      <c r="D16783" s="30"/>
      <c r="E16783" s="30"/>
      <c r="F16783" s="30"/>
    </row>
    <row r="16882" spans="1:6" x14ac:dyDescent="0.3">
      <c r="A16882" s="30"/>
      <c r="B16882" s="30"/>
      <c r="C16882" s="30"/>
      <c r="D16882" s="30"/>
      <c r="E16882" s="30"/>
      <c r="F16882" s="30"/>
    </row>
    <row r="16981" spans="1:6" x14ac:dyDescent="0.3">
      <c r="A16981" s="30"/>
      <c r="B16981" s="30"/>
      <c r="C16981" s="30"/>
      <c r="D16981" s="30"/>
      <c r="E16981" s="30"/>
      <c r="F16981" s="30"/>
    </row>
    <row r="17080" spans="1:6" x14ac:dyDescent="0.3">
      <c r="A17080" s="30"/>
      <c r="B17080" s="30"/>
      <c r="C17080" s="30"/>
      <c r="D17080" s="30"/>
      <c r="E17080" s="30"/>
      <c r="F17080" s="30"/>
    </row>
    <row r="17179" spans="1:6" x14ac:dyDescent="0.3">
      <c r="A17179" s="30"/>
      <c r="B17179" s="30"/>
      <c r="C17179" s="30"/>
      <c r="D17179" s="30"/>
      <c r="E17179" s="30"/>
      <c r="F17179" s="30"/>
    </row>
    <row r="17278" spans="1:6" x14ac:dyDescent="0.3">
      <c r="A17278" s="30"/>
      <c r="B17278" s="30"/>
      <c r="C17278" s="30"/>
      <c r="D17278" s="30"/>
      <c r="E17278" s="30"/>
      <c r="F17278" s="30"/>
    </row>
    <row r="17377" spans="1:6" x14ac:dyDescent="0.3">
      <c r="A17377" s="30"/>
      <c r="B17377" s="30"/>
      <c r="C17377" s="30"/>
      <c r="D17377" s="30"/>
      <c r="E17377" s="30"/>
      <c r="F17377" s="30"/>
    </row>
    <row r="17476" spans="1:6" x14ac:dyDescent="0.3">
      <c r="A17476" s="30"/>
      <c r="B17476" s="30"/>
      <c r="C17476" s="30"/>
      <c r="D17476" s="30"/>
      <c r="E17476" s="30"/>
      <c r="F17476" s="30"/>
    </row>
    <row r="17575" spans="1:6" x14ac:dyDescent="0.3">
      <c r="A17575" s="30"/>
      <c r="B17575" s="30"/>
      <c r="C17575" s="30"/>
      <c r="D17575" s="30"/>
      <c r="E17575" s="30"/>
      <c r="F17575" s="30"/>
    </row>
    <row r="17674" spans="1:6" x14ac:dyDescent="0.3">
      <c r="A17674" s="30"/>
      <c r="B17674" s="30"/>
      <c r="C17674" s="30"/>
      <c r="D17674" s="30"/>
      <c r="E17674" s="30"/>
      <c r="F17674" s="30"/>
    </row>
    <row r="17773" spans="1:6" x14ac:dyDescent="0.3">
      <c r="A17773" s="30"/>
      <c r="B17773" s="30"/>
      <c r="C17773" s="30"/>
      <c r="D17773" s="30"/>
      <c r="E17773" s="30"/>
      <c r="F17773" s="30"/>
    </row>
    <row r="17872" spans="1:6" x14ac:dyDescent="0.3">
      <c r="A17872" s="30"/>
      <c r="B17872" s="30"/>
      <c r="C17872" s="30"/>
      <c r="D17872" s="30"/>
      <c r="E17872" s="30"/>
      <c r="F17872" s="30"/>
    </row>
    <row r="17971" spans="1:6" x14ac:dyDescent="0.3">
      <c r="A17971" s="30"/>
      <c r="B17971" s="30"/>
      <c r="C17971" s="30"/>
      <c r="D17971" s="30"/>
      <c r="E17971" s="30"/>
      <c r="F17971" s="30"/>
    </row>
    <row r="18070" spans="1:6" x14ac:dyDescent="0.3">
      <c r="A18070" s="30"/>
      <c r="B18070" s="30"/>
      <c r="C18070" s="30"/>
      <c r="D18070" s="30"/>
      <c r="E18070" s="30"/>
      <c r="F18070" s="30"/>
    </row>
    <row r="18169" spans="1:6" x14ac:dyDescent="0.3">
      <c r="A18169" s="30"/>
      <c r="B18169" s="30"/>
      <c r="C18169" s="30"/>
      <c r="D18169" s="30"/>
      <c r="E18169" s="30"/>
      <c r="F18169" s="30"/>
    </row>
    <row r="18268" spans="1:6" x14ac:dyDescent="0.3">
      <c r="A18268" s="30"/>
      <c r="B18268" s="30"/>
      <c r="C18268" s="30"/>
      <c r="D18268" s="30"/>
      <c r="E18268" s="30"/>
      <c r="F18268" s="30"/>
    </row>
    <row r="18367" spans="1:6" x14ac:dyDescent="0.3">
      <c r="A18367" s="30"/>
      <c r="B18367" s="30"/>
      <c r="C18367" s="30"/>
      <c r="D18367" s="30"/>
      <c r="E18367" s="30"/>
      <c r="F18367" s="30"/>
    </row>
    <row r="18466" spans="1:6" x14ac:dyDescent="0.3">
      <c r="A18466" s="30"/>
      <c r="B18466" s="30"/>
      <c r="C18466" s="30"/>
      <c r="D18466" s="30"/>
      <c r="E18466" s="30"/>
      <c r="F18466" s="30"/>
    </row>
    <row r="18565" spans="1:6" x14ac:dyDescent="0.3">
      <c r="A18565" s="30"/>
      <c r="B18565" s="30"/>
      <c r="C18565" s="30"/>
      <c r="D18565" s="30"/>
      <c r="E18565" s="30"/>
      <c r="F18565" s="30"/>
    </row>
    <row r="18664" spans="1:6" x14ac:dyDescent="0.3">
      <c r="A18664" s="30"/>
      <c r="B18664" s="30"/>
      <c r="C18664" s="30"/>
      <c r="D18664" s="30"/>
      <c r="E18664" s="30"/>
      <c r="F18664" s="30"/>
    </row>
    <row r="18763" spans="1:6" x14ac:dyDescent="0.3">
      <c r="A18763" s="30"/>
      <c r="B18763" s="30"/>
      <c r="C18763" s="30"/>
      <c r="D18763" s="30"/>
      <c r="E18763" s="30"/>
      <c r="F18763" s="30"/>
    </row>
    <row r="18862" spans="1:6" x14ac:dyDescent="0.3">
      <c r="A18862" s="30"/>
      <c r="B18862" s="30"/>
      <c r="C18862" s="30"/>
      <c r="D18862" s="30"/>
      <c r="E18862" s="30"/>
      <c r="F18862" s="30"/>
    </row>
    <row r="18961" spans="1:6" x14ac:dyDescent="0.3">
      <c r="A18961" s="30"/>
      <c r="B18961" s="30"/>
      <c r="C18961" s="30"/>
      <c r="D18961" s="30"/>
      <c r="E18961" s="30"/>
      <c r="F18961" s="30"/>
    </row>
    <row r="19060" spans="1:6" x14ac:dyDescent="0.3">
      <c r="A19060" s="30"/>
      <c r="B19060" s="30"/>
      <c r="C19060" s="30"/>
      <c r="D19060" s="30"/>
      <c r="E19060" s="30"/>
      <c r="F19060" s="30"/>
    </row>
    <row r="19159" spans="1:6" x14ac:dyDescent="0.3">
      <c r="A19159" s="30"/>
      <c r="B19159" s="30"/>
      <c r="C19159" s="30"/>
      <c r="D19159" s="30"/>
      <c r="E19159" s="30"/>
      <c r="F19159" s="30"/>
    </row>
    <row r="19258" spans="1:6" x14ac:dyDescent="0.3">
      <c r="A19258" s="30"/>
      <c r="B19258" s="30"/>
      <c r="C19258" s="30"/>
      <c r="D19258" s="30"/>
      <c r="E19258" s="30"/>
      <c r="F19258" s="30"/>
    </row>
    <row r="19357" spans="1:6" x14ac:dyDescent="0.3">
      <c r="A19357" s="30"/>
      <c r="B19357" s="30"/>
      <c r="C19357" s="30"/>
      <c r="D19357" s="30"/>
      <c r="E19357" s="30"/>
      <c r="F19357" s="30"/>
    </row>
    <row r="19456" spans="1:6" x14ac:dyDescent="0.3">
      <c r="A19456" s="30"/>
      <c r="B19456" s="30"/>
      <c r="C19456" s="30"/>
      <c r="D19456" s="30"/>
      <c r="E19456" s="30"/>
      <c r="F19456" s="30"/>
    </row>
    <row r="19555" spans="1:6" x14ac:dyDescent="0.3">
      <c r="A19555" s="30"/>
      <c r="B19555" s="30"/>
      <c r="C19555" s="30"/>
      <c r="D19555" s="30"/>
      <c r="E19555" s="30"/>
      <c r="F19555" s="30"/>
    </row>
    <row r="19654" spans="1:6" x14ac:dyDescent="0.3">
      <c r="A19654" s="30"/>
      <c r="B19654" s="30"/>
      <c r="C19654" s="30"/>
      <c r="D19654" s="30"/>
      <c r="E19654" s="30"/>
      <c r="F19654" s="30"/>
    </row>
    <row r="19753" spans="1:6" x14ac:dyDescent="0.3">
      <c r="A19753" s="30"/>
      <c r="B19753" s="30"/>
      <c r="C19753" s="30"/>
      <c r="D19753" s="30"/>
      <c r="E19753" s="30"/>
      <c r="F19753" s="30"/>
    </row>
    <row r="19852" spans="1:6" x14ac:dyDescent="0.3">
      <c r="A19852" s="30"/>
      <c r="B19852" s="30"/>
      <c r="C19852" s="30"/>
      <c r="D19852" s="30"/>
      <c r="E19852" s="30"/>
      <c r="F19852" s="30"/>
    </row>
    <row r="19951" spans="1:6" x14ac:dyDescent="0.3">
      <c r="A19951" s="30"/>
      <c r="B19951" s="30"/>
      <c r="C19951" s="30"/>
      <c r="D19951" s="30"/>
      <c r="E19951" s="30"/>
      <c r="F19951" s="30"/>
    </row>
    <row r="20050" spans="1:6" x14ac:dyDescent="0.3">
      <c r="A20050" s="30"/>
      <c r="B20050" s="30"/>
      <c r="C20050" s="30"/>
      <c r="D20050" s="30"/>
      <c r="E20050" s="30"/>
      <c r="F20050" s="30"/>
    </row>
    <row r="20149" spans="1:6" x14ac:dyDescent="0.3">
      <c r="A20149" s="30"/>
      <c r="B20149" s="30"/>
      <c r="C20149" s="30"/>
      <c r="D20149" s="30"/>
      <c r="E20149" s="30"/>
      <c r="F20149" s="30"/>
    </row>
    <row r="20248" spans="1:6" x14ac:dyDescent="0.3">
      <c r="A20248" s="30"/>
      <c r="B20248" s="30"/>
      <c r="C20248" s="30"/>
      <c r="D20248" s="30"/>
      <c r="E20248" s="30"/>
      <c r="F20248" s="30"/>
    </row>
    <row r="20347" spans="1:6" x14ac:dyDescent="0.3">
      <c r="A20347" s="30"/>
      <c r="B20347" s="30"/>
      <c r="C20347" s="30"/>
      <c r="D20347" s="30"/>
      <c r="E20347" s="30"/>
      <c r="F20347" s="30"/>
    </row>
    <row r="20446" spans="1:6" x14ac:dyDescent="0.3">
      <c r="A20446" s="30"/>
      <c r="B20446" s="30"/>
      <c r="C20446" s="30"/>
      <c r="D20446" s="30"/>
      <c r="E20446" s="30"/>
      <c r="F20446" s="30"/>
    </row>
    <row r="20545" spans="1:6" x14ac:dyDescent="0.3">
      <c r="A20545" s="30"/>
      <c r="B20545" s="30"/>
      <c r="C20545" s="30"/>
      <c r="D20545" s="30"/>
      <c r="E20545" s="30"/>
      <c r="F20545" s="30"/>
    </row>
    <row r="20644" spans="1:6" x14ac:dyDescent="0.3">
      <c r="A20644" s="30"/>
      <c r="B20644" s="30"/>
      <c r="C20644" s="30"/>
      <c r="D20644" s="30"/>
      <c r="E20644" s="30"/>
      <c r="F20644" s="30"/>
    </row>
    <row r="20743" spans="1:6" x14ac:dyDescent="0.3">
      <c r="A20743" s="30"/>
      <c r="B20743" s="30"/>
      <c r="C20743" s="30"/>
      <c r="D20743" s="30"/>
      <c r="E20743" s="30"/>
      <c r="F20743" s="30"/>
    </row>
    <row r="20842" spans="1:6" x14ac:dyDescent="0.3">
      <c r="A20842" s="30"/>
      <c r="B20842" s="30"/>
      <c r="C20842" s="30"/>
      <c r="D20842" s="30"/>
      <c r="E20842" s="30"/>
      <c r="F20842" s="30"/>
    </row>
    <row r="20941" spans="1:6" x14ac:dyDescent="0.3">
      <c r="A20941" s="30"/>
      <c r="B20941" s="30"/>
      <c r="C20941" s="30"/>
      <c r="D20941" s="30"/>
      <c r="E20941" s="30"/>
      <c r="F20941" s="30"/>
    </row>
    <row r="21040" spans="1:6" x14ac:dyDescent="0.3">
      <c r="A21040" s="30"/>
      <c r="B21040" s="30"/>
      <c r="C21040" s="30"/>
      <c r="D21040" s="30"/>
      <c r="E21040" s="30"/>
      <c r="F21040" s="30"/>
    </row>
    <row r="21139" spans="1:6" x14ac:dyDescent="0.3">
      <c r="A21139" s="30"/>
      <c r="B21139" s="30"/>
      <c r="C21139" s="30"/>
      <c r="D21139" s="30"/>
      <c r="E21139" s="30"/>
      <c r="F21139" s="30"/>
    </row>
    <row r="21238" spans="1:6" x14ac:dyDescent="0.3">
      <c r="A21238" s="30"/>
      <c r="B21238" s="30"/>
      <c r="C21238" s="30"/>
      <c r="D21238" s="30"/>
      <c r="E21238" s="30"/>
      <c r="F21238" s="30"/>
    </row>
    <row r="21337" spans="1:6" x14ac:dyDescent="0.3">
      <c r="A21337" s="30"/>
      <c r="B21337" s="30"/>
      <c r="C21337" s="30"/>
      <c r="D21337" s="30"/>
      <c r="E21337" s="30"/>
      <c r="F21337" s="30"/>
    </row>
    <row r="21436" spans="1:6" x14ac:dyDescent="0.3">
      <c r="A21436" s="30"/>
      <c r="B21436" s="30"/>
      <c r="C21436" s="30"/>
      <c r="D21436" s="30"/>
      <c r="E21436" s="30"/>
      <c r="F21436" s="30"/>
    </row>
    <row r="21535" spans="1:6" x14ac:dyDescent="0.3">
      <c r="A21535" s="30"/>
      <c r="B21535" s="30"/>
      <c r="C21535" s="30"/>
      <c r="D21535" s="30"/>
      <c r="E21535" s="30"/>
      <c r="F21535" s="30"/>
    </row>
    <row r="21634" spans="1:6" x14ac:dyDescent="0.3">
      <c r="A21634" s="30"/>
      <c r="B21634" s="30"/>
      <c r="C21634" s="30"/>
      <c r="D21634" s="30"/>
      <c r="E21634" s="30"/>
      <c r="F21634" s="30"/>
    </row>
    <row r="21733" spans="1:6" x14ac:dyDescent="0.3">
      <c r="A21733" s="30"/>
      <c r="B21733" s="30"/>
      <c r="C21733" s="30"/>
      <c r="D21733" s="30"/>
      <c r="E21733" s="30"/>
      <c r="F21733" s="30"/>
    </row>
    <row r="21832" spans="1:6" x14ac:dyDescent="0.3">
      <c r="A21832" s="30"/>
      <c r="B21832" s="30"/>
      <c r="C21832" s="30"/>
      <c r="D21832" s="30"/>
      <c r="E21832" s="30"/>
      <c r="F21832" s="30"/>
    </row>
    <row r="21931" spans="1:6" x14ac:dyDescent="0.3">
      <c r="A21931" s="30"/>
      <c r="B21931" s="30"/>
      <c r="C21931" s="30"/>
      <c r="D21931" s="30"/>
      <c r="E21931" s="30"/>
      <c r="F21931" s="30"/>
    </row>
    <row r="22030" spans="1:6" x14ac:dyDescent="0.3">
      <c r="A22030" s="30"/>
      <c r="B22030" s="30"/>
      <c r="C22030" s="30"/>
      <c r="D22030" s="30"/>
      <c r="E22030" s="30"/>
      <c r="F22030" s="30"/>
    </row>
    <row r="22129" spans="1:6" x14ac:dyDescent="0.3">
      <c r="A22129" s="30"/>
      <c r="B22129" s="30"/>
      <c r="C22129" s="30"/>
      <c r="D22129" s="30"/>
      <c r="E22129" s="30"/>
      <c r="F22129" s="30"/>
    </row>
    <row r="22228" spans="1:6" x14ac:dyDescent="0.3">
      <c r="A22228" s="30"/>
      <c r="B22228" s="30"/>
      <c r="C22228" s="30"/>
      <c r="D22228" s="30"/>
      <c r="E22228" s="30"/>
      <c r="F22228" s="30"/>
    </row>
    <row r="22327" spans="1:6" x14ac:dyDescent="0.3">
      <c r="A22327" s="30"/>
      <c r="B22327" s="30"/>
      <c r="C22327" s="30"/>
      <c r="D22327" s="30"/>
      <c r="E22327" s="30"/>
      <c r="F22327" s="30"/>
    </row>
    <row r="22426" spans="1:6" x14ac:dyDescent="0.3">
      <c r="A22426" s="30"/>
      <c r="B22426" s="30"/>
      <c r="C22426" s="30"/>
      <c r="D22426" s="30"/>
      <c r="E22426" s="30"/>
      <c r="F22426" s="30"/>
    </row>
    <row r="22525" spans="1:6" x14ac:dyDescent="0.3">
      <c r="A22525" s="30"/>
      <c r="B22525" s="30"/>
      <c r="C22525" s="30"/>
      <c r="D22525" s="30"/>
      <c r="E22525" s="30"/>
      <c r="F22525" s="30"/>
    </row>
    <row r="22624" spans="1:6" x14ac:dyDescent="0.3">
      <c r="A22624" s="30"/>
      <c r="B22624" s="30"/>
      <c r="C22624" s="30"/>
      <c r="D22624" s="30"/>
      <c r="E22624" s="30"/>
      <c r="F22624" s="30"/>
    </row>
    <row r="22723" spans="1:6" x14ac:dyDescent="0.3">
      <c r="A22723" s="30"/>
      <c r="B22723" s="30"/>
      <c r="C22723" s="30"/>
      <c r="D22723" s="30"/>
      <c r="E22723" s="30"/>
      <c r="F22723" s="30"/>
    </row>
    <row r="22822" spans="1:6" x14ac:dyDescent="0.3">
      <c r="A22822" s="30"/>
      <c r="B22822" s="30"/>
      <c r="C22822" s="30"/>
      <c r="D22822" s="30"/>
      <c r="E22822" s="30"/>
      <c r="F22822" s="30"/>
    </row>
    <row r="22921" spans="1:6" x14ac:dyDescent="0.3">
      <c r="A22921" s="30"/>
      <c r="B22921" s="30"/>
      <c r="C22921" s="30"/>
      <c r="D22921" s="30"/>
      <c r="E22921" s="30"/>
      <c r="F22921" s="30"/>
    </row>
    <row r="23020" spans="1:6" x14ac:dyDescent="0.3">
      <c r="A23020" s="30"/>
      <c r="B23020" s="30"/>
      <c r="C23020" s="30"/>
      <c r="D23020" s="30"/>
      <c r="E23020" s="30"/>
      <c r="F23020" s="30"/>
    </row>
    <row r="23119" spans="1:6" x14ac:dyDescent="0.3">
      <c r="A23119" s="30"/>
      <c r="B23119" s="30"/>
      <c r="C23119" s="30"/>
      <c r="D23119" s="30"/>
      <c r="E23119" s="30"/>
      <c r="F23119" s="30"/>
    </row>
    <row r="23218" spans="1:6" x14ac:dyDescent="0.3">
      <c r="A23218" s="30"/>
      <c r="B23218" s="30"/>
      <c r="C23218" s="30"/>
      <c r="D23218" s="30"/>
      <c r="E23218" s="30"/>
      <c r="F23218" s="30"/>
    </row>
    <row r="23317" spans="1:6" x14ac:dyDescent="0.3">
      <c r="A23317" s="30"/>
      <c r="B23317" s="30"/>
      <c r="C23317" s="30"/>
      <c r="D23317" s="30"/>
      <c r="E23317" s="30"/>
      <c r="F23317" s="30"/>
    </row>
    <row r="23416" spans="1:6" x14ac:dyDescent="0.3">
      <c r="A23416" s="30"/>
      <c r="B23416" s="30"/>
      <c r="C23416" s="30"/>
      <c r="D23416" s="30"/>
      <c r="E23416" s="30"/>
      <c r="F23416" s="30"/>
    </row>
    <row r="23515" spans="1:6" x14ac:dyDescent="0.3">
      <c r="A23515" s="30"/>
      <c r="B23515" s="30"/>
      <c r="C23515" s="30"/>
      <c r="D23515" s="30"/>
      <c r="E23515" s="30"/>
      <c r="F23515" s="30"/>
    </row>
    <row r="23614" spans="1:6" x14ac:dyDescent="0.3">
      <c r="A23614" s="30"/>
      <c r="B23614" s="30"/>
      <c r="C23614" s="30"/>
      <c r="D23614" s="30"/>
      <c r="E23614" s="30"/>
      <c r="F23614" s="30"/>
    </row>
    <row r="23713" spans="1:6" x14ac:dyDescent="0.3">
      <c r="A23713" s="30"/>
      <c r="B23713" s="30"/>
      <c r="C23713" s="30"/>
      <c r="D23713" s="30"/>
      <c r="E23713" s="30"/>
      <c r="F23713" s="30"/>
    </row>
    <row r="23812" spans="1:6" x14ac:dyDescent="0.3">
      <c r="A23812" s="30"/>
      <c r="B23812" s="30"/>
      <c r="C23812" s="30"/>
      <c r="D23812" s="30"/>
      <c r="E23812" s="30"/>
      <c r="F23812" s="30"/>
    </row>
    <row r="23911" spans="1:6" x14ac:dyDescent="0.3">
      <c r="A23911" s="30"/>
      <c r="B23911" s="30"/>
      <c r="C23911" s="30"/>
      <c r="D23911" s="30"/>
      <c r="E23911" s="30"/>
      <c r="F23911" s="30"/>
    </row>
    <row r="24010" spans="1:6" x14ac:dyDescent="0.3">
      <c r="A24010" s="30"/>
      <c r="B24010" s="30"/>
      <c r="C24010" s="30"/>
      <c r="D24010" s="30"/>
      <c r="E24010" s="30"/>
      <c r="F24010" s="30"/>
    </row>
    <row r="24109" spans="1:6" x14ac:dyDescent="0.3">
      <c r="A24109" s="30"/>
      <c r="B24109" s="30"/>
      <c r="C24109" s="30"/>
      <c r="D24109" s="30"/>
      <c r="E24109" s="30"/>
      <c r="F24109" s="30"/>
    </row>
    <row r="24208" spans="1:6" x14ac:dyDescent="0.3">
      <c r="A24208" s="30"/>
      <c r="B24208" s="30"/>
      <c r="C24208" s="30"/>
      <c r="D24208" s="30"/>
      <c r="E24208" s="30"/>
      <c r="F24208" s="30"/>
    </row>
    <row r="24307" spans="1:6" x14ac:dyDescent="0.3">
      <c r="A24307" s="30"/>
      <c r="B24307" s="30"/>
      <c r="C24307" s="30"/>
      <c r="D24307" s="30"/>
      <c r="E24307" s="30"/>
      <c r="F24307" s="30"/>
    </row>
    <row r="24406" spans="1:6" x14ac:dyDescent="0.3">
      <c r="A24406" s="30"/>
      <c r="B24406" s="30"/>
      <c r="C24406" s="30"/>
      <c r="D24406" s="30"/>
      <c r="E24406" s="30"/>
      <c r="F24406" s="30"/>
    </row>
    <row r="24505" spans="1:6" x14ac:dyDescent="0.3">
      <c r="A24505" s="30"/>
      <c r="B24505" s="30"/>
      <c r="C24505" s="30"/>
      <c r="D24505" s="30"/>
      <c r="E24505" s="30"/>
      <c r="F24505" s="30"/>
    </row>
    <row r="24604" spans="1:6" x14ac:dyDescent="0.3">
      <c r="A24604" s="30"/>
      <c r="B24604" s="30"/>
      <c r="C24604" s="30"/>
      <c r="D24604" s="30"/>
      <c r="E24604" s="30"/>
      <c r="F24604" s="30"/>
    </row>
    <row r="24703" spans="1:6" x14ac:dyDescent="0.3">
      <c r="A24703" s="30"/>
      <c r="B24703" s="30"/>
      <c r="C24703" s="30"/>
      <c r="D24703" s="30"/>
      <c r="E24703" s="30"/>
      <c r="F24703" s="30"/>
    </row>
    <row r="24802" spans="1:6" x14ac:dyDescent="0.3">
      <c r="A24802" s="30"/>
      <c r="B24802" s="30"/>
      <c r="C24802" s="30"/>
      <c r="D24802" s="30"/>
      <c r="E24802" s="30"/>
      <c r="F24802" s="30"/>
    </row>
    <row r="24901" spans="1:6" x14ac:dyDescent="0.3">
      <c r="A24901" s="30"/>
      <c r="B24901" s="30"/>
      <c r="C24901" s="30"/>
      <c r="D24901" s="30"/>
      <c r="E24901" s="30"/>
      <c r="F24901" s="30"/>
    </row>
    <row r="25000" spans="1:6" x14ac:dyDescent="0.3">
      <c r="A25000" s="30"/>
      <c r="B25000" s="30"/>
      <c r="C25000" s="30"/>
      <c r="D25000" s="30"/>
      <c r="E25000" s="30"/>
      <c r="F25000" s="30"/>
    </row>
    <row r="25099" spans="1:6" x14ac:dyDescent="0.3">
      <c r="A25099" s="30"/>
      <c r="B25099" s="30"/>
      <c r="C25099" s="30"/>
      <c r="D25099" s="30"/>
      <c r="E25099" s="30"/>
      <c r="F25099" s="30"/>
    </row>
    <row r="25198" spans="1:6" x14ac:dyDescent="0.3">
      <c r="A25198" s="30"/>
      <c r="B25198" s="30"/>
      <c r="C25198" s="30"/>
      <c r="D25198" s="30"/>
      <c r="E25198" s="30"/>
      <c r="F25198" s="30"/>
    </row>
    <row r="25297" spans="1:6" x14ac:dyDescent="0.3">
      <c r="A25297" s="30"/>
      <c r="B25297" s="30"/>
      <c r="C25297" s="30"/>
      <c r="D25297" s="30"/>
      <c r="E25297" s="30"/>
      <c r="F25297" s="30"/>
    </row>
    <row r="25396" spans="1:6" x14ac:dyDescent="0.3">
      <c r="A25396" s="30"/>
      <c r="B25396" s="30"/>
      <c r="C25396" s="30"/>
      <c r="D25396" s="30"/>
      <c r="E25396" s="30"/>
      <c r="F25396" s="30"/>
    </row>
    <row r="25495" spans="1:6" x14ac:dyDescent="0.3">
      <c r="A25495" s="30"/>
      <c r="B25495" s="30"/>
      <c r="C25495" s="30"/>
      <c r="D25495" s="30"/>
      <c r="E25495" s="30"/>
      <c r="F25495" s="30"/>
    </row>
    <row r="25594" spans="1:6" x14ac:dyDescent="0.3">
      <c r="A25594" s="30"/>
      <c r="B25594" s="30"/>
      <c r="C25594" s="30"/>
      <c r="D25594" s="30"/>
      <c r="E25594" s="30"/>
      <c r="F25594" s="30"/>
    </row>
    <row r="25693" spans="1:6" x14ac:dyDescent="0.3">
      <c r="A25693" s="30"/>
      <c r="B25693" s="30"/>
      <c r="C25693" s="30"/>
      <c r="D25693" s="30"/>
      <c r="E25693" s="30"/>
      <c r="F25693" s="30"/>
    </row>
    <row r="25792" spans="1:6" x14ac:dyDescent="0.3">
      <c r="A25792" s="30"/>
      <c r="B25792" s="30"/>
      <c r="C25792" s="30"/>
      <c r="D25792" s="30"/>
      <c r="E25792" s="30"/>
      <c r="F25792" s="30"/>
    </row>
    <row r="25891" spans="1:6" x14ac:dyDescent="0.3">
      <c r="A25891" s="30"/>
      <c r="B25891" s="30"/>
      <c r="C25891" s="30"/>
      <c r="D25891" s="30"/>
      <c r="E25891" s="30"/>
      <c r="F25891" s="30"/>
    </row>
    <row r="25990" spans="1:6" x14ac:dyDescent="0.3">
      <c r="A25990" s="30"/>
      <c r="B25990" s="30"/>
      <c r="C25990" s="30"/>
      <c r="D25990" s="30"/>
      <c r="E25990" s="30"/>
      <c r="F25990" s="30"/>
    </row>
    <row r="26089" spans="1:6" x14ac:dyDescent="0.3">
      <c r="A26089" s="30"/>
      <c r="B26089" s="30"/>
      <c r="C26089" s="30"/>
      <c r="D26089" s="30"/>
      <c r="E26089" s="30"/>
      <c r="F26089" s="30"/>
    </row>
    <row r="26188" spans="1:6" x14ac:dyDescent="0.3">
      <c r="A26188" s="30"/>
      <c r="B26188" s="30"/>
      <c r="C26188" s="30"/>
      <c r="D26188" s="30"/>
      <c r="E26188" s="30"/>
      <c r="F26188" s="30"/>
    </row>
    <row r="26287" spans="1:6" x14ac:dyDescent="0.3">
      <c r="A26287" s="30"/>
      <c r="B26287" s="30"/>
      <c r="C26287" s="30"/>
      <c r="D26287" s="30"/>
      <c r="E26287" s="30"/>
      <c r="F26287" s="30"/>
    </row>
    <row r="26386" spans="1:6" x14ac:dyDescent="0.3">
      <c r="A26386" s="30"/>
      <c r="B26386" s="30"/>
      <c r="C26386" s="30"/>
      <c r="D26386" s="30"/>
      <c r="E26386" s="30"/>
      <c r="F26386" s="30"/>
    </row>
    <row r="26485" spans="1:6" x14ac:dyDescent="0.3">
      <c r="A26485" s="30"/>
      <c r="B26485" s="30"/>
      <c r="C26485" s="30"/>
      <c r="D26485" s="30"/>
      <c r="E26485" s="30"/>
      <c r="F26485" s="30"/>
    </row>
    <row r="26584" spans="1:6" x14ac:dyDescent="0.3">
      <c r="A26584" s="30"/>
      <c r="B26584" s="30"/>
      <c r="C26584" s="30"/>
      <c r="D26584" s="30"/>
      <c r="E26584" s="30"/>
      <c r="F26584" s="30"/>
    </row>
    <row r="26683" spans="1:6" x14ac:dyDescent="0.3">
      <c r="A26683" s="30"/>
      <c r="B26683" s="30"/>
      <c r="C26683" s="30"/>
      <c r="D26683" s="30"/>
      <c r="E26683" s="30"/>
      <c r="F26683" s="30"/>
    </row>
    <row r="26782" spans="1:6" x14ac:dyDescent="0.3">
      <c r="A26782" s="30"/>
      <c r="B26782" s="30"/>
      <c r="C26782" s="30"/>
      <c r="D26782" s="30"/>
      <c r="E26782" s="30"/>
      <c r="F26782" s="30"/>
    </row>
    <row r="26881" spans="1:6" x14ac:dyDescent="0.3">
      <c r="A26881" s="30"/>
      <c r="B26881" s="30"/>
      <c r="C26881" s="30"/>
      <c r="D26881" s="30"/>
      <c r="E26881" s="30"/>
      <c r="F26881" s="30"/>
    </row>
    <row r="26980" spans="1:6" x14ac:dyDescent="0.3">
      <c r="A26980" s="30"/>
      <c r="B26980" s="30"/>
      <c r="C26980" s="30"/>
      <c r="D26980" s="30"/>
      <c r="E26980" s="30"/>
      <c r="F26980" s="30"/>
    </row>
    <row r="27079" spans="1:6" x14ac:dyDescent="0.3">
      <c r="A27079" s="30"/>
      <c r="B27079" s="30"/>
      <c r="C27079" s="30"/>
      <c r="D27079" s="30"/>
      <c r="E27079" s="30"/>
      <c r="F27079" s="30"/>
    </row>
    <row r="27178" spans="1:6" x14ac:dyDescent="0.3">
      <c r="A27178" s="30"/>
      <c r="B27178" s="30"/>
      <c r="C27178" s="30"/>
      <c r="D27178" s="30"/>
      <c r="E27178" s="30"/>
      <c r="F27178" s="30"/>
    </row>
    <row r="27277" spans="1:6" x14ac:dyDescent="0.3">
      <c r="A27277" s="30"/>
      <c r="B27277" s="30"/>
      <c r="C27277" s="30"/>
      <c r="D27277" s="30"/>
      <c r="E27277" s="30"/>
      <c r="F27277" s="30"/>
    </row>
    <row r="27376" spans="1:6" x14ac:dyDescent="0.3">
      <c r="A27376" s="30"/>
      <c r="B27376" s="30"/>
      <c r="C27376" s="30"/>
      <c r="D27376" s="30"/>
      <c r="E27376" s="30"/>
      <c r="F27376" s="30"/>
    </row>
    <row r="27475" spans="1:6" x14ac:dyDescent="0.3">
      <c r="A27475" s="30"/>
      <c r="B27475" s="30"/>
      <c r="C27475" s="30"/>
      <c r="D27475" s="30"/>
      <c r="E27475" s="30"/>
      <c r="F27475" s="30"/>
    </row>
    <row r="27574" spans="1:6" x14ac:dyDescent="0.3">
      <c r="A27574" s="30"/>
      <c r="B27574" s="30"/>
      <c r="C27574" s="30"/>
      <c r="D27574" s="30"/>
      <c r="E27574" s="30"/>
      <c r="F27574" s="30"/>
    </row>
    <row r="27673" spans="1:6" x14ac:dyDescent="0.3">
      <c r="A27673" s="30"/>
      <c r="B27673" s="30"/>
      <c r="C27673" s="30"/>
      <c r="D27673" s="30"/>
      <c r="E27673" s="30"/>
      <c r="F27673" s="30"/>
    </row>
    <row r="27772" spans="1:6" x14ac:dyDescent="0.3">
      <c r="A27772" s="30"/>
      <c r="B27772" s="30"/>
      <c r="C27772" s="30"/>
      <c r="D27772" s="30"/>
      <c r="E27772" s="30"/>
      <c r="F27772" s="30"/>
    </row>
    <row r="27871" spans="1:6" x14ac:dyDescent="0.3">
      <c r="A27871" s="30"/>
      <c r="B27871" s="30"/>
      <c r="C27871" s="30"/>
      <c r="D27871" s="30"/>
      <c r="E27871" s="30"/>
      <c r="F27871" s="30"/>
    </row>
    <row r="27970" spans="1:6" x14ac:dyDescent="0.3">
      <c r="A27970" s="30"/>
      <c r="B27970" s="30"/>
      <c r="C27970" s="30"/>
      <c r="D27970" s="30"/>
      <c r="E27970" s="30"/>
      <c r="F27970" s="30"/>
    </row>
    <row r="28069" spans="1:6" x14ac:dyDescent="0.3">
      <c r="A28069" s="30"/>
      <c r="B28069" s="30"/>
      <c r="C28069" s="30"/>
      <c r="D28069" s="30"/>
      <c r="E28069" s="30"/>
      <c r="F28069" s="30"/>
    </row>
    <row r="28168" spans="1:6" x14ac:dyDescent="0.3">
      <c r="A28168" s="30"/>
      <c r="B28168" s="30"/>
      <c r="C28168" s="30"/>
      <c r="D28168" s="30"/>
      <c r="E28168" s="30"/>
      <c r="F28168" s="30"/>
    </row>
    <row r="28267" spans="1:6" x14ac:dyDescent="0.3">
      <c r="A28267" s="30"/>
      <c r="B28267" s="30"/>
      <c r="C28267" s="30"/>
      <c r="D28267" s="30"/>
      <c r="E28267" s="30"/>
      <c r="F28267" s="30"/>
    </row>
    <row r="28366" spans="1:6" x14ac:dyDescent="0.3">
      <c r="A28366" s="30"/>
      <c r="B28366" s="30"/>
      <c r="C28366" s="30"/>
      <c r="D28366" s="30"/>
      <c r="E28366" s="30"/>
      <c r="F28366" s="30"/>
    </row>
    <row r="28465" spans="1:6" x14ac:dyDescent="0.3">
      <c r="A28465" s="30"/>
      <c r="B28465" s="30"/>
      <c r="C28465" s="30"/>
      <c r="D28465" s="30"/>
      <c r="E28465" s="30"/>
      <c r="F28465" s="30"/>
    </row>
    <row r="28564" spans="1:6" x14ac:dyDescent="0.3">
      <c r="A28564" s="30"/>
      <c r="B28564" s="30"/>
      <c r="C28564" s="30"/>
      <c r="D28564" s="30"/>
      <c r="E28564" s="30"/>
      <c r="F28564" s="30"/>
    </row>
    <row r="28663" spans="1:6" x14ac:dyDescent="0.3">
      <c r="A28663" s="30"/>
      <c r="B28663" s="30"/>
      <c r="C28663" s="30"/>
      <c r="D28663" s="30"/>
      <c r="E28663" s="30"/>
      <c r="F28663" s="30"/>
    </row>
    <row r="28762" spans="1:6" x14ac:dyDescent="0.3">
      <c r="A28762" s="30"/>
      <c r="B28762" s="30"/>
      <c r="C28762" s="30"/>
      <c r="D28762" s="30"/>
      <c r="E28762" s="30"/>
      <c r="F28762" s="30"/>
    </row>
    <row r="28861" spans="1:6" x14ac:dyDescent="0.3">
      <c r="A28861" s="30"/>
      <c r="B28861" s="30"/>
      <c r="C28861" s="30"/>
      <c r="D28861" s="30"/>
      <c r="E28861" s="30"/>
      <c r="F28861" s="30"/>
    </row>
    <row r="28960" spans="1:6" x14ac:dyDescent="0.3">
      <c r="A28960" s="30"/>
      <c r="B28960" s="30"/>
      <c r="C28960" s="30"/>
      <c r="D28960" s="30"/>
      <c r="E28960" s="30"/>
      <c r="F28960" s="30"/>
    </row>
    <row r="29059" spans="1:6" x14ac:dyDescent="0.3">
      <c r="A29059" s="30"/>
      <c r="B29059" s="30"/>
      <c r="C29059" s="30"/>
      <c r="D29059" s="30"/>
      <c r="E29059" s="30"/>
      <c r="F29059" s="30"/>
    </row>
    <row r="29158" spans="1:6" x14ac:dyDescent="0.3">
      <c r="A29158" s="30"/>
      <c r="B29158" s="30"/>
      <c r="C29158" s="30"/>
      <c r="D29158" s="30"/>
      <c r="E29158" s="30"/>
      <c r="F29158" s="30"/>
    </row>
    <row r="29257" spans="1:6" x14ac:dyDescent="0.3">
      <c r="A29257" s="30"/>
      <c r="B29257" s="30"/>
      <c r="C29257" s="30"/>
      <c r="D29257" s="30"/>
      <c r="E29257" s="30"/>
      <c r="F29257" s="30"/>
    </row>
    <row r="29356" spans="1:6" x14ac:dyDescent="0.3">
      <c r="A29356" s="30"/>
      <c r="B29356" s="30"/>
      <c r="C29356" s="30"/>
      <c r="D29356" s="30"/>
      <c r="E29356" s="30"/>
      <c r="F29356" s="30"/>
    </row>
    <row r="29455" spans="1:6" x14ac:dyDescent="0.3">
      <c r="A29455" s="30"/>
      <c r="B29455" s="30"/>
      <c r="C29455" s="30"/>
      <c r="D29455" s="30"/>
      <c r="E29455" s="30"/>
      <c r="F29455" s="30"/>
    </row>
    <row r="29554" spans="1:6" x14ac:dyDescent="0.3">
      <c r="A29554" s="30"/>
      <c r="B29554" s="30"/>
      <c r="C29554" s="30"/>
      <c r="D29554" s="30"/>
      <c r="E29554" s="30"/>
      <c r="F29554" s="30"/>
    </row>
    <row r="29653" spans="1:6" x14ac:dyDescent="0.3">
      <c r="A29653" s="30"/>
      <c r="B29653" s="30"/>
      <c r="C29653" s="30"/>
      <c r="D29653" s="30"/>
      <c r="E29653" s="30"/>
      <c r="F29653" s="30"/>
    </row>
    <row r="29752" spans="1:6" x14ac:dyDescent="0.3">
      <c r="A29752" s="30"/>
      <c r="B29752" s="30"/>
      <c r="C29752" s="30"/>
      <c r="D29752" s="30"/>
      <c r="E29752" s="30"/>
      <c r="F29752" s="30"/>
    </row>
    <row r="29851" spans="1:6" x14ac:dyDescent="0.3">
      <c r="A29851" s="30"/>
      <c r="B29851" s="30"/>
      <c r="C29851" s="30"/>
      <c r="D29851" s="30"/>
      <c r="E29851" s="30"/>
      <c r="F29851" s="30"/>
    </row>
    <row r="29950" spans="1:6" x14ac:dyDescent="0.3">
      <c r="A29950" s="30"/>
      <c r="B29950" s="30"/>
      <c r="C29950" s="30"/>
      <c r="D29950" s="30"/>
      <c r="E29950" s="30"/>
      <c r="F29950" s="30"/>
    </row>
    <row r="30049" spans="1:6" x14ac:dyDescent="0.3">
      <c r="A30049" s="30"/>
      <c r="B30049" s="30"/>
      <c r="C30049" s="30"/>
      <c r="D30049" s="30"/>
      <c r="E30049" s="30"/>
      <c r="F30049" s="30"/>
    </row>
    <row r="30148" spans="1:6" x14ac:dyDescent="0.3">
      <c r="A30148" s="30"/>
      <c r="B30148" s="30"/>
      <c r="C30148" s="30"/>
      <c r="D30148" s="30"/>
      <c r="E30148" s="30"/>
      <c r="F30148" s="30"/>
    </row>
    <row r="30247" spans="1:6" x14ac:dyDescent="0.3">
      <c r="A30247" s="30"/>
      <c r="B30247" s="30"/>
      <c r="C30247" s="30"/>
      <c r="D30247" s="30"/>
      <c r="E30247" s="30"/>
      <c r="F30247" s="30"/>
    </row>
    <row r="30346" spans="1:6" x14ac:dyDescent="0.3">
      <c r="A30346" s="30"/>
      <c r="B30346" s="30"/>
      <c r="C30346" s="30"/>
      <c r="D30346" s="30"/>
      <c r="E30346" s="30"/>
      <c r="F30346" s="30"/>
    </row>
    <row r="30445" spans="1:6" x14ac:dyDescent="0.3">
      <c r="A30445" s="30"/>
      <c r="B30445" s="30"/>
      <c r="C30445" s="30"/>
      <c r="D30445" s="30"/>
      <c r="E30445" s="30"/>
      <c r="F30445" s="30"/>
    </row>
    <row r="30544" spans="1:6" x14ac:dyDescent="0.3">
      <c r="A30544" s="30"/>
      <c r="B30544" s="30"/>
      <c r="C30544" s="30"/>
      <c r="D30544" s="30"/>
      <c r="E30544" s="30"/>
      <c r="F30544" s="30"/>
    </row>
    <row r="30643" spans="1:6" x14ac:dyDescent="0.3">
      <c r="A30643" s="30"/>
      <c r="B30643" s="30"/>
      <c r="C30643" s="30"/>
      <c r="D30643" s="30"/>
      <c r="E30643" s="30"/>
      <c r="F30643" s="30"/>
    </row>
    <row r="30742" spans="1:6" x14ac:dyDescent="0.3">
      <c r="A30742" s="30"/>
      <c r="B30742" s="30"/>
      <c r="C30742" s="30"/>
      <c r="D30742" s="30"/>
      <c r="E30742" s="30"/>
      <c r="F30742" s="30"/>
    </row>
    <row r="30841" spans="1:6" x14ac:dyDescent="0.3">
      <c r="A30841" s="30"/>
      <c r="B30841" s="30"/>
      <c r="C30841" s="30"/>
      <c r="D30841" s="30"/>
      <c r="E30841" s="30"/>
      <c r="F30841" s="30"/>
    </row>
    <row r="30940" spans="1:6" x14ac:dyDescent="0.3">
      <c r="A30940" s="30"/>
      <c r="B30940" s="30"/>
      <c r="C30940" s="30"/>
      <c r="D30940" s="30"/>
      <c r="E30940" s="30"/>
      <c r="F30940" s="30"/>
    </row>
    <row r="31039" spans="1:6" x14ac:dyDescent="0.3">
      <c r="A31039" s="30"/>
      <c r="B31039" s="30"/>
      <c r="C31039" s="30"/>
      <c r="D31039" s="30"/>
      <c r="E31039" s="30"/>
      <c r="F31039" s="30"/>
    </row>
    <row r="31138" spans="1:6" x14ac:dyDescent="0.3">
      <c r="A31138" s="30"/>
      <c r="B31138" s="30"/>
      <c r="C31138" s="30"/>
      <c r="D31138" s="30"/>
      <c r="E31138" s="30"/>
      <c r="F31138" s="30"/>
    </row>
    <row r="31237" spans="1:6" x14ac:dyDescent="0.3">
      <c r="A31237" s="30"/>
      <c r="B31237" s="30"/>
      <c r="C31237" s="30"/>
      <c r="D31237" s="30"/>
      <c r="E31237" s="30"/>
      <c r="F31237" s="30"/>
    </row>
    <row r="31336" spans="1:6" x14ac:dyDescent="0.3">
      <c r="A31336" s="30"/>
      <c r="B31336" s="30"/>
      <c r="C31336" s="30"/>
      <c r="D31336" s="30"/>
      <c r="E31336" s="30"/>
      <c r="F31336" s="30"/>
    </row>
    <row r="31435" spans="1:6" x14ac:dyDescent="0.3">
      <c r="A31435" s="30"/>
      <c r="B31435" s="30"/>
      <c r="C31435" s="30"/>
      <c r="D31435" s="30"/>
      <c r="E31435" s="30"/>
      <c r="F31435" s="30"/>
    </row>
    <row r="31534" spans="1:6" x14ac:dyDescent="0.3">
      <c r="A31534" s="30"/>
      <c r="B31534" s="30"/>
      <c r="C31534" s="30"/>
      <c r="D31534" s="30"/>
      <c r="E31534" s="30"/>
      <c r="F31534" s="30"/>
    </row>
    <row r="31633" spans="1:6" x14ac:dyDescent="0.3">
      <c r="A31633" s="30"/>
      <c r="B31633" s="30"/>
      <c r="C31633" s="30"/>
      <c r="D31633" s="30"/>
      <c r="E31633" s="30"/>
      <c r="F31633" s="30"/>
    </row>
    <row r="31732" spans="1:6" x14ac:dyDescent="0.3">
      <c r="A31732" s="30"/>
      <c r="B31732" s="30"/>
      <c r="C31732" s="30"/>
      <c r="D31732" s="30"/>
      <c r="E31732" s="30"/>
      <c r="F31732" s="30"/>
    </row>
    <row r="31831" spans="1:6" x14ac:dyDescent="0.3">
      <c r="A31831" s="30"/>
      <c r="B31831" s="30"/>
      <c r="C31831" s="30"/>
      <c r="D31831" s="30"/>
      <c r="E31831" s="30"/>
      <c r="F31831" s="30"/>
    </row>
    <row r="31930" spans="1:6" x14ac:dyDescent="0.3">
      <c r="A31930" s="30"/>
      <c r="B31930" s="30"/>
      <c r="C31930" s="30"/>
      <c r="D31930" s="30"/>
      <c r="E31930" s="30"/>
      <c r="F31930" s="30"/>
    </row>
    <row r="32029" spans="1:6" x14ac:dyDescent="0.3">
      <c r="A32029" s="30"/>
      <c r="B32029" s="30"/>
      <c r="C32029" s="30"/>
      <c r="D32029" s="30"/>
      <c r="E32029" s="30"/>
      <c r="F32029" s="30"/>
    </row>
    <row r="32128" spans="1:6" x14ac:dyDescent="0.3">
      <c r="A32128" s="30"/>
      <c r="B32128" s="30"/>
      <c r="C32128" s="30"/>
      <c r="D32128" s="30"/>
      <c r="E32128" s="30"/>
      <c r="F32128" s="30"/>
    </row>
    <row r="32227" spans="1:6" x14ac:dyDescent="0.3">
      <c r="A32227" s="30"/>
      <c r="B32227" s="30"/>
      <c r="C32227" s="30"/>
      <c r="D32227" s="30"/>
      <c r="E32227" s="30"/>
      <c r="F32227" s="30"/>
    </row>
    <row r="32326" spans="1:6" x14ac:dyDescent="0.3">
      <c r="A32326" s="30"/>
      <c r="B32326" s="30"/>
      <c r="C32326" s="30"/>
      <c r="D32326" s="30"/>
      <c r="E32326" s="30"/>
      <c r="F32326" s="30"/>
    </row>
    <row r="32425" spans="1:6" x14ac:dyDescent="0.3">
      <c r="A32425" s="30"/>
      <c r="B32425" s="30"/>
      <c r="C32425" s="30"/>
      <c r="D32425" s="30"/>
      <c r="E32425" s="30"/>
      <c r="F32425" s="30"/>
    </row>
    <row r="32524" spans="1:6" x14ac:dyDescent="0.3">
      <c r="A32524" s="30"/>
      <c r="B32524" s="30"/>
      <c r="C32524" s="30"/>
      <c r="D32524" s="30"/>
      <c r="E32524" s="30"/>
      <c r="F32524" s="30"/>
    </row>
    <row r="32623" spans="1:6" x14ac:dyDescent="0.3">
      <c r="A32623" s="30"/>
      <c r="B32623" s="30"/>
      <c r="C32623" s="30"/>
      <c r="D32623" s="30"/>
      <c r="E32623" s="30"/>
      <c r="F32623" s="30"/>
    </row>
    <row r="32722" spans="1:6" x14ac:dyDescent="0.3">
      <c r="A32722" s="30"/>
      <c r="B32722" s="30"/>
      <c r="C32722" s="30"/>
      <c r="D32722" s="30"/>
      <c r="E32722" s="30"/>
      <c r="F32722" s="30"/>
    </row>
    <row r="32821" spans="1:6" x14ac:dyDescent="0.3">
      <c r="A32821" s="30"/>
      <c r="B32821" s="30"/>
      <c r="C32821" s="30"/>
      <c r="D32821" s="30"/>
      <c r="E32821" s="30"/>
      <c r="F32821" s="30"/>
    </row>
    <row r="32920" spans="1:6" x14ac:dyDescent="0.3">
      <c r="A32920" s="30"/>
      <c r="B32920" s="30"/>
      <c r="C32920" s="30"/>
      <c r="D32920" s="30"/>
      <c r="E32920" s="30"/>
      <c r="F32920" s="30"/>
    </row>
    <row r="33019" spans="1:6" x14ac:dyDescent="0.3">
      <c r="A33019" s="30"/>
      <c r="B33019" s="30"/>
      <c r="C33019" s="30"/>
      <c r="D33019" s="30"/>
      <c r="E33019" s="30"/>
      <c r="F33019" s="30"/>
    </row>
    <row r="33118" spans="1:6" x14ac:dyDescent="0.3">
      <c r="A33118" s="30"/>
      <c r="B33118" s="30"/>
      <c r="C33118" s="30"/>
      <c r="D33118" s="30"/>
      <c r="E33118" s="30"/>
      <c r="F33118" s="30"/>
    </row>
    <row r="33217" spans="1:6" x14ac:dyDescent="0.3">
      <c r="A33217" s="30"/>
      <c r="B33217" s="30"/>
      <c r="C33217" s="30"/>
      <c r="D33217" s="30"/>
      <c r="E33217" s="30"/>
      <c r="F33217" s="30"/>
    </row>
    <row r="33316" spans="1:6" x14ac:dyDescent="0.3">
      <c r="A33316" s="30"/>
      <c r="B33316" s="30"/>
      <c r="C33316" s="30"/>
      <c r="D33316" s="30"/>
      <c r="E33316" s="30"/>
      <c r="F33316" s="30"/>
    </row>
    <row r="33415" spans="1:6" x14ac:dyDescent="0.3">
      <c r="A33415" s="30"/>
      <c r="B33415" s="30"/>
      <c r="C33415" s="30"/>
      <c r="D33415" s="30"/>
      <c r="E33415" s="30"/>
      <c r="F33415" s="30"/>
    </row>
    <row r="33514" spans="1:6" x14ac:dyDescent="0.3">
      <c r="A33514" s="30"/>
      <c r="B33514" s="30"/>
      <c r="C33514" s="30"/>
      <c r="D33514" s="30"/>
      <c r="E33514" s="30"/>
      <c r="F33514" s="30"/>
    </row>
    <row r="33613" spans="1:6" x14ac:dyDescent="0.3">
      <c r="A33613" s="30"/>
      <c r="B33613" s="30"/>
      <c r="C33613" s="30"/>
      <c r="D33613" s="30"/>
      <c r="E33613" s="30"/>
      <c r="F33613" s="30"/>
    </row>
    <row r="33712" spans="1:6" x14ac:dyDescent="0.3">
      <c r="A33712" s="30"/>
      <c r="B33712" s="30"/>
      <c r="C33712" s="30"/>
      <c r="D33712" s="30"/>
      <c r="E33712" s="30"/>
      <c r="F33712" s="30"/>
    </row>
    <row r="33811" spans="1:6" x14ac:dyDescent="0.3">
      <c r="A33811" s="30"/>
      <c r="B33811" s="30"/>
      <c r="C33811" s="30"/>
      <c r="D33811" s="30"/>
      <c r="E33811" s="30"/>
      <c r="F33811" s="30"/>
    </row>
    <row r="33910" spans="1:6" x14ac:dyDescent="0.3">
      <c r="A33910" s="30"/>
      <c r="B33910" s="30"/>
      <c r="C33910" s="30"/>
      <c r="D33910" s="30"/>
      <c r="E33910" s="30"/>
      <c r="F33910" s="30"/>
    </row>
    <row r="34009" spans="1:6" x14ac:dyDescent="0.3">
      <c r="A34009" s="30"/>
      <c r="B34009" s="30"/>
      <c r="C34009" s="30"/>
      <c r="D34009" s="30"/>
      <c r="E34009" s="30"/>
      <c r="F34009" s="30"/>
    </row>
    <row r="34108" spans="1:6" x14ac:dyDescent="0.3">
      <c r="A34108" s="30"/>
      <c r="B34108" s="30"/>
      <c r="C34108" s="30"/>
      <c r="D34108" s="30"/>
      <c r="E34108" s="30"/>
      <c r="F34108" s="30"/>
    </row>
    <row r="34207" spans="1:6" x14ac:dyDescent="0.3">
      <c r="A34207" s="30"/>
      <c r="B34207" s="30"/>
      <c r="C34207" s="30"/>
      <c r="D34207" s="30"/>
      <c r="E34207" s="30"/>
      <c r="F34207" s="30"/>
    </row>
    <row r="34306" spans="1:6" x14ac:dyDescent="0.3">
      <c r="A34306" s="30"/>
      <c r="B34306" s="30"/>
      <c r="C34306" s="30"/>
      <c r="D34306" s="30"/>
      <c r="E34306" s="30"/>
      <c r="F34306" s="30"/>
    </row>
    <row r="34405" spans="1:6" x14ac:dyDescent="0.3">
      <c r="A34405" s="30"/>
      <c r="B34405" s="30"/>
      <c r="C34405" s="30"/>
      <c r="D34405" s="30"/>
      <c r="E34405" s="30"/>
      <c r="F34405" s="30"/>
    </row>
    <row r="34504" spans="1:6" x14ac:dyDescent="0.3">
      <c r="A34504" s="30"/>
      <c r="B34504" s="30"/>
      <c r="C34504" s="30"/>
      <c r="D34504" s="30"/>
      <c r="E34504" s="30"/>
      <c r="F34504" s="30"/>
    </row>
    <row r="34603" spans="1:6" x14ac:dyDescent="0.3">
      <c r="A34603" s="30"/>
      <c r="B34603" s="30"/>
      <c r="C34603" s="30"/>
      <c r="D34603" s="30"/>
      <c r="E34603" s="30"/>
      <c r="F34603" s="30"/>
    </row>
    <row r="34702" spans="1:6" x14ac:dyDescent="0.3">
      <c r="A34702" s="30"/>
      <c r="B34702" s="30"/>
      <c r="C34702" s="30"/>
      <c r="D34702" s="30"/>
      <c r="E34702" s="30"/>
      <c r="F34702" s="30"/>
    </row>
    <row r="34801" spans="1:6" x14ac:dyDescent="0.3">
      <c r="A34801" s="30"/>
      <c r="B34801" s="30"/>
      <c r="C34801" s="30"/>
      <c r="D34801" s="30"/>
      <c r="E34801" s="30"/>
      <c r="F34801" s="30"/>
    </row>
    <row r="34900" spans="1:6" x14ac:dyDescent="0.3">
      <c r="A34900" s="30"/>
      <c r="B34900" s="30"/>
      <c r="C34900" s="30"/>
      <c r="D34900" s="30"/>
      <c r="E34900" s="30"/>
      <c r="F34900" s="30"/>
    </row>
    <row r="34999" spans="1:6" x14ac:dyDescent="0.3">
      <c r="A34999" s="30"/>
      <c r="B34999" s="30"/>
      <c r="C34999" s="30"/>
      <c r="D34999" s="30"/>
      <c r="E34999" s="30"/>
      <c r="F34999" s="30"/>
    </row>
    <row r="35098" spans="1:6" x14ac:dyDescent="0.3">
      <c r="A35098" s="30"/>
      <c r="B35098" s="30"/>
      <c r="C35098" s="30"/>
      <c r="D35098" s="30"/>
      <c r="E35098" s="30"/>
      <c r="F35098" s="30"/>
    </row>
    <row r="35197" spans="1:6" x14ac:dyDescent="0.3">
      <c r="A35197" s="30"/>
      <c r="B35197" s="30"/>
      <c r="C35197" s="30"/>
      <c r="D35197" s="30"/>
      <c r="E35197" s="30"/>
      <c r="F35197" s="30"/>
    </row>
    <row r="35296" spans="1:6" x14ac:dyDescent="0.3">
      <c r="A35296" s="30"/>
      <c r="B35296" s="30"/>
      <c r="C35296" s="30"/>
      <c r="D35296" s="30"/>
      <c r="E35296" s="30"/>
      <c r="F35296" s="30"/>
    </row>
    <row r="35395" spans="1:6" x14ac:dyDescent="0.3">
      <c r="A35395" s="30"/>
      <c r="B35395" s="30"/>
      <c r="C35395" s="30"/>
      <c r="D35395" s="30"/>
      <c r="E35395" s="30"/>
      <c r="F35395" s="30"/>
    </row>
    <row r="35494" spans="1:6" x14ac:dyDescent="0.3">
      <c r="A35494" s="30"/>
      <c r="B35494" s="30"/>
      <c r="C35494" s="30"/>
      <c r="D35494" s="30"/>
      <c r="E35494" s="30"/>
      <c r="F35494" s="30"/>
    </row>
    <row r="35593" spans="1:6" x14ac:dyDescent="0.3">
      <c r="A35593" s="30"/>
      <c r="B35593" s="30"/>
      <c r="C35593" s="30"/>
      <c r="D35593" s="30"/>
      <c r="E35593" s="30"/>
      <c r="F35593" s="30"/>
    </row>
    <row r="35692" spans="1:6" x14ac:dyDescent="0.3">
      <c r="A35692" s="30"/>
      <c r="B35692" s="30"/>
      <c r="C35692" s="30"/>
      <c r="D35692" s="30"/>
      <c r="E35692" s="30"/>
      <c r="F35692" s="30"/>
    </row>
    <row r="35791" spans="1:6" x14ac:dyDescent="0.3">
      <c r="A35791" s="30"/>
      <c r="B35791" s="30"/>
      <c r="C35791" s="30"/>
      <c r="D35791" s="30"/>
      <c r="E35791" s="30"/>
      <c r="F35791" s="30"/>
    </row>
    <row r="35890" spans="1:6" x14ac:dyDescent="0.3">
      <c r="A35890" s="30"/>
      <c r="B35890" s="30"/>
      <c r="C35890" s="30"/>
      <c r="D35890" s="30"/>
      <c r="E35890" s="30"/>
      <c r="F35890" s="30"/>
    </row>
    <row r="35989" spans="1:6" x14ac:dyDescent="0.3">
      <c r="A35989" s="30"/>
      <c r="B35989" s="30"/>
      <c r="C35989" s="30"/>
      <c r="D35989" s="30"/>
      <c r="E35989" s="30"/>
      <c r="F35989" s="30"/>
    </row>
    <row r="36088" spans="1:6" x14ac:dyDescent="0.3">
      <c r="A36088" s="30"/>
      <c r="B36088" s="30"/>
      <c r="C36088" s="30"/>
      <c r="D36088" s="30"/>
      <c r="E36088" s="30"/>
      <c r="F36088" s="30"/>
    </row>
    <row r="36187" spans="1:6" x14ac:dyDescent="0.3">
      <c r="A36187" s="30"/>
      <c r="B36187" s="30"/>
      <c r="C36187" s="30"/>
      <c r="D36187" s="30"/>
      <c r="E36187" s="30"/>
      <c r="F36187" s="30"/>
    </row>
    <row r="36286" spans="1:6" x14ac:dyDescent="0.3">
      <c r="A36286" s="30"/>
      <c r="B36286" s="30"/>
      <c r="C36286" s="30"/>
      <c r="D36286" s="30"/>
      <c r="E36286" s="30"/>
      <c r="F36286" s="30"/>
    </row>
    <row r="36385" spans="1:6" x14ac:dyDescent="0.3">
      <c r="A36385" s="30"/>
      <c r="B36385" s="30"/>
      <c r="C36385" s="30"/>
      <c r="D36385" s="30"/>
      <c r="E36385" s="30"/>
      <c r="F36385" s="30"/>
    </row>
    <row r="36484" spans="1:6" x14ac:dyDescent="0.3">
      <c r="A36484" s="30"/>
      <c r="B36484" s="30"/>
      <c r="C36484" s="30"/>
      <c r="D36484" s="30"/>
      <c r="E36484" s="30"/>
      <c r="F36484" s="30"/>
    </row>
    <row r="36583" spans="1:6" x14ac:dyDescent="0.3">
      <c r="A36583" s="30"/>
      <c r="B36583" s="30"/>
      <c r="C36583" s="30"/>
      <c r="D36583" s="30"/>
      <c r="E36583" s="30"/>
      <c r="F36583" s="30"/>
    </row>
    <row r="36682" spans="1:6" x14ac:dyDescent="0.3">
      <c r="A36682" s="30"/>
      <c r="B36682" s="30"/>
      <c r="C36682" s="30"/>
      <c r="D36682" s="30"/>
      <c r="E36682" s="30"/>
      <c r="F36682" s="30"/>
    </row>
    <row r="36781" spans="1:6" x14ac:dyDescent="0.3">
      <c r="A36781" s="30"/>
      <c r="B36781" s="30"/>
      <c r="C36781" s="30"/>
      <c r="D36781" s="30"/>
      <c r="E36781" s="30"/>
      <c r="F36781" s="30"/>
    </row>
    <row r="36880" spans="1:6" x14ac:dyDescent="0.3">
      <c r="A36880" s="30"/>
      <c r="B36880" s="30"/>
      <c r="C36880" s="30"/>
      <c r="D36880" s="30"/>
      <c r="E36880" s="30"/>
      <c r="F36880" s="30"/>
    </row>
    <row r="36979" spans="1:6" x14ac:dyDescent="0.3">
      <c r="A36979" s="30"/>
      <c r="B36979" s="30"/>
      <c r="C36979" s="30"/>
      <c r="D36979" s="30"/>
      <c r="E36979" s="30"/>
      <c r="F36979" s="30"/>
    </row>
    <row r="37078" spans="1:6" x14ac:dyDescent="0.3">
      <c r="A37078" s="30"/>
      <c r="B37078" s="30"/>
      <c r="C37078" s="30"/>
      <c r="D37078" s="30"/>
      <c r="E37078" s="30"/>
      <c r="F37078" s="30"/>
    </row>
    <row r="37177" spans="1:6" x14ac:dyDescent="0.3">
      <c r="A37177" s="30"/>
      <c r="B37177" s="30"/>
      <c r="C37177" s="30"/>
      <c r="D37177" s="30"/>
      <c r="E37177" s="30"/>
      <c r="F37177" s="30"/>
    </row>
    <row r="37276" spans="1:6" x14ac:dyDescent="0.3">
      <c r="A37276" s="30"/>
      <c r="B37276" s="30"/>
      <c r="C37276" s="30"/>
      <c r="D37276" s="30"/>
      <c r="E37276" s="30"/>
      <c r="F37276" s="30"/>
    </row>
    <row r="37375" spans="1:6" x14ac:dyDescent="0.3">
      <c r="A37375" s="30"/>
      <c r="B37375" s="30"/>
      <c r="C37375" s="30"/>
      <c r="D37375" s="30"/>
      <c r="E37375" s="30"/>
      <c r="F37375" s="30"/>
    </row>
    <row r="37474" spans="1:6" x14ac:dyDescent="0.3">
      <c r="A37474" s="30"/>
      <c r="B37474" s="30"/>
      <c r="C37474" s="30"/>
      <c r="D37474" s="30"/>
      <c r="E37474" s="30"/>
      <c r="F37474" s="30"/>
    </row>
    <row r="37573" spans="1:6" x14ac:dyDescent="0.3">
      <c r="A37573" s="30"/>
      <c r="B37573" s="30"/>
      <c r="C37573" s="30"/>
      <c r="D37573" s="30"/>
      <c r="E37573" s="30"/>
      <c r="F37573" s="30"/>
    </row>
    <row r="37672" spans="1:6" x14ac:dyDescent="0.3">
      <c r="A37672" s="30"/>
      <c r="B37672" s="30"/>
      <c r="C37672" s="30"/>
      <c r="D37672" s="30"/>
      <c r="E37672" s="30"/>
      <c r="F37672" s="30"/>
    </row>
    <row r="37771" spans="1:6" x14ac:dyDescent="0.3">
      <c r="A37771" s="30"/>
      <c r="B37771" s="30"/>
      <c r="C37771" s="30"/>
      <c r="D37771" s="30"/>
      <c r="E37771" s="30"/>
      <c r="F37771" s="30"/>
    </row>
    <row r="37870" spans="1:6" x14ac:dyDescent="0.3">
      <c r="A37870" s="30"/>
      <c r="B37870" s="30"/>
      <c r="C37870" s="30"/>
      <c r="D37870" s="30"/>
      <c r="E37870" s="30"/>
      <c r="F37870" s="30"/>
    </row>
    <row r="37969" spans="1:6" x14ac:dyDescent="0.3">
      <c r="A37969" s="30"/>
      <c r="B37969" s="30"/>
      <c r="C37969" s="30"/>
      <c r="D37969" s="30"/>
      <c r="E37969" s="30"/>
      <c r="F37969" s="30"/>
    </row>
    <row r="38068" spans="1:6" x14ac:dyDescent="0.3">
      <c r="A38068" s="30"/>
      <c r="B38068" s="30"/>
      <c r="C38068" s="30"/>
      <c r="D38068" s="30"/>
      <c r="E38068" s="30"/>
      <c r="F38068" s="30"/>
    </row>
    <row r="38167" spans="1:6" x14ac:dyDescent="0.3">
      <c r="A38167" s="30"/>
      <c r="B38167" s="30"/>
      <c r="C38167" s="30"/>
      <c r="D38167" s="30"/>
      <c r="E38167" s="30"/>
      <c r="F38167" s="30"/>
    </row>
    <row r="38266" spans="1:6" x14ac:dyDescent="0.3">
      <c r="A38266" s="30"/>
      <c r="B38266" s="30"/>
      <c r="C38266" s="30"/>
      <c r="D38266" s="30"/>
      <c r="E38266" s="30"/>
      <c r="F38266" s="30"/>
    </row>
    <row r="38365" spans="1:6" x14ac:dyDescent="0.3">
      <c r="A38365" s="30"/>
      <c r="B38365" s="30"/>
      <c r="C38365" s="30"/>
      <c r="D38365" s="30"/>
      <c r="E38365" s="30"/>
      <c r="F38365" s="30"/>
    </row>
    <row r="38464" spans="1:6" x14ac:dyDescent="0.3">
      <c r="A38464" s="30"/>
      <c r="B38464" s="30"/>
      <c r="C38464" s="30"/>
      <c r="D38464" s="30"/>
      <c r="E38464" s="30"/>
      <c r="F38464" s="30"/>
    </row>
    <row r="38563" spans="1:6" x14ac:dyDescent="0.3">
      <c r="A38563" s="30"/>
      <c r="B38563" s="30"/>
      <c r="C38563" s="30"/>
      <c r="D38563" s="30"/>
      <c r="E38563" s="30"/>
      <c r="F38563" s="30"/>
    </row>
    <row r="38662" spans="1:6" x14ac:dyDescent="0.3">
      <c r="A38662" s="30"/>
      <c r="B38662" s="30"/>
      <c r="C38662" s="30"/>
      <c r="D38662" s="30"/>
      <c r="E38662" s="30"/>
      <c r="F38662" s="30"/>
    </row>
    <row r="38761" spans="1:6" x14ac:dyDescent="0.3">
      <c r="A38761" s="30"/>
      <c r="B38761" s="30"/>
      <c r="C38761" s="30"/>
      <c r="D38761" s="30"/>
      <c r="E38761" s="30"/>
      <c r="F38761" s="30"/>
    </row>
    <row r="38860" spans="1:6" x14ac:dyDescent="0.3">
      <c r="A38860" s="30"/>
      <c r="B38860" s="30"/>
      <c r="C38860" s="30"/>
      <c r="D38860" s="30"/>
      <c r="E38860" s="30"/>
      <c r="F38860" s="30"/>
    </row>
    <row r="38959" spans="1:6" x14ac:dyDescent="0.3">
      <c r="A38959" s="30"/>
      <c r="B38959" s="30"/>
      <c r="C38959" s="30"/>
      <c r="D38959" s="30"/>
      <c r="E38959" s="30"/>
      <c r="F38959" s="30"/>
    </row>
    <row r="39058" spans="1:6" x14ac:dyDescent="0.3">
      <c r="A39058" s="30"/>
      <c r="B39058" s="30"/>
      <c r="C39058" s="30"/>
      <c r="D39058" s="30"/>
      <c r="E39058" s="30"/>
      <c r="F39058" s="30"/>
    </row>
    <row r="39157" spans="1:6" x14ac:dyDescent="0.3">
      <c r="A39157" s="30"/>
      <c r="B39157" s="30"/>
      <c r="C39157" s="30"/>
      <c r="D39157" s="30"/>
      <c r="E39157" s="30"/>
      <c r="F39157" s="30"/>
    </row>
    <row r="39256" spans="1:6" x14ac:dyDescent="0.3">
      <c r="A39256" s="30"/>
      <c r="B39256" s="30"/>
      <c r="C39256" s="30"/>
      <c r="D39256" s="30"/>
      <c r="E39256" s="30"/>
      <c r="F39256" s="30"/>
    </row>
    <row r="39355" spans="1:6" x14ac:dyDescent="0.3">
      <c r="A39355" s="30"/>
      <c r="B39355" s="30"/>
      <c r="C39355" s="30"/>
      <c r="D39355" s="30"/>
      <c r="E39355" s="30"/>
      <c r="F39355" s="30"/>
    </row>
    <row r="39454" spans="1:6" x14ac:dyDescent="0.3">
      <c r="A39454" s="30"/>
      <c r="B39454" s="30"/>
      <c r="C39454" s="30"/>
      <c r="D39454" s="30"/>
      <c r="E39454" s="30"/>
      <c r="F39454" s="30"/>
    </row>
    <row r="39553" spans="1:6" x14ac:dyDescent="0.3">
      <c r="A39553" s="30"/>
      <c r="B39553" s="30"/>
      <c r="C39553" s="30"/>
      <c r="D39553" s="30"/>
      <c r="E39553" s="30"/>
      <c r="F39553" s="30"/>
    </row>
    <row r="39652" spans="1:6" x14ac:dyDescent="0.3">
      <c r="A39652" s="30"/>
      <c r="B39652" s="30"/>
      <c r="C39652" s="30"/>
      <c r="D39652" s="30"/>
      <c r="E39652" s="30"/>
      <c r="F39652" s="30"/>
    </row>
    <row r="39751" spans="1:6" x14ac:dyDescent="0.3">
      <c r="A39751" s="30"/>
      <c r="B39751" s="30"/>
      <c r="C39751" s="30"/>
      <c r="D39751" s="30"/>
      <c r="E39751" s="30"/>
      <c r="F39751" s="30"/>
    </row>
    <row r="39850" spans="1:6" x14ac:dyDescent="0.3">
      <c r="A39850" s="30"/>
      <c r="B39850" s="30"/>
      <c r="C39850" s="30"/>
      <c r="D39850" s="30"/>
      <c r="E39850" s="30"/>
      <c r="F39850" s="30"/>
    </row>
    <row r="39949" spans="1:6" x14ac:dyDescent="0.3">
      <c r="A39949" s="30"/>
      <c r="B39949" s="30"/>
      <c r="C39949" s="30"/>
      <c r="D39949" s="30"/>
      <c r="E39949" s="30"/>
      <c r="F39949" s="30"/>
    </row>
    <row r="40048" spans="1:6" x14ac:dyDescent="0.3">
      <c r="A40048" s="30"/>
      <c r="B40048" s="30"/>
      <c r="C40048" s="30"/>
      <c r="D40048" s="30"/>
      <c r="E40048" s="30"/>
      <c r="F40048" s="30"/>
    </row>
    <row r="40147" spans="1:6" x14ac:dyDescent="0.3">
      <c r="A40147" s="30"/>
      <c r="B40147" s="30"/>
      <c r="C40147" s="30"/>
      <c r="D40147" s="30"/>
      <c r="E40147" s="30"/>
      <c r="F40147" s="30"/>
    </row>
    <row r="40246" spans="1:6" x14ac:dyDescent="0.3">
      <c r="A40246" s="30"/>
      <c r="B40246" s="30"/>
      <c r="C40246" s="30"/>
      <c r="D40246" s="30"/>
      <c r="E40246" s="30"/>
      <c r="F40246" s="30"/>
    </row>
    <row r="40345" spans="1:6" x14ac:dyDescent="0.3">
      <c r="A40345" s="30"/>
      <c r="B40345" s="30"/>
      <c r="C40345" s="30"/>
      <c r="D40345" s="30"/>
      <c r="E40345" s="30"/>
      <c r="F40345" s="30"/>
    </row>
    <row r="40444" spans="1:6" x14ac:dyDescent="0.3">
      <c r="A40444" s="30"/>
      <c r="B40444" s="30"/>
      <c r="C40444" s="30"/>
      <c r="D40444" s="30"/>
      <c r="E40444" s="30"/>
      <c r="F40444" s="30"/>
    </row>
    <row r="40543" spans="1:6" x14ac:dyDescent="0.3">
      <c r="A40543" s="30"/>
      <c r="B40543" s="30"/>
      <c r="C40543" s="30"/>
      <c r="D40543" s="30"/>
      <c r="E40543" s="30"/>
      <c r="F40543" s="30"/>
    </row>
    <row r="40642" spans="1:6" x14ac:dyDescent="0.3">
      <c r="A40642" s="30"/>
      <c r="B40642" s="30"/>
      <c r="C40642" s="30"/>
      <c r="D40642" s="30"/>
      <c r="E40642" s="30"/>
      <c r="F40642" s="30"/>
    </row>
    <row r="40741" spans="1:6" x14ac:dyDescent="0.3">
      <c r="A40741" s="30"/>
      <c r="B40741" s="30"/>
      <c r="C40741" s="30"/>
      <c r="D40741" s="30"/>
      <c r="E40741" s="30"/>
      <c r="F40741" s="30"/>
    </row>
    <row r="40840" spans="1:6" x14ac:dyDescent="0.3">
      <c r="A40840" s="30"/>
      <c r="B40840" s="30"/>
      <c r="C40840" s="30"/>
      <c r="D40840" s="30"/>
      <c r="E40840" s="30"/>
      <c r="F40840" s="30"/>
    </row>
    <row r="40939" spans="1:6" x14ac:dyDescent="0.3">
      <c r="A40939" s="30"/>
      <c r="B40939" s="30"/>
      <c r="C40939" s="30"/>
      <c r="D40939" s="30"/>
      <c r="E40939" s="30"/>
      <c r="F40939" s="30"/>
    </row>
    <row r="41038" spans="1:6" x14ac:dyDescent="0.3">
      <c r="A41038" s="30"/>
      <c r="B41038" s="30"/>
      <c r="C41038" s="30"/>
      <c r="D41038" s="30"/>
      <c r="E41038" s="30"/>
      <c r="F41038" s="30"/>
    </row>
    <row r="41137" spans="1:6" x14ac:dyDescent="0.3">
      <c r="A41137" s="30"/>
      <c r="B41137" s="30"/>
      <c r="C41137" s="30"/>
      <c r="D41137" s="30"/>
      <c r="E41137" s="30"/>
      <c r="F41137" s="30"/>
    </row>
    <row r="41236" spans="1:6" x14ac:dyDescent="0.3">
      <c r="A41236" s="30"/>
      <c r="B41236" s="30"/>
      <c r="C41236" s="30"/>
      <c r="D41236" s="30"/>
      <c r="E41236" s="30"/>
      <c r="F41236" s="30"/>
    </row>
    <row r="41335" spans="1:6" x14ac:dyDescent="0.3">
      <c r="A41335" s="30"/>
      <c r="B41335" s="30"/>
      <c r="C41335" s="30"/>
      <c r="D41335" s="30"/>
      <c r="E41335" s="30"/>
      <c r="F41335" s="30"/>
    </row>
    <row r="41434" spans="1:6" x14ac:dyDescent="0.3">
      <c r="A41434" s="30"/>
      <c r="B41434" s="30"/>
      <c r="C41434" s="30"/>
      <c r="D41434" s="30"/>
      <c r="E41434" s="30"/>
      <c r="F41434" s="30"/>
    </row>
    <row r="41533" spans="1:6" x14ac:dyDescent="0.3">
      <c r="A41533" s="30"/>
      <c r="B41533" s="30"/>
      <c r="C41533" s="30"/>
      <c r="D41533" s="30"/>
      <c r="E41533" s="30"/>
      <c r="F41533" s="30"/>
    </row>
    <row r="41632" spans="1:6" x14ac:dyDescent="0.3">
      <c r="A41632" s="30"/>
      <c r="B41632" s="30"/>
      <c r="C41632" s="30"/>
      <c r="D41632" s="30"/>
      <c r="E41632" s="30"/>
      <c r="F41632" s="30"/>
    </row>
    <row r="41731" spans="1:6" x14ac:dyDescent="0.3">
      <c r="A41731" s="30"/>
      <c r="B41731" s="30"/>
      <c r="C41731" s="30"/>
      <c r="D41731" s="30"/>
      <c r="E41731" s="30"/>
      <c r="F41731" s="30"/>
    </row>
    <row r="41830" spans="1:6" x14ac:dyDescent="0.3">
      <c r="A41830" s="30"/>
      <c r="B41830" s="30"/>
      <c r="C41830" s="30"/>
      <c r="D41830" s="30"/>
      <c r="E41830" s="30"/>
      <c r="F41830" s="30"/>
    </row>
    <row r="41929" spans="1:6" x14ac:dyDescent="0.3">
      <c r="A41929" s="30"/>
      <c r="B41929" s="30"/>
      <c r="C41929" s="30"/>
      <c r="D41929" s="30"/>
      <c r="E41929" s="30"/>
      <c r="F41929" s="30"/>
    </row>
    <row r="42028" spans="1:6" x14ac:dyDescent="0.3">
      <c r="A42028" s="30"/>
      <c r="B42028" s="30"/>
      <c r="C42028" s="30"/>
      <c r="D42028" s="30"/>
      <c r="E42028" s="30"/>
      <c r="F42028" s="30"/>
    </row>
    <row r="42127" spans="1:6" x14ac:dyDescent="0.3">
      <c r="A42127" s="30"/>
      <c r="B42127" s="30"/>
      <c r="C42127" s="30"/>
      <c r="D42127" s="30"/>
      <c r="E42127" s="30"/>
      <c r="F42127" s="30"/>
    </row>
    <row r="42226" spans="1:6" x14ac:dyDescent="0.3">
      <c r="A42226" s="30"/>
      <c r="B42226" s="30"/>
      <c r="C42226" s="30"/>
      <c r="D42226" s="30"/>
      <c r="E42226" s="30"/>
      <c r="F42226" s="30"/>
    </row>
    <row r="42325" spans="1:6" x14ac:dyDescent="0.3">
      <c r="A42325" s="30"/>
      <c r="B42325" s="30"/>
      <c r="C42325" s="30"/>
      <c r="D42325" s="30"/>
      <c r="E42325" s="30"/>
      <c r="F42325" s="30"/>
    </row>
    <row r="42424" spans="1:6" x14ac:dyDescent="0.3">
      <c r="A42424" s="30"/>
      <c r="B42424" s="30"/>
      <c r="C42424" s="30"/>
      <c r="D42424" s="30"/>
      <c r="E42424" s="30"/>
      <c r="F42424" s="30"/>
    </row>
    <row r="42523" spans="1:6" x14ac:dyDescent="0.3">
      <c r="A42523" s="30"/>
      <c r="B42523" s="30"/>
      <c r="C42523" s="30"/>
      <c r="D42523" s="30"/>
      <c r="E42523" s="30"/>
      <c r="F42523" s="30"/>
    </row>
    <row r="42622" spans="1:6" x14ac:dyDescent="0.3">
      <c r="A42622" s="30"/>
      <c r="B42622" s="30"/>
      <c r="C42622" s="30"/>
      <c r="D42622" s="30"/>
      <c r="E42622" s="30"/>
      <c r="F42622" s="30"/>
    </row>
    <row r="42721" spans="1:6" x14ac:dyDescent="0.3">
      <c r="A42721" s="30"/>
      <c r="B42721" s="30"/>
      <c r="C42721" s="30"/>
      <c r="D42721" s="30"/>
      <c r="E42721" s="30"/>
      <c r="F42721" s="30"/>
    </row>
    <row r="42820" spans="1:6" x14ac:dyDescent="0.3">
      <c r="A42820" s="30"/>
      <c r="B42820" s="30"/>
      <c r="C42820" s="30"/>
      <c r="D42820" s="30"/>
      <c r="E42820" s="30"/>
      <c r="F42820" s="30"/>
    </row>
    <row r="42919" spans="1:6" x14ac:dyDescent="0.3">
      <c r="A42919" s="30"/>
      <c r="B42919" s="30"/>
      <c r="C42919" s="30"/>
      <c r="D42919" s="30"/>
      <c r="E42919" s="30"/>
      <c r="F42919" s="30"/>
    </row>
    <row r="43018" spans="1:6" x14ac:dyDescent="0.3">
      <c r="A43018" s="30"/>
      <c r="B43018" s="30"/>
      <c r="C43018" s="30"/>
      <c r="D43018" s="30"/>
      <c r="E43018" s="30"/>
      <c r="F43018" s="30"/>
    </row>
    <row r="43117" spans="1:6" x14ac:dyDescent="0.3">
      <c r="A43117" s="30"/>
      <c r="B43117" s="30"/>
      <c r="C43117" s="30"/>
      <c r="D43117" s="30"/>
      <c r="E43117" s="30"/>
      <c r="F43117" s="30"/>
    </row>
    <row r="43216" spans="1:6" x14ac:dyDescent="0.3">
      <c r="A43216" s="30"/>
      <c r="B43216" s="30"/>
      <c r="C43216" s="30"/>
      <c r="D43216" s="30"/>
      <c r="E43216" s="30"/>
      <c r="F43216" s="30"/>
    </row>
    <row r="43315" spans="1:6" x14ac:dyDescent="0.3">
      <c r="A43315" s="30"/>
      <c r="B43315" s="30"/>
      <c r="C43315" s="30"/>
      <c r="D43315" s="30"/>
      <c r="E43315" s="30"/>
      <c r="F43315" s="30"/>
    </row>
    <row r="43414" spans="1:6" x14ac:dyDescent="0.3">
      <c r="A43414" s="30"/>
      <c r="B43414" s="30"/>
      <c r="C43414" s="30"/>
      <c r="D43414" s="30"/>
      <c r="E43414" s="30"/>
      <c r="F43414" s="30"/>
    </row>
    <row r="43513" spans="1:6" x14ac:dyDescent="0.3">
      <c r="A43513" s="30"/>
      <c r="B43513" s="30"/>
      <c r="C43513" s="30"/>
      <c r="D43513" s="30"/>
      <c r="E43513" s="30"/>
      <c r="F43513" s="30"/>
    </row>
    <row r="43612" spans="1:6" x14ac:dyDescent="0.3">
      <c r="A43612" s="30"/>
      <c r="B43612" s="30"/>
      <c r="C43612" s="30"/>
      <c r="D43612" s="30"/>
      <c r="E43612" s="30"/>
      <c r="F43612" s="30"/>
    </row>
    <row r="43711" spans="1:6" x14ac:dyDescent="0.3">
      <c r="A43711" s="30"/>
      <c r="B43711" s="30"/>
      <c r="C43711" s="30"/>
      <c r="D43711" s="30"/>
      <c r="E43711" s="30"/>
      <c r="F43711" s="30"/>
    </row>
    <row r="43810" spans="1:6" x14ac:dyDescent="0.3">
      <c r="A43810" s="30"/>
      <c r="B43810" s="30"/>
      <c r="C43810" s="30"/>
      <c r="D43810" s="30"/>
      <c r="E43810" s="30"/>
      <c r="F43810" s="30"/>
    </row>
    <row r="43909" spans="1:6" x14ac:dyDescent="0.3">
      <c r="A43909" s="30"/>
      <c r="B43909" s="30"/>
      <c r="C43909" s="30"/>
      <c r="D43909" s="30"/>
      <c r="E43909" s="30"/>
      <c r="F43909" s="30"/>
    </row>
    <row r="44008" spans="1:6" x14ac:dyDescent="0.3">
      <c r="A44008" s="30"/>
      <c r="B44008" s="30"/>
      <c r="C44008" s="30"/>
      <c r="D44008" s="30"/>
      <c r="E44008" s="30"/>
      <c r="F44008" s="30"/>
    </row>
    <row r="44107" spans="1:6" x14ac:dyDescent="0.3">
      <c r="A44107" s="30"/>
      <c r="B44107" s="30"/>
      <c r="C44107" s="30"/>
      <c r="D44107" s="30"/>
      <c r="E44107" s="30"/>
      <c r="F44107" s="30"/>
    </row>
    <row r="44206" spans="1:6" x14ac:dyDescent="0.3">
      <c r="A44206" s="30"/>
      <c r="B44206" s="30"/>
      <c r="C44206" s="30"/>
      <c r="D44206" s="30"/>
      <c r="E44206" s="30"/>
      <c r="F44206" s="30"/>
    </row>
    <row r="44305" spans="1:6" x14ac:dyDescent="0.3">
      <c r="A44305" s="30"/>
      <c r="B44305" s="30"/>
      <c r="C44305" s="30"/>
      <c r="D44305" s="30"/>
      <c r="E44305" s="30"/>
      <c r="F44305" s="30"/>
    </row>
    <row r="44404" spans="1:6" x14ac:dyDescent="0.3">
      <c r="A44404" s="30"/>
      <c r="B44404" s="30"/>
      <c r="C44404" s="30"/>
      <c r="D44404" s="30"/>
      <c r="E44404" s="30"/>
      <c r="F44404" s="30"/>
    </row>
    <row r="44503" spans="1:6" x14ac:dyDescent="0.3">
      <c r="A44503" s="30"/>
      <c r="B44503" s="30"/>
      <c r="C44503" s="30"/>
      <c r="D44503" s="30"/>
      <c r="E44503" s="30"/>
      <c r="F44503" s="30"/>
    </row>
    <row r="44602" spans="1:6" x14ac:dyDescent="0.3">
      <c r="A44602" s="30"/>
      <c r="B44602" s="30"/>
      <c r="C44602" s="30"/>
      <c r="D44602" s="30"/>
      <c r="E44602" s="30"/>
      <c r="F44602" s="30"/>
    </row>
    <row r="44701" spans="1:6" x14ac:dyDescent="0.3">
      <c r="A44701" s="30"/>
      <c r="B44701" s="30"/>
      <c r="C44701" s="30"/>
      <c r="D44701" s="30"/>
      <c r="E44701" s="30"/>
      <c r="F44701" s="30"/>
    </row>
    <row r="44800" spans="1:6" x14ac:dyDescent="0.3">
      <c r="A44800" s="30"/>
      <c r="B44800" s="30"/>
      <c r="C44800" s="30"/>
      <c r="D44800" s="30"/>
      <c r="E44800" s="30"/>
      <c r="F44800" s="30"/>
    </row>
    <row r="44899" spans="1:6" x14ac:dyDescent="0.3">
      <c r="A44899" s="30"/>
      <c r="B44899" s="30"/>
      <c r="C44899" s="30"/>
      <c r="D44899" s="30"/>
      <c r="E44899" s="30"/>
      <c r="F44899" s="30"/>
    </row>
    <row r="44998" spans="1:6" x14ac:dyDescent="0.3">
      <c r="A44998" s="30"/>
      <c r="B44998" s="30"/>
      <c r="C44998" s="30"/>
      <c r="D44998" s="30"/>
      <c r="E44998" s="30"/>
      <c r="F44998" s="30"/>
    </row>
    <row r="45097" spans="1:6" x14ac:dyDescent="0.3">
      <c r="A45097" s="30"/>
      <c r="B45097" s="30"/>
      <c r="C45097" s="30"/>
      <c r="D45097" s="30"/>
      <c r="E45097" s="30"/>
      <c r="F45097" s="30"/>
    </row>
    <row r="45196" spans="1:6" x14ac:dyDescent="0.3">
      <c r="A45196" s="30"/>
      <c r="B45196" s="30"/>
      <c r="C45196" s="30"/>
      <c r="D45196" s="30"/>
      <c r="E45196" s="30"/>
      <c r="F45196" s="30"/>
    </row>
    <row r="45295" spans="1:6" x14ac:dyDescent="0.3">
      <c r="A45295" s="30"/>
      <c r="B45295" s="30"/>
      <c r="C45295" s="30"/>
      <c r="D45295" s="30"/>
      <c r="E45295" s="30"/>
      <c r="F45295" s="30"/>
    </row>
    <row r="45394" spans="1:6" x14ac:dyDescent="0.3">
      <c r="A45394" s="30"/>
      <c r="B45394" s="30"/>
      <c r="C45394" s="30"/>
      <c r="D45394" s="30"/>
      <c r="E45394" s="30"/>
      <c r="F45394" s="30"/>
    </row>
    <row r="45493" spans="1:6" x14ac:dyDescent="0.3">
      <c r="A45493" s="30"/>
      <c r="B45493" s="30"/>
      <c r="C45493" s="30"/>
      <c r="D45493" s="30"/>
      <c r="E45493" s="30"/>
      <c r="F45493" s="30"/>
    </row>
    <row r="45592" spans="1:6" x14ac:dyDescent="0.3">
      <c r="A45592" s="30"/>
      <c r="B45592" s="30"/>
      <c r="C45592" s="30"/>
      <c r="D45592" s="30"/>
      <c r="E45592" s="30"/>
      <c r="F45592" s="30"/>
    </row>
    <row r="45691" spans="1:6" x14ac:dyDescent="0.3">
      <c r="A45691" s="30"/>
      <c r="B45691" s="30"/>
      <c r="C45691" s="30"/>
      <c r="D45691" s="30"/>
      <c r="E45691" s="30"/>
      <c r="F45691" s="30"/>
    </row>
    <row r="45790" spans="1:6" x14ac:dyDescent="0.3">
      <c r="A45790" s="30"/>
      <c r="B45790" s="30"/>
      <c r="C45790" s="30"/>
      <c r="D45790" s="30"/>
      <c r="E45790" s="30"/>
      <c r="F45790" s="30"/>
    </row>
    <row r="45889" spans="1:6" x14ac:dyDescent="0.3">
      <c r="A45889" s="30"/>
      <c r="B45889" s="30"/>
      <c r="C45889" s="30"/>
      <c r="D45889" s="30"/>
      <c r="E45889" s="30"/>
      <c r="F45889" s="30"/>
    </row>
    <row r="45988" spans="1:6" x14ac:dyDescent="0.3">
      <c r="A45988" s="30"/>
      <c r="B45988" s="30"/>
      <c r="C45988" s="30"/>
      <c r="D45988" s="30"/>
      <c r="E45988" s="30"/>
      <c r="F45988" s="30"/>
    </row>
    <row r="46087" spans="1:6" x14ac:dyDescent="0.3">
      <c r="A46087" s="30"/>
      <c r="B46087" s="30"/>
      <c r="C46087" s="30"/>
      <c r="D46087" s="30"/>
      <c r="E46087" s="30"/>
      <c r="F46087" s="30"/>
    </row>
    <row r="46186" spans="1:6" x14ac:dyDescent="0.3">
      <c r="A46186" s="30"/>
      <c r="B46186" s="30"/>
      <c r="C46186" s="30"/>
      <c r="D46186" s="30"/>
      <c r="E46186" s="30"/>
      <c r="F46186" s="30"/>
    </row>
    <row r="46285" spans="1:6" x14ac:dyDescent="0.3">
      <c r="A46285" s="30"/>
      <c r="B46285" s="30"/>
      <c r="C46285" s="30"/>
      <c r="D46285" s="30"/>
      <c r="E46285" s="30"/>
      <c r="F46285" s="30"/>
    </row>
    <row r="46384" spans="1:6" x14ac:dyDescent="0.3">
      <c r="A46384" s="30"/>
      <c r="B46384" s="30"/>
      <c r="C46384" s="30"/>
      <c r="D46384" s="30"/>
      <c r="E46384" s="30"/>
      <c r="F46384" s="30"/>
    </row>
    <row r="46483" spans="1:6" x14ac:dyDescent="0.3">
      <c r="A46483" s="30"/>
      <c r="B46483" s="30"/>
      <c r="C46483" s="30"/>
      <c r="D46483" s="30"/>
      <c r="E46483" s="30"/>
      <c r="F46483" s="30"/>
    </row>
    <row r="46582" spans="1:6" x14ac:dyDescent="0.3">
      <c r="A46582" s="30"/>
      <c r="B46582" s="30"/>
      <c r="C46582" s="30"/>
      <c r="D46582" s="30"/>
      <c r="E46582" s="30"/>
      <c r="F46582" s="30"/>
    </row>
    <row r="46681" spans="1:6" x14ac:dyDescent="0.3">
      <c r="A46681" s="30"/>
      <c r="B46681" s="30"/>
      <c r="C46681" s="30"/>
      <c r="D46681" s="30"/>
      <c r="E46681" s="30"/>
      <c r="F46681" s="30"/>
    </row>
    <row r="46780" spans="1:6" x14ac:dyDescent="0.3">
      <c r="A46780" s="30"/>
      <c r="B46780" s="30"/>
      <c r="C46780" s="30"/>
      <c r="D46780" s="30"/>
      <c r="E46780" s="30"/>
      <c r="F46780" s="30"/>
    </row>
    <row r="46879" spans="1:6" x14ac:dyDescent="0.3">
      <c r="A46879" s="30"/>
      <c r="B46879" s="30"/>
      <c r="C46879" s="30"/>
      <c r="D46879" s="30"/>
      <c r="E46879" s="30"/>
      <c r="F46879" s="30"/>
    </row>
    <row r="46978" spans="1:6" x14ac:dyDescent="0.3">
      <c r="A46978" s="30"/>
      <c r="B46978" s="30"/>
      <c r="C46978" s="30"/>
      <c r="D46978" s="30"/>
      <c r="E46978" s="30"/>
      <c r="F46978" s="30"/>
    </row>
    <row r="47077" spans="1:6" x14ac:dyDescent="0.3">
      <c r="A47077" s="30"/>
      <c r="B47077" s="30"/>
      <c r="C47077" s="30"/>
      <c r="D47077" s="30"/>
      <c r="E47077" s="30"/>
      <c r="F47077" s="30"/>
    </row>
    <row r="47176" spans="1:6" x14ac:dyDescent="0.3">
      <c r="A47176" s="30"/>
      <c r="B47176" s="30"/>
      <c r="C47176" s="30"/>
      <c r="D47176" s="30"/>
      <c r="E47176" s="30"/>
      <c r="F47176" s="30"/>
    </row>
    <row r="47275" spans="1:6" x14ac:dyDescent="0.3">
      <c r="A47275" s="30"/>
      <c r="B47275" s="30"/>
      <c r="C47275" s="30"/>
      <c r="D47275" s="30"/>
      <c r="E47275" s="30"/>
      <c r="F47275" s="30"/>
    </row>
    <row r="47374" spans="1:6" x14ac:dyDescent="0.3">
      <c r="A47374" s="30"/>
      <c r="B47374" s="30"/>
      <c r="C47374" s="30"/>
      <c r="D47374" s="30"/>
      <c r="E47374" s="30"/>
      <c r="F47374" s="30"/>
    </row>
    <row r="47473" spans="1:6" x14ac:dyDescent="0.3">
      <c r="A47473" s="30"/>
      <c r="B47473" s="30"/>
      <c r="C47473" s="30"/>
      <c r="D47473" s="30"/>
      <c r="E47473" s="30"/>
      <c r="F47473" s="30"/>
    </row>
    <row r="47572" spans="1:6" x14ac:dyDescent="0.3">
      <c r="A47572" s="30"/>
      <c r="B47572" s="30"/>
      <c r="C47572" s="30"/>
      <c r="D47572" s="30"/>
      <c r="E47572" s="30"/>
      <c r="F47572" s="30"/>
    </row>
    <row r="47671" spans="1:6" x14ac:dyDescent="0.3">
      <c r="A47671" s="30"/>
      <c r="B47671" s="30"/>
      <c r="C47671" s="30"/>
      <c r="D47671" s="30"/>
      <c r="E47671" s="30"/>
      <c r="F47671" s="30"/>
    </row>
    <row r="47770" spans="1:6" x14ac:dyDescent="0.3">
      <c r="A47770" s="30"/>
      <c r="B47770" s="30"/>
      <c r="C47770" s="30"/>
      <c r="D47770" s="30"/>
      <c r="E47770" s="30"/>
      <c r="F47770" s="30"/>
    </row>
    <row r="47869" spans="1:6" x14ac:dyDescent="0.3">
      <c r="A47869" s="30"/>
      <c r="B47869" s="30"/>
      <c r="C47869" s="30"/>
      <c r="D47869" s="30"/>
      <c r="E47869" s="30"/>
      <c r="F47869" s="30"/>
    </row>
    <row r="47968" spans="1:6" x14ac:dyDescent="0.3">
      <c r="A47968" s="30"/>
      <c r="B47968" s="30"/>
      <c r="C47968" s="30"/>
      <c r="D47968" s="30"/>
      <c r="E47968" s="30"/>
      <c r="F47968" s="30"/>
    </row>
    <row r="48067" spans="1:6" x14ac:dyDescent="0.3">
      <c r="A48067" s="30"/>
      <c r="B48067" s="30"/>
      <c r="C48067" s="30"/>
      <c r="D48067" s="30"/>
      <c r="E48067" s="30"/>
      <c r="F48067" s="30"/>
    </row>
    <row r="48166" spans="1:6" x14ac:dyDescent="0.3">
      <c r="A48166" s="30"/>
      <c r="B48166" s="30"/>
      <c r="C48166" s="30"/>
      <c r="D48166" s="30"/>
      <c r="E48166" s="30"/>
      <c r="F48166" s="30"/>
    </row>
    <row r="48265" spans="1:6" x14ac:dyDescent="0.3">
      <c r="A48265" s="30"/>
      <c r="B48265" s="30"/>
      <c r="C48265" s="30"/>
      <c r="D48265" s="30"/>
      <c r="E48265" s="30"/>
      <c r="F48265" s="30"/>
    </row>
    <row r="48364" spans="1:6" x14ac:dyDescent="0.3">
      <c r="A48364" s="30"/>
      <c r="B48364" s="30"/>
      <c r="C48364" s="30"/>
      <c r="D48364" s="30"/>
      <c r="E48364" s="30"/>
      <c r="F48364" s="30"/>
    </row>
    <row r="48463" spans="1:6" x14ac:dyDescent="0.3">
      <c r="A48463" s="30"/>
      <c r="B48463" s="30"/>
      <c r="C48463" s="30"/>
      <c r="D48463" s="30"/>
      <c r="E48463" s="30"/>
      <c r="F48463" s="30"/>
    </row>
    <row r="48562" spans="1:6" x14ac:dyDescent="0.3">
      <c r="A48562" s="30"/>
      <c r="B48562" s="30"/>
      <c r="C48562" s="30"/>
      <c r="D48562" s="30"/>
      <c r="E48562" s="30"/>
      <c r="F48562" s="30"/>
    </row>
    <row r="48661" spans="1:6" x14ac:dyDescent="0.3">
      <c r="A48661" s="30"/>
      <c r="B48661" s="30"/>
      <c r="C48661" s="30"/>
      <c r="D48661" s="30"/>
      <c r="E48661" s="30"/>
      <c r="F48661" s="30"/>
    </row>
    <row r="48760" spans="1:6" x14ac:dyDescent="0.3">
      <c r="A48760" s="30"/>
      <c r="B48760" s="30"/>
      <c r="C48760" s="30"/>
      <c r="D48760" s="30"/>
      <c r="E48760" s="30"/>
      <c r="F48760" s="30"/>
    </row>
    <row r="48859" spans="1:6" x14ac:dyDescent="0.3">
      <c r="A48859" s="30"/>
      <c r="B48859" s="30"/>
      <c r="C48859" s="30"/>
      <c r="D48859" s="30"/>
      <c r="E48859" s="30"/>
      <c r="F48859" s="30"/>
    </row>
    <row r="48958" spans="1:6" x14ac:dyDescent="0.3">
      <c r="A48958" s="30"/>
      <c r="B48958" s="30"/>
      <c r="C48958" s="30"/>
      <c r="D48958" s="30"/>
      <c r="E48958" s="30"/>
      <c r="F48958" s="30"/>
    </row>
    <row r="49057" spans="1:6" x14ac:dyDescent="0.3">
      <c r="A49057" s="30"/>
      <c r="B49057" s="30"/>
      <c r="C49057" s="30"/>
      <c r="D49057" s="30"/>
      <c r="E49057" s="30"/>
      <c r="F49057" s="30"/>
    </row>
    <row r="49156" spans="1:6" x14ac:dyDescent="0.3">
      <c r="A49156" s="30"/>
      <c r="B49156" s="30"/>
      <c r="C49156" s="30"/>
      <c r="D49156" s="30"/>
      <c r="E49156" s="30"/>
      <c r="F49156" s="30"/>
    </row>
    <row r="49255" spans="1:6" x14ac:dyDescent="0.3">
      <c r="A49255" s="30"/>
      <c r="B49255" s="30"/>
      <c r="C49255" s="30"/>
      <c r="D49255" s="30"/>
      <c r="E49255" s="30"/>
      <c r="F49255" s="30"/>
    </row>
    <row r="49354" spans="1:6" x14ac:dyDescent="0.3">
      <c r="A49354" s="30"/>
      <c r="B49354" s="30"/>
      <c r="C49354" s="30"/>
      <c r="D49354" s="30"/>
      <c r="E49354" s="30"/>
      <c r="F49354" s="30"/>
    </row>
    <row r="49453" spans="1:6" x14ac:dyDescent="0.3">
      <c r="A49453" s="30"/>
      <c r="B49453" s="30"/>
      <c r="C49453" s="30"/>
      <c r="D49453" s="30"/>
      <c r="E49453" s="30"/>
      <c r="F49453" s="30"/>
    </row>
    <row r="49552" spans="1:6" x14ac:dyDescent="0.3">
      <c r="A49552" s="30"/>
      <c r="B49552" s="30"/>
      <c r="C49552" s="30"/>
      <c r="D49552" s="30"/>
      <c r="E49552" s="30"/>
      <c r="F49552" s="30"/>
    </row>
    <row r="49651" spans="1:6" x14ac:dyDescent="0.3">
      <c r="A49651" s="30"/>
      <c r="B49651" s="30"/>
      <c r="C49651" s="30"/>
      <c r="D49651" s="30"/>
      <c r="E49651" s="30"/>
      <c r="F49651" s="30"/>
    </row>
    <row r="49750" spans="1:6" x14ac:dyDescent="0.3">
      <c r="A49750" s="30"/>
      <c r="B49750" s="30"/>
      <c r="C49750" s="30"/>
      <c r="D49750" s="30"/>
      <c r="E49750" s="30"/>
      <c r="F49750" s="30"/>
    </row>
    <row r="49849" spans="1:6" x14ac:dyDescent="0.3">
      <c r="A49849" s="30"/>
      <c r="B49849" s="30"/>
      <c r="C49849" s="30"/>
      <c r="D49849" s="30"/>
      <c r="E49849" s="30"/>
      <c r="F49849" s="30"/>
    </row>
    <row r="49948" spans="1:6" x14ac:dyDescent="0.3">
      <c r="A49948" s="30"/>
      <c r="B49948" s="30"/>
      <c r="C49948" s="30"/>
      <c r="D49948" s="30"/>
      <c r="E49948" s="30"/>
      <c r="F49948" s="30"/>
    </row>
    <row r="50047" spans="1:6" x14ac:dyDescent="0.3">
      <c r="A50047" s="30"/>
      <c r="B50047" s="30"/>
      <c r="C50047" s="30"/>
      <c r="D50047" s="30"/>
      <c r="E50047" s="30"/>
      <c r="F50047" s="30"/>
    </row>
    <row r="50146" spans="1:6" x14ac:dyDescent="0.3">
      <c r="A50146" s="30"/>
      <c r="B50146" s="30"/>
      <c r="C50146" s="30"/>
      <c r="D50146" s="30"/>
      <c r="E50146" s="30"/>
      <c r="F50146" s="30"/>
    </row>
    <row r="50245" spans="1:6" x14ac:dyDescent="0.3">
      <c r="A50245" s="30"/>
      <c r="B50245" s="30"/>
      <c r="C50245" s="30"/>
      <c r="D50245" s="30"/>
      <c r="E50245" s="30"/>
      <c r="F50245" s="30"/>
    </row>
    <row r="50344" spans="1:6" x14ac:dyDescent="0.3">
      <c r="A50344" s="30"/>
      <c r="B50344" s="30"/>
      <c r="C50344" s="30"/>
      <c r="D50344" s="30"/>
      <c r="E50344" s="30"/>
      <c r="F50344" s="30"/>
    </row>
    <row r="50443" spans="1:6" x14ac:dyDescent="0.3">
      <c r="A50443" s="30"/>
      <c r="B50443" s="30"/>
      <c r="C50443" s="30"/>
      <c r="D50443" s="30"/>
      <c r="E50443" s="30"/>
      <c r="F50443" s="30"/>
    </row>
    <row r="50542" spans="1:6" x14ac:dyDescent="0.3">
      <c r="A50542" s="30"/>
      <c r="B50542" s="30"/>
      <c r="C50542" s="30"/>
      <c r="D50542" s="30"/>
      <c r="E50542" s="30"/>
      <c r="F50542" s="30"/>
    </row>
    <row r="50641" spans="1:6" x14ac:dyDescent="0.3">
      <c r="A50641" s="30"/>
      <c r="B50641" s="30"/>
      <c r="C50641" s="30"/>
      <c r="D50641" s="30"/>
      <c r="E50641" s="30"/>
      <c r="F50641" s="30"/>
    </row>
    <row r="50740" spans="1:6" x14ac:dyDescent="0.3">
      <c r="A50740" s="30"/>
      <c r="B50740" s="30"/>
      <c r="C50740" s="30"/>
      <c r="D50740" s="30"/>
      <c r="E50740" s="30"/>
      <c r="F50740" s="30"/>
    </row>
    <row r="50839" spans="1:6" x14ac:dyDescent="0.3">
      <c r="A50839" s="30"/>
      <c r="B50839" s="30"/>
      <c r="C50839" s="30"/>
      <c r="D50839" s="30"/>
      <c r="E50839" s="30"/>
      <c r="F50839" s="30"/>
    </row>
    <row r="50938" spans="1:6" x14ac:dyDescent="0.3">
      <c r="A50938" s="30"/>
      <c r="B50938" s="30"/>
      <c r="C50938" s="30"/>
      <c r="D50938" s="30"/>
      <c r="E50938" s="30"/>
      <c r="F50938" s="30"/>
    </row>
    <row r="51037" spans="1:6" x14ac:dyDescent="0.3">
      <c r="A51037" s="30"/>
      <c r="B51037" s="30"/>
      <c r="C51037" s="30"/>
      <c r="D51037" s="30"/>
      <c r="E51037" s="30"/>
      <c r="F51037" s="30"/>
    </row>
    <row r="51136" spans="1:6" x14ac:dyDescent="0.3">
      <c r="A51136" s="30"/>
      <c r="B51136" s="30"/>
      <c r="C51136" s="30"/>
      <c r="D51136" s="30"/>
      <c r="E51136" s="30"/>
      <c r="F51136" s="30"/>
    </row>
    <row r="51235" spans="1:6" x14ac:dyDescent="0.3">
      <c r="A51235" s="30"/>
      <c r="B51235" s="30"/>
      <c r="C51235" s="30"/>
      <c r="D51235" s="30"/>
      <c r="E51235" s="30"/>
      <c r="F51235" s="30"/>
    </row>
    <row r="51334" spans="1:6" x14ac:dyDescent="0.3">
      <c r="A51334" s="30"/>
      <c r="B51334" s="30"/>
      <c r="C51334" s="30"/>
      <c r="D51334" s="30"/>
      <c r="E51334" s="30"/>
      <c r="F51334" s="30"/>
    </row>
    <row r="51433" spans="1:6" x14ac:dyDescent="0.3">
      <c r="A51433" s="30"/>
      <c r="B51433" s="30"/>
      <c r="C51433" s="30"/>
      <c r="D51433" s="30"/>
      <c r="E51433" s="30"/>
      <c r="F51433" s="30"/>
    </row>
    <row r="51532" spans="1:6" x14ac:dyDescent="0.3">
      <c r="A51532" s="30"/>
      <c r="B51532" s="30"/>
      <c r="C51532" s="30"/>
      <c r="D51532" s="30"/>
      <c r="E51532" s="30"/>
      <c r="F51532" s="30"/>
    </row>
    <row r="51631" spans="1:6" x14ac:dyDescent="0.3">
      <c r="A51631" s="30"/>
      <c r="B51631" s="30"/>
      <c r="C51631" s="30"/>
      <c r="D51631" s="30"/>
      <c r="E51631" s="30"/>
      <c r="F51631" s="30"/>
    </row>
    <row r="51730" spans="1:6" x14ac:dyDescent="0.3">
      <c r="A51730" s="30"/>
      <c r="B51730" s="30"/>
      <c r="C51730" s="30"/>
      <c r="D51730" s="30"/>
      <c r="E51730" s="30"/>
      <c r="F51730" s="30"/>
    </row>
    <row r="51829" spans="1:6" x14ac:dyDescent="0.3">
      <c r="A51829" s="30"/>
      <c r="B51829" s="30"/>
      <c r="C51829" s="30"/>
      <c r="D51829" s="30"/>
      <c r="E51829" s="30"/>
      <c r="F51829" s="30"/>
    </row>
    <row r="51928" spans="1:6" x14ac:dyDescent="0.3">
      <c r="A51928" s="30"/>
      <c r="B51928" s="30"/>
      <c r="C51928" s="30"/>
      <c r="D51928" s="30"/>
      <c r="E51928" s="30"/>
      <c r="F51928" s="30"/>
    </row>
    <row r="52027" spans="1:6" x14ac:dyDescent="0.3">
      <c r="A52027" s="30"/>
      <c r="B52027" s="30"/>
      <c r="C52027" s="30"/>
      <c r="D52027" s="30"/>
      <c r="E52027" s="30"/>
      <c r="F52027" s="30"/>
    </row>
    <row r="52126" spans="1:6" x14ac:dyDescent="0.3">
      <c r="A52126" s="30"/>
      <c r="B52126" s="30"/>
      <c r="C52126" s="30"/>
      <c r="D52126" s="30"/>
      <c r="E52126" s="30"/>
      <c r="F52126" s="30"/>
    </row>
    <row r="52225" spans="1:6" x14ac:dyDescent="0.3">
      <c r="A52225" s="30"/>
      <c r="B52225" s="30"/>
      <c r="C52225" s="30"/>
      <c r="D52225" s="30"/>
      <c r="E52225" s="30"/>
      <c r="F52225" s="30"/>
    </row>
    <row r="52324" spans="1:6" x14ac:dyDescent="0.3">
      <c r="A52324" s="30"/>
      <c r="B52324" s="30"/>
      <c r="C52324" s="30"/>
      <c r="D52324" s="30"/>
      <c r="E52324" s="30"/>
      <c r="F52324" s="30"/>
    </row>
    <row r="52423" spans="1:6" x14ac:dyDescent="0.3">
      <c r="A52423" s="30"/>
      <c r="B52423" s="30"/>
      <c r="C52423" s="30"/>
      <c r="D52423" s="30"/>
      <c r="E52423" s="30"/>
      <c r="F52423" s="30"/>
    </row>
    <row r="52522" spans="1:6" x14ac:dyDescent="0.3">
      <c r="A52522" s="30"/>
      <c r="B52522" s="30"/>
      <c r="C52522" s="30"/>
      <c r="D52522" s="30"/>
      <c r="E52522" s="30"/>
      <c r="F52522" s="30"/>
    </row>
    <row r="52621" spans="1:6" x14ac:dyDescent="0.3">
      <c r="A52621" s="30"/>
      <c r="B52621" s="30"/>
      <c r="C52621" s="30"/>
      <c r="D52621" s="30"/>
      <c r="E52621" s="30"/>
      <c r="F52621" s="30"/>
    </row>
    <row r="52720" spans="1:6" x14ac:dyDescent="0.3">
      <c r="A52720" s="30"/>
      <c r="B52720" s="30"/>
      <c r="C52720" s="30"/>
      <c r="D52720" s="30"/>
      <c r="E52720" s="30"/>
      <c r="F52720" s="30"/>
    </row>
    <row r="52819" spans="1:6" x14ac:dyDescent="0.3">
      <c r="A52819" s="30"/>
      <c r="B52819" s="30"/>
      <c r="C52819" s="30"/>
      <c r="D52819" s="30"/>
      <c r="E52819" s="30"/>
      <c r="F52819" s="30"/>
    </row>
    <row r="52918" spans="1:6" x14ac:dyDescent="0.3">
      <c r="A52918" s="30"/>
      <c r="B52918" s="30"/>
      <c r="C52918" s="30"/>
      <c r="D52918" s="30"/>
      <c r="E52918" s="30"/>
      <c r="F52918" s="30"/>
    </row>
    <row r="53017" spans="1:6" x14ac:dyDescent="0.3">
      <c r="A53017" s="30"/>
      <c r="B53017" s="30"/>
      <c r="C53017" s="30"/>
      <c r="D53017" s="30"/>
      <c r="E53017" s="30"/>
      <c r="F53017" s="30"/>
    </row>
    <row r="53116" spans="1:6" x14ac:dyDescent="0.3">
      <c r="A53116" s="30"/>
      <c r="B53116" s="30"/>
      <c r="C53116" s="30"/>
      <c r="D53116" s="30"/>
      <c r="E53116" s="30"/>
      <c r="F53116" s="30"/>
    </row>
    <row r="53215" spans="1:6" x14ac:dyDescent="0.3">
      <c r="A53215" s="30"/>
      <c r="B53215" s="30"/>
      <c r="C53215" s="30"/>
      <c r="D53215" s="30"/>
      <c r="E53215" s="30"/>
      <c r="F53215" s="30"/>
    </row>
    <row r="53314" spans="1:6" x14ac:dyDescent="0.3">
      <c r="A53314" s="30"/>
      <c r="B53314" s="30"/>
      <c r="C53314" s="30"/>
      <c r="D53314" s="30"/>
      <c r="E53314" s="30"/>
      <c r="F53314" s="30"/>
    </row>
    <row r="53413" spans="1:6" x14ac:dyDescent="0.3">
      <c r="A53413" s="30"/>
      <c r="B53413" s="30"/>
      <c r="C53413" s="30"/>
      <c r="D53413" s="30"/>
      <c r="E53413" s="30"/>
      <c r="F53413" s="30"/>
    </row>
    <row r="53512" spans="1:6" x14ac:dyDescent="0.3">
      <c r="A53512" s="30"/>
      <c r="B53512" s="30"/>
      <c r="C53512" s="30"/>
      <c r="D53512" s="30"/>
      <c r="E53512" s="30"/>
      <c r="F53512" s="30"/>
    </row>
    <row r="53611" spans="1:6" x14ac:dyDescent="0.3">
      <c r="A53611" s="30"/>
      <c r="B53611" s="30"/>
      <c r="C53611" s="30"/>
      <c r="D53611" s="30"/>
      <c r="E53611" s="30"/>
      <c r="F53611" s="30"/>
    </row>
    <row r="53710" spans="1:6" x14ac:dyDescent="0.3">
      <c r="A53710" s="30"/>
      <c r="B53710" s="30"/>
      <c r="C53710" s="30"/>
      <c r="D53710" s="30"/>
      <c r="E53710" s="30"/>
      <c r="F53710" s="30"/>
    </row>
    <row r="53809" spans="1:6" x14ac:dyDescent="0.3">
      <c r="A53809" s="30"/>
      <c r="B53809" s="30"/>
      <c r="C53809" s="30"/>
      <c r="D53809" s="30"/>
      <c r="E53809" s="30"/>
      <c r="F53809" s="30"/>
    </row>
    <row r="53908" spans="1:6" x14ac:dyDescent="0.3">
      <c r="A53908" s="30"/>
      <c r="B53908" s="30"/>
      <c r="C53908" s="30"/>
      <c r="D53908" s="30"/>
      <c r="E53908" s="30"/>
      <c r="F53908" s="30"/>
    </row>
    <row r="54007" spans="1:6" x14ac:dyDescent="0.3">
      <c r="A54007" s="30"/>
      <c r="B54007" s="30"/>
      <c r="C54007" s="30"/>
      <c r="D54007" s="30"/>
      <c r="E54007" s="30"/>
      <c r="F54007" s="30"/>
    </row>
    <row r="54106" spans="1:6" x14ac:dyDescent="0.3">
      <c r="A54106" s="30"/>
      <c r="B54106" s="30"/>
      <c r="C54106" s="30"/>
      <c r="D54106" s="30"/>
      <c r="E54106" s="30"/>
      <c r="F54106" s="30"/>
    </row>
    <row r="54205" spans="1:6" x14ac:dyDescent="0.3">
      <c r="A54205" s="30"/>
      <c r="B54205" s="30"/>
      <c r="C54205" s="30"/>
      <c r="D54205" s="30"/>
      <c r="E54205" s="30"/>
      <c r="F54205" s="30"/>
    </row>
    <row r="54304" spans="1:6" x14ac:dyDescent="0.3">
      <c r="A54304" s="30"/>
      <c r="B54304" s="30"/>
      <c r="C54304" s="30"/>
      <c r="D54304" s="30"/>
      <c r="E54304" s="30"/>
      <c r="F54304" s="30"/>
    </row>
    <row r="54403" spans="1:6" x14ac:dyDescent="0.3">
      <c r="A54403" s="30"/>
      <c r="B54403" s="30"/>
      <c r="C54403" s="30"/>
      <c r="D54403" s="30"/>
      <c r="E54403" s="30"/>
      <c r="F54403" s="30"/>
    </row>
    <row r="54502" spans="1:6" x14ac:dyDescent="0.3">
      <c r="A54502" s="30"/>
      <c r="B54502" s="30"/>
      <c r="C54502" s="30"/>
      <c r="D54502" s="30"/>
      <c r="E54502" s="30"/>
      <c r="F54502" s="30"/>
    </row>
    <row r="54601" spans="1:6" x14ac:dyDescent="0.3">
      <c r="A54601" s="30"/>
      <c r="B54601" s="30"/>
      <c r="C54601" s="30"/>
      <c r="D54601" s="30"/>
      <c r="E54601" s="30"/>
      <c r="F54601" s="30"/>
    </row>
    <row r="54700" spans="1:6" x14ac:dyDescent="0.3">
      <c r="A54700" s="30"/>
      <c r="B54700" s="30"/>
      <c r="C54700" s="30"/>
      <c r="D54700" s="30"/>
      <c r="E54700" s="30"/>
      <c r="F54700" s="30"/>
    </row>
    <row r="54799" spans="1:6" x14ac:dyDescent="0.3">
      <c r="A54799" s="30"/>
      <c r="B54799" s="30"/>
      <c r="C54799" s="30"/>
      <c r="D54799" s="30"/>
      <c r="E54799" s="30"/>
      <c r="F54799" s="30"/>
    </row>
    <row r="54898" spans="1:6" x14ac:dyDescent="0.3">
      <c r="A54898" s="30"/>
      <c r="B54898" s="30"/>
      <c r="C54898" s="30"/>
      <c r="D54898" s="30"/>
      <c r="E54898" s="30"/>
      <c r="F54898" s="30"/>
    </row>
    <row r="54997" spans="1:6" x14ac:dyDescent="0.3">
      <c r="A54997" s="30"/>
      <c r="B54997" s="30"/>
      <c r="C54997" s="30"/>
      <c r="D54997" s="30"/>
      <c r="E54997" s="30"/>
      <c r="F54997" s="30"/>
    </row>
    <row r="55096" spans="1:6" x14ac:dyDescent="0.3">
      <c r="A55096" s="30"/>
      <c r="B55096" s="30"/>
      <c r="C55096" s="30"/>
      <c r="D55096" s="30"/>
      <c r="E55096" s="30"/>
      <c r="F55096" s="30"/>
    </row>
    <row r="55195" spans="1:6" x14ac:dyDescent="0.3">
      <c r="A55195" s="30"/>
      <c r="B55195" s="30"/>
      <c r="C55195" s="30"/>
      <c r="D55195" s="30"/>
      <c r="E55195" s="30"/>
      <c r="F55195" s="30"/>
    </row>
    <row r="55294" spans="1:6" x14ac:dyDescent="0.3">
      <c r="A55294" s="30"/>
      <c r="B55294" s="30"/>
      <c r="C55294" s="30"/>
      <c r="D55294" s="30"/>
      <c r="E55294" s="30"/>
      <c r="F55294" s="30"/>
    </row>
    <row r="55393" spans="1:6" x14ac:dyDescent="0.3">
      <c r="A55393" s="30"/>
      <c r="B55393" s="30"/>
      <c r="C55393" s="30"/>
      <c r="D55393" s="30"/>
      <c r="E55393" s="30"/>
      <c r="F55393" s="30"/>
    </row>
    <row r="55492" spans="1:6" x14ac:dyDescent="0.3">
      <c r="A55492" s="30"/>
      <c r="B55492" s="30"/>
      <c r="C55492" s="30"/>
      <c r="D55492" s="30"/>
      <c r="E55492" s="30"/>
      <c r="F55492" s="30"/>
    </row>
    <row r="55591" spans="1:6" x14ac:dyDescent="0.3">
      <c r="A55591" s="30"/>
      <c r="B55591" s="30"/>
      <c r="C55591" s="30"/>
      <c r="D55591" s="30"/>
      <c r="E55591" s="30"/>
      <c r="F55591" s="30"/>
    </row>
    <row r="55690" spans="1:6" x14ac:dyDescent="0.3">
      <c r="A55690" s="30"/>
      <c r="B55690" s="30"/>
      <c r="C55690" s="30"/>
      <c r="D55690" s="30"/>
      <c r="E55690" s="30"/>
      <c r="F55690" s="30"/>
    </row>
    <row r="55789" spans="1:6" x14ac:dyDescent="0.3">
      <c r="A55789" s="30"/>
      <c r="B55789" s="30"/>
      <c r="C55789" s="30"/>
      <c r="D55789" s="30"/>
      <c r="E55789" s="30"/>
      <c r="F55789" s="30"/>
    </row>
    <row r="55888" spans="1:6" x14ac:dyDescent="0.3">
      <c r="A55888" s="30"/>
      <c r="B55888" s="30"/>
      <c r="C55888" s="30"/>
      <c r="D55888" s="30"/>
      <c r="E55888" s="30"/>
      <c r="F55888" s="30"/>
    </row>
    <row r="55987" spans="1:6" x14ac:dyDescent="0.3">
      <c r="A55987" s="30"/>
      <c r="B55987" s="30"/>
      <c r="C55987" s="30"/>
      <c r="D55987" s="30"/>
      <c r="E55987" s="30"/>
      <c r="F55987" s="30"/>
    </row>
    <row r="56086" spans="1:6" x14ac:dyDescent="0.3">
      <c r="A56086" s="30"/>
      <c r="B56086" s="30"/>
      <c r="C56086" s="30"/>
      <c r="D56086" s="30"/>
      <c r="E56086" s="30"/>
      <c r="F56086" s="30"/>
    </row>
    <row r="56185" spans="1:6" x14ac:dyDescent="0.3">
      <c r="A56185" s="30"/>
      <c r="B56185" s="30"/>
      <c r="C56185" s="30"/>
      <c r="D56185" s="30"/>
      <c r="E56185" s="30"/>
      <c r="F56185" s="30"/>
    </row>
    <row r="56284" spans="1:6" x14ac:dyDescent="0.3">
      <c r="A56284" s="30"/>
      <c r="B56284" s="30"/>
      <c r="C56284" s="30"/>
      <c r="D56284" s="30"/>
      <c r="E56284" s="30"/>
      <c r="F56284" s="30"/>
    </row>
    <row r="56383" spans="1:6" x14ac:dyDescent="0.3">
      <c r="A56383" s="30"/>
      <c r="B56383" s="30"/>
      <c r="C56383" s="30"/>
      <c r="D56383" s="30"/>
      <c r="E56383" s="30"/>
      <c r="F56383" s="30"/>
    </row>
    <row r="56482" spans="1:6" x14ac:dyDescent="0.3">
      <c r="A56482" s="30"/>
      <c r="B56482" s="30"/>
      <c r="C56482" s="30"/>
      <c r="D56482" s="30"/>
      <c r="E56482" s="30"/>
      <c r="F56482" s="30"/>
    </row>
    <row r="56581" spans="1:6" x14ac:dyDescent="0.3">
      <c r="A56581" s="30"/>
      <c r="B56581" s="30"/>
      <c r="C56581" s="30"/>
      <c r="D56581" s="30"/>
      <c r="E56581" s="30"/>
      <c r="F56581" s="30"/>
    </row>
    <row r="56680" spans="1:6" x14ac:dyDescent="0.3">
      <c r="A56680" s="30"/>
      <c r="B56680" s="30"/>
      <c r="C56680" s="30"/>
      <c r="D56680" s="30"/>
      <c r="E56680" s="30"/>
      <c r="F56680" s="30"/>
    </row>
    <row r="56779" spans="1:6" x14ac:dyDescent="0.3">
      <c r="A56779" s="30"/>
      <c r="B56779" s="30"/>
      <c r="C56779" s="30"/>
      <c r="D56779" s="30"/>
      <c r="E56779" s="30"/>
      <c r="F56779" s="30"/>
    </row>
    <row r="56878" spans="1:6" x14ac:dyDescent="0.3">
      <c r="A56878" s="30"/>
      <c r="B56878" s="30"/>
      <c r="C56878" s="30"/>
      <c r="D56878" s="30"/>
      <c r="E56878" s="30"/>
      <c r="F56878" s="30"/>
    </row>
    <row r="56977" spans="1:6" x14ac:dyDescent="0.3">
      <c r="A56977" s="30"/>
      <c r="B56977" s="30"/>
      <c r="C56977" s="30"/>
      <c r="D56977" s="30"/>
      <c r="E56977" s="30"/>
      <c r="F56977" s="30"/>
    </row>
    <row r="57076" spans="1:6" x14ac:dyDescent="0.3">
      <c r="A57076" s="30"/>
      <c r="B57076" s="30"/>
      <c r="C57076" s="30"/>
      <c r="D57076" s="30"/>
      <c r="E57076" s="30"/>
      <c r="F57076" s="30"/>
    </row>
    <row r="57175" spans="1:6" x14ac:dyDescent="0.3">
      <c r="A57175" s="30"/>
      <c r="B57175" s="30"/>
      <c r="C57175" s="30"/>
      <c r="D57175" s="30"/>
      <c r="E57175" s="30"/>
      <c r="F57175" s="30"/>
    </row>
    <row r="57274" spans="1:6" x14ac:dyDescent="0.3">
      <c r="A57274" s="30"/>
      <c r="B57274" s="30"/>
      <c r="C57274" s="30"/>
      <c r="D57274" s="30"/>
      <c r="E57274" s="30"/>
      <c r="F57274" s="30"/>
    </row>
    <row r="57373" spans="1:6" x14ac:dyDescent="0.3">
      <c r="A57373" s="30"/>
      <c r="B57373" s="30"/>
      <c r="C57373" s="30"/>
      <c r="D57373" s="30"/>
      <c r="E57373" s="30"/>
      <c r="F57373" s="30"/>
    </row>
    <row r="57472" spans="1:6" x14ac:dyDescent="0.3">
      <c r="A57472" s="30"/>
      <c r="B57472" s="30"/>
      <c r="C57472" s="30"/>
      <c r="D57472" s="30"/>
      <c r="E57472" s="30"/>
      <c r="F57472" s="30"/>
    </row>
    <row r="57571" spans="1:6" x14ac:dyDescent="0.3">
      <c r="A57571" s="30"/>
      <c r="B57571" s="30"/>
      <c r="C57571" s="30"/>
      <c r="D57571" s="30"/>
      <c r="E57571" s="30"/>
      <c r="F57571" s="30"/>
    </row>
    <row r="57670" spans="1:6" x14ac:dyDescent="0.3">
      <c r="A57670" s="30"/>
      <c r="B57670" s="30"/>
      <c r="C57670" s="30"/>
      <c r="D57670" s="30"/>
      <c r="E57670" s="30"/>
      <c r="F57670" s="30"/>
    </row>
    <row r="57769" spans="1:6" x14ac:dyDescent="0.3">
      <c r="A57769" s="30"/>
      <c r="B57769" s="30"/>
      <c r="C57769" s="30"/>
      <c r="D57769" s="30"/>
      <c r="E57769" s="30"/>
      <c r="F57769" s="30"/>
    </row>
    <row r="57868" spans="1:6" x14ac:dyDescent="0.3">
      <c r="A57868" s="30"/>
      <c r="B57868" s="30"/>
      <c r="C57868" s="30"/>
      <c r="D57868" s="30"/>
      <c r="E57868" s="30"/>
      <c r="F57868" s="30"/>
    </row>
    <row r="57967" spans="1:6" x14ac:dyDescent="0.3">
      <c r="A57967" s="30"/>
      <c r="B57967" s="30"/>
      <c r="C57967" s="30"/>
      <c r="D57967" s="30"/>
      <c r="E57967" s="30"/>
      <c r="F57967" s="30"/>
    </row>
    <row r="58066" spans="1:6" x14ac:dyDescent="0.3">
      <c r="A58066" s="30"/>
      <c r="B58066" s="30"/>
      <c r="C58066" s="30"/>
      <c r="D58066" s="30"/>
      <c r="E58066" s="30"/>
      <c r="F58066" s="30"/>
    </row>
    <row r="58165" spans="1:6" x14ac:dyDescent="0.3">
      <c r="A58165" s="30"/>
      <c r="B58165" s="30"/>
      <c r="C58165" s="30"/>
      <c r="D58165" s="30"/>
      <c r="E58165" s="30"/>
      <c r="F58165" s="30"/>
    </row>
    <row r="58264" spans="1:6" x14ac:dyDescent="0.3">
      <c r="A58264" s="30"/>
      <c r="B58264" s="30"/>
      <c r="C58264" s="30"/>
      <c r="D58264" s="30"/>
      <c r="E58264" s="30"/>
      <c r="F58264" s="30"/>
    </row>
    <row r="58363" spans="1:6" x14ac:dyDescent="0.3">
      <c r="A58363" s="30"/>
      <c r="B58363" s="30"/>
      <c r="C58363" s="30"/>
      <c r="D58363" s="30"/>
      <c r="E58363" s="30"/>
      <c r="F58363" s="30"/>
    </row>
    <row r="58462" spans="1:6" x14ac:dyDescent="0.3">
      <c r="A58462" s="30"/>
      <c r="B58462" s="30"/>
      <c r="C58462" s="30"/>
      <c r="D58462" s="30"/>
      <c r="E58462" s="30"/>
      <c r="F58462" s="30"/>
    </row>
    <row r="58561" spans="1:6" x14ac:dyDescent="0.3">
      <c r="A58561" s="30"/>
      <c r="B58561" s="30"/>
      <c r="C58561" s="30"/>
      <c r="D58561" s="30"/>
      <c r="E58561" s="30"/>
      <c r="F58561" s="30"/>
    </row>
    <row r="58660" spans="1:6" x14ac:dyDescent="0.3">
      <c r="A58660" s="30"/>
      <c r="B58660" s="30"/>
      <c r="C58660" s="30"/>
      <c r="D58660" s="30"/>
      <c r="E58660" s="30"/>
      <c r="F58660" s="30"/>
    </row>
    <row r="58759" spans="1:6" x14ac:dyDescent="0.3">
      <c r="A58759" s="30"/>
      <c r="B58759" s="30"/>
      <c r="C58759" s="30"/>
      <c r="D58759" s="30"/>
      <c r="E58759" s="30"/>
      <c r="F58759" s="30"/>
    </row>
    <row r="58858" spans="1:6" x14ac:dyDescent="0.3">
      <c r="A58858" s="30"/>
      <c r="B58858" s="30"/>
      <c r="C58858" s="30"/>
      <c r="D58858" s="30"/>
      <c r="E58858" s="30"/>
      <c r="F58858" s="30"/>
    </row>
    <row r="58957" spans="1:6" x14ac:dyDescent="0.3">
      <c r="A58957" s="30"/>
      <c r="B58957" s="30"/>
      <c r="C58957" s="30"/>
      <c r="D58957" s="30"/>
      <c r="E58957" s="30"/>
      <c r="F58957" s="30"/>
    </row>
    <row r="59056" spans="1:6" x14ac:dyDescent="0.3">
      <c r="A59056" s="30"/>
      <c r="B59056" s="30"/>
      <c r="C59056" s="30"/>
      <c r="D59056" s="30"/>
      <c r="E59056" s="30"/>
      <c r="F59056" s="30"/>
    </row>
    <row r="59155" spans="1:6" x14ac:dyDescent="0.3">
      <c r="A59155" s="30"/>
      <c r="B59155" s="30"/>
      <c r="C59155" s="30"/>
      <c r="D59155" s="30"/>
      <c r="E59155" s="30"/>
      <c r="F59155" s="30"/>
    </row>
    <row r="59254" spans="1:6" x14ac:dyDescent="0.3">
      <c r="A59254" s="30"/>
      <c r="B59254" s="30"/>
      <c r="C59254" s="30"/>
      <c r="D59254" s="30"/>
      <c r="E59254" s="30"/>
      <c r="F59254" s="30"/>
    </row>
    <row r="59353" spans="1:6" x14ac:dyDescent="0.3">
      <c r="A59353" s="30"/>
      <c r="B59353" s="30"/>
      <c r="C59353" s="30"/>
      <c r="D59353" s="30"/>
      <c r="E59353" s="30"/>
      <c r="F59353" s="30"/>
    </row>
    <row r="59452" spans="1:6" x14ac:dyDescent="0.3">
      <c r="A59452" s="30"/>
      <c r="B59452" s="30"/>
      <c r="C59452" s="30"/>
      <c r="D59452" s="30"/>
      <c r="E59452" s="30"/>
      <c r="F59452" s="30"/>
    </row>
    <row r="59551" spans="1:6" x14ac:dyDescent="0.3">
      <c r="A59551" s="30"/>
      <c r="B59551" s="30"/>
      <c r="C59551" s="30"/>
      <c r="D59551" s="30"/>
      <c r="E59551" s="30"/>
      <c r="F59551" s="30"/>
    </row>
    <row r="59650" spans="1:6" x14ac:dyDescent="0.3">
      <c r="A59650" s="30"/>
      <c r="B59650" s="30"/>
      <c r="C59650" s="30"/>
      <c r="D59650" s="30"/>
      <c r="E59650" s="30"/>
      <c r="F59650" s="30"/>
    </row>
    <row r="59749" spans="1:6" x14ac:dyDescent="0.3">
      <c r="A59749" s="30"/>
      <c r="B59749" s="30"/>
      <c r="C59749" s="30"/>
      <c r="D59749" s="30"/>
      <c r="E59749" s="30"/>
      <c r="F59749" s="30"/>
    </row>
    <row r="59848" spans="1:6" x14ac:dyDescent="0.3">
      <c r="A59848" s="30"/>
      <c r="B59848" s="30"/>
      <c r="C59848" s="30"/>
      <c r="D59848" s="30"/>
      <c r="E59848" s="30"/>
      <c r="F59848" s="30"/>
    </row>
    <row r="59947" spans="1:6" x14ac:dyDescent="0.3">
      <c r="A59947" s="30"/>
      <c r="B59947" s="30"/>
      <c r="C59947" s="30"/>
      <c r="D59947" s="30"/>
      <c r="E59947" s="30"/>
      <c r="F59947" s="30"/>
    </row>
    <row r="60046" spans="1:6" x14ac:dyDescent="0.3">
      <c r="A60046" s="30"/>
      <c r="B60046" s="30"/>
      <c r="C60046" s="30"/>
      <c r="D60046" s="30"/>
      <c r="E60046" s="30"/>
      <c r="F60046" s="30"/>
    </row>
    <row r="60145" spans="1:6" x14ac:dyDescent="0.3">
      <c r="A60145" s="30"/>
      <c r="B60145" s="30"/>
      <c r="C60145" s="30"/>
      <c r="D60145" s="30"/>
      <c r="E60145" s="30"/>
      <c r="F60145" s="30"/>
    </row>
    <row r="60244" spans="1:6" x14ac:dyDescent="0.3">
      <c r="A60244" s="30"/>
      <c r="B60244" s="30"/>
      <c r="C60244" s="30"/>
      <c r="D60244" s="30"/>
      <c r="E60244" s="30"/>
      <c r="F60244" s="30"/>
    </row>
    <row r="60343" spans="1:6" x14ac:dyDescent="0.3">
      <c r="A60343" s="30"/>
      <c r="B60343" s="30"/>
      <c r="C60343" s="30"/>
      <c r="D60343" s="30"/>
      <c r="E60343" s="30"/>
      <c r="F60343" s="30"/>
    </row>
    <row r="60442" spans="1:6" x14ac:dyDescent="0.3">
      <c r="A60442" s="30"/>
      <c r="B60442" s="30"/>
      <c r="C60442" s="30"/>
      <c r="D60442" s="30"/>
      <c r="E60442" s="30"/>
      <c r="F60442" s="30"/>
    </row>
    <row r="60541" spans="1:6" x14ac:dyDescent="0.3">
      <c r="A60541" s="30"/>
      <c r="B60541" s="30"/>
      <c r="C60541" s="30"/>
      <c r="D60541" s="30"/>
      <c r="E60541" s="30"/>
      <c r="F60541" s="30"/>
    </row>
    <row r="60640" spans="1:6" x14ac:dyDescent="0.3">
      <c r="A60640" s="30"/>
      <c r="B60640" s="30"/>
      <c r="C60640" s="30"/>
      <c r="D60640" s="30"/>
      <c r="E60640" s="30"/>
      <c r="F60640" s="30"/>
    </row>
    <row r="60739" spans="1:6" x14ac:dyDescent="0.3">
      <c r="A60739" s="30"/>
      <c r="B60739" s="30"/>
      <c r="C60739" s="30"/>
      <c r="D60739" s="30"/>
      <c r="E60739" s="30"/>
      <c r="F60739" s="30"/>
    </row>
    <row r="60838" spans="1:6" x14ac:dyDescent="0.3">
      <c r="A60838" s="30"/>
      <c r="B60838" s="30"/>
      <c r="C60838" s="30"/>
      <c r="D60838" s="30"/>
      <c r="E60838" s="30"/>
      <c r="F60838" s="30"/>
    </row>
    <row r="60937" spans="1:6" x14ac:dyDescent="0.3">
      <c r="A60937" s="30"/>
      <c r="B60937" s="30"/>
      <c r="C60937" s="30"/>
      <c r="D60937" s="30"/>
      <c r="E60937" s="30"/>
      <c r="F60937" s="30"/>
    </row>
    <row r="61036" spans="1:6" x14ac:dyDescent="0.3">
      <c r="A61036" s="30"/>
      <c r="B61036" s="30"/>
      <c r="C61036" s="30"/>
      <c r="D61036" s="30"/>
      <c r="E61036" s="30"/>
      <c r="F61036" s="30"/>
    </row>
    <row r="61135" spans="1:6" x14ac:dyDescent="0.3">
      <c r="A61135" s="30"/>
      <c r="B61135" s="30"/>
      <c r="C61135" s="30"/>
      <c r="D61135" s="30"/>
      <c r="E61135" s="30"/>
      <c r="F61135" s="30"/>
    </row>
    <row r="61234" spans="1:6" x14ac:dyDescent="0.3">
      <c r="A61234" s="30"/>
      <c r="B61234" s="30"/>
      <c r="C61234" s="30"/>
      <c r="D61234" s="30"/>
      <c r="E61234" s="30"/>
      <c r="F61234" s="30"/>
    </row>
    <row r="61333" spans="1:6" x14ac:dyDescent="0.3">
      <c r="A61333" s="30"/>
      <c r="B61333" s="30"/>
      <c r="C61333" s="30"/>
      <c r="D61333" s="30"/>
      <c r="E61333" s="30"/>
      <c r="F61333" s="30"/>
    </row>
    <row r="61432" spans="1:6" x14ac:dyDescent="0.3">
      <c r="A61432" s="30"/>
      <c r="B61432" s="30"/>
      <c r="C61432" s="30"/>
      <c r="D61432" s="30"/>
      <c r="E61432" s="30"/>
      <c r="F61432" s="30"/>
    </row>
    <row r="61531" spans="1:6" x14ac:dyDescent="0.3">
      <c r="A61531" s="30"/>
      <c r="B61531" s="30"/>
      <c r="C61531" s="30"/>
      <c r="D61531" s="30"/>
      <c r="E61531" s="30"/>
      <c r="F61531" s="30"/>
    </row>
    <row r="61630" spans="1:6" x14ac:dyDescent="0.3">
      <c r="A61630" s="30"/>
      <c r="B61630" s="30"/>
      <c r="C61630" s="30"/>
      <c r="D61630" s="30"/>
      <c r="E61630" s="30"/>
      <c r="F61630" s="30"/>
    </row>
    <row r="61729" spans="1:6" x14ac:dyDescent="0.3">
      <c r="A61729" s="30"/>
      <c r="B61729" s="30"/>
      <c r="C61729" s="30"/>
      <c r="D61729" s="30"/>
      <c r="E61729" s="30"/>
      <c r="F61729" s="30"/>
    </row>
    <row r="61828" spans="1:6" x14ac:dyDescent="0.3">
      <c r="A61828" s="30"/>
      <c r="B61828" s="30"/>
      <c r="C61828" s="30"/>
      <c r="D61828" s="30"/>
      <c r="E61828" s="30"/>
      <c r="F61828" s="30"/>
    </row>
    <row r="61927" spans="1:6" x14ac:dyDescent="0.3">
      <c r="A61927" s="30"/>
      <c r="B61927" s="30"/>
      <c r="C61927" s="30"/>
      <c r="D61927" s="30"/>
      <c r="E61927" s="30"/>
      <c r="F61927" s="30"/>
    </row>
    <row r="62026" spans="1:6" x14ac:dyDescent="0.3">
      <c r="A62026" s="30"/>
      <c r="B62026" s="30"/>
      <c r="C62026" s="30"/>
      <c r="D62026" s="30"/>
      <c r="E62026" s="30"/>
      <c r="F62026" s="30"/>
    </row>
    <row r="62125" spans="1:6" x14ac:dyDescent="0.3">
      <c r="A62125" s="30"/>
      <c r="B62125" s="30"/>
      <c r="C62125" s="30"/>
      <c r="D62125" s="30"/>
      <c r="E62125" s="30"/>
      <c r="F62125" s="30"/>
    </row>
    <row r="62224" spans="1:6" x14ac:dyDescent="0.3">
      <c r="A62224" s="30"/>
      <c r="B62224" s="30"/>
      <c r="C62224" s="30"/>
      <c r="D62224" s="30"/>
      <c r="E62224" s="30"/>
      <c r="F62224" s="30"/>
    </row>
    <row r="62323" spans="1:6" x14ac:dyDescent="0.3">
      <c r="A62323" s="30"/>
      <c r="B62323" s="30"/>
      <c r="C62323" s="30"/>
      <c r="D62323" s="30"/>
      <c r="E62323" s="30"/>
      <c r="F62323" s="30"/>
    </row>
    <row r="62422" spans="1:6" x14ac:dyDescent="0.3">
      <c r="A62422" s="30"/>
      <c r="B62422" s="30"/>
      <c r="C62422" s="30"/>
      <c r="D62422" s="30"/>
      <c r="E62422" s="30"/>
      <c r="F62422" s="30"/>
    </row>
    <row r="62521" spans="1:6" x14ac:dyDescent="0.3">
      <c r="A62521" s="30"/>
      <c r="B62521" s="30"/>
      <c r="C62521" s="30"/>
      <c r="D62521" s="30"/>
      <c r="E62521" s="30"/>
      <c r="F62521" s="30"/>
    </row>
    <row r="62620" spans="1:6" x14ac:dyDescent="0.3">
      <c r="A62620" s="30"/>
      <c r="B62620" s="30"/>
      <c r="C62620" s="30"/>
      <c r="D62620" s="30"/>
      <c r="E62620" s="30"/>
      <c r="F62620" s="30"/>
    </row>
    <row r="62719" spans="1:6" x14ac:dyDescent="0.3">
      <c r="A62719" s="30"/>
      <c r="B62719" s="30"/>
      <c r="C62719" s="30"/>
      <c r="D62719" s="30"/>
      <c r="E62719" s="30"/>
      <c r="F62719" s="30"/>
    </row>
    <row r="62818" spans="1:6" x14ac:dyDescent="0.3">
      <c r="A62818" s="30"/>
      <c r="B62818" s="30"/>
      <c r="C62818" s="30"/>
      <c r="D62818" s="30"/>
      <c r="E62818" s="30"/>
      <c r="F62818" s="30"/>
    </row>
    <row r="62917" spans="1:6" x14ac:dyDescent="0.3">
      <c r="A62917" s="30"/>
      <c r="B62917" s="30"/>
      <c r="C62917" s="30"/>
      <c r="D62917" s="30"/>
      <c r="E62917" s="30"/>
      <c r="F62917" s="30"/>
    </row>
    <row r="63016" spans="1:6" x14ac:dyDescent="0.3">
      <c r="A63016" s="30"/>
      <c r="B63016" s="30"/>
      <c r="C63016" s="30"/>
      <c r="D63016" s="30"/>
      <c r="E63016" s="30"/>
      <c r="F63016" s="30"/>
    </row>
    <row r="63115" spans="1:6" x14ac:dyDescent="0.3">
      <c r="A63115" s="30"/>
      <c r="B63115" s="30"/>
      <c r="C63115" s="30"/>
      <c r="D63115" s="30"/>
      <c r="E63115" s="30"/>
      <c r="F63115" s="30"/>
    </row>
    <row r="63214" spans="1:6" x14ac:dyDescent="0.3">
      <c r="A63214" s="30"/>
      <c r="B63214" s="30"/>
      <c r="C63214" s="30"/>
      <c r="D63214" s="30"/>
      <c r="E63214" s="30"/>
      <c r="F63214" s="30"/>
    </row>
    <row r="63313" spans="1:6" x14ac:dyDescent="0.3">
      <c r="A63313" s="30"/>
      <c r="B63313" s="30"/>
      <c r="C63313" s="30"/>
      <c r="D63313" s="30"/>
      <c r="E63313" s="30"/>
      <c r="F63313" s="30"/>
    </row>
    <row r="63412" spans="1:6" x14ac:dyDescent="0.3">
      <c r="A63412" s="30"/>
      <c r="B63412" s="30"/>
      <c r="C63412" s="30"/>
      <c r="D63412" s="30"/>
      <c r="E63412" s="30"/>
      <c r="F63412" s="30"/>
    </row>
    <row r="63511" spans="1:6" x14ac:dyDescent="0.3">
      <c r="A63511" s="30"/>
      <c r="B63511" s="30"/>
      <c r="C63511" s="30"/>
      <c r="D63511" s="30"/>
      <c r="E63511" s="30"/>
      <c r="F63511" s="30"/>
    </row>
    <row r="63610" spans="1:6" x14ac:dyDescent="0.3">
      <c r="A63610" s="30"/>
      <c r="B63610" s="30"/>
      <c r="C63610" s="30"/>
      <c r="D63610" s="30"/>
      <c r="E63610" s="30"/>
      <c r="F63610" s="30"/>
    </row>
    <row r="63709" spans="1:6" x14ac:dyDescent="0.3">
      <c r="A63709" s="30"/>
      <c r="B63709" s="30"/>
      <c r="C63709" s="30"/>
      <c r="D63709" s="30"/>
      <c r="E63709" s="30"/>
      <c r="F63709" s="30"/>
    </row>
    <row r="63808" spans="1:6" x14ac:dyDescent="0.3">
      <c r="A63808" s="30"/>
      <c r="B63808" s="30"/>
      <c r="C63808" s="30"/>
      <c r="D63808" s="30"/>
      <c r="E63808" s="30"/>
      <c r="F63808" s="30"/>
    </row>
    <row r="63907" spans="1:6" x14ac:dyDescent="0.3">
      <c r="A63907" s="30"/>
      <c r="B63907" s="30"/>
      <c r="C63907" s="30"/>
      <c r="D63907" s="30"/>
      <c r="E63907" s="30"/>
      <c r="F63907" s="30"/>
    </row>
    <row r="64006" spans="1:6" x14ac:dyDescent="0.3">
      <c r="A64006" s="30"/>
      <c r="B64006" s="30"/>
      <c r="C64006" s="30"/>
      <c r="D64006" s="30"/>
      <c r="E64006" s="30"/>
      <c r="F64006" s="30"/>
    </row>
    <row r="64105" spans="1:6" x14ac:dyDescent="0.3">
      <c r="A64105" s="30"/>
      <c r="B64105" s="30"/>
      <c r="C64105" s="30"/>
      <c r="D64105" s="30"/>
      <c r="E64105" s="30"/>
      <c r="F64105" s="30"/>
    </row>
    <row r="64204" spans="1:6" x14ac:dyDescent="0.3">
      <c r="A64204" s="30"/>
      <c r="B64204" s="30"/>
      <c r="C64204" s="30"/>
      <c r="D64204" s="30"/>
      <c r="E64204" s="30"/>
      <c r="F64204" s="30"/>
    </row>
    <row r="64303" spans="1:6" x14ac:dyDescent="0.3">
      <c r="A64303" s="30"/>
      <c r="B64303" s="30"/>
      <c r="C64303" s="30"/>
      <c r="D64303" s="30"/>
      <c r="E64303" s="30"/>
      <c r="F64303" s="30"/>
    </row>
    <row r="64402" spans="1:6" x14ac:dyDescent="0.3">
      <c r="A64402" s="30"/>
      <c r="B64402" s="30"/>
      <c r="C64402" s="30"/>
      <c r="D64402" s="30"/>
      <c r="E64402" s="30"/>
      <c r="F64402" s="30"/>
    </row>
    <row r="64501" spans="1:6" x14ac:dyDescent="0.3">
      <c r="A64501" s="30"/>
      <c r="B64501" s="30"/>
      <c r="C64501" s="30"/>
      <c r="D64501" s="30"/>
      <c r="E64501" s="30"/>
      <c r="F64501" s="30"/>
    </row>
    <row r="64600" spans="1:6" x14ac:dyDescent="0.3">
      <c r="A64600" s="30"/>
      <c r="B64600" s="30"/>
      <c r="C64600" s="30"/>
      <c r="D64600" s="30"/>
      <c r="E64600" s="30"/>
      <c r="F64600" s="30"/>
    </row>
    <row r="64699" spans="1:6" x14ac:dyDescent="0.3">
      <c r="A64699" s="30"/>
      <c r="B64699" s="30"/>
      <c r="C64699" s="30"/>
      <c r="D64699" s="30"/>
      <c r="E64699" s="30"/>
      <c r="F64699" s="30"/>
    </row>
    <row r="64798" spans="1:6" x14ac:dyDescent="0.3">
      <c r="A64798" s="30"/>
      <c r="B64798" s="30"/>
      <c r="C64798" s="30"/>
      <c r="D64798" s="30"/>
      <c r="E64798" s="30"/>
      <c r="F64798" s="30"/>
    </row>
    <row r="64897" spans="1:6" x14ac:dyDescent="0.3">
      <c r="A64897" s="30"/>
      <c r="B64897" s="30"/>
      <c r="C64897" s="30"/>
      <c r="D64897" s="30"/>
      <c r="E64897" s="30"/>
      <c r="F64897" s="30"/>
    </row>
    <row r="64996" spans="1:6" x14ac:dyDescent="0.3">
      <c r="A64996" s="30"/>
      <c r="B64996" s="30"/>
      <c r="C64996" s="30"/>
      <c r="D64996" s="30"/>
      <c r="E64996" s="30"/>
      <c r="F64996" s="30"/>
    </row>
    <row r="65095" spans="1:6" x14ac:dyDescent="0.3">
      <c r="A65095" s="30"/>
      <c r="B65095" s="30"/>
      <c r="C65095" s="30"/>
      <c r="D65095" s="30"/>
      <c r="E65095" s="30"/>
      <c r="F65095" s="30"/>
    </row>
    <row r="65194" spans="1:6" x14ac:dyDescent="0.3">
      <c r="A65194" s="30"/>
      <c r="B65194" s="30"/>
      <c r="C65194" s="30"/>
      <c r="D65194" s="30"/>
      <c r="E65194" s="30"/>
      <c r="F65194" s="30"/>
    </row>
    <row r="65293" spans="1:6" x14ac:dyDescent="0.3">
      <c r="A65293" s="30"/>
      <c r="B65293" s="30"/>
      <c r="C65293" s="30"/>
      <c r="D65293" s="30"/>
      <c r="E65293" s="30"/>
      <c r="F65293" s="30"/>
    </row>
    <row r="65392" spans="1:6" x14ac:dyDescent="0.3">
      <c r="A65392" s="30"/>
      <c r="B65392" s="30"/>
      <c r="C65392" s="30"/>
      <c r="D65392" s="30"/>
      <c r="E65392" s="30"/>
      <c r="F65392" s="30"/>
    </row>
    <row r="65491" spans="1:6" x14ac:dyDescent="0.3">
      <c r="A65491" s="30"/>
      <c r="B65491" s="30"/>
      <c r="C65491" s="30"/>
      <c r="D65491" s="30"/>
      <c r="E65491" s="30"/>
      <c r="F65491" s="30"/>
    </row>
    <row r="65590" spans="1:6" x14ac:dyDescent="0.3">
      <c r="A65590" s="30"/>
      <c r="B65590" s="30"/>
      <c r="C65590" s="30"/>
      <c r="D65590" s="30"/>
      <c r="E65590" s="30"/>
      <c r="F65590" s="30"/>
    </row>
    <row r="65689" spans="1:6" x14ac:dyDescent="0.3">
      <c r="A65689" s="30"/>
      <c r="B65689" s="30"/>
      <c r="C65689" s="30"/>
      <c r="D65689" s="30"/>
      <c r="E65689" s="30"/>
      <c r="F65689" s="30"/>
    </row>
    <row r="65788" spans="1:6" x14ac:dyDescent="0.3">
      <c r="A65788" s="30"/>
      <c r="B65788" s="30"/>
      <c r="C65788" s="30"/>
      <c r="D65788" s="30"/>
      <c r="E65788" s="30"/>
      <c r="F65788" s="30"/>
    </row>
    <row r="65887" spans="1:6" x14ac:dyDescent="0.3">
      <c r="A65887" s="30"/>
      <c r="B65887" s="30"/>
      <c r="C65887" s="30"/>
      <c r="D65887" s="30"/>
      <c r="E65887" s="30"/>
      <c r="F65887" s="30"/>
    </row>
    <row r="65986" spans="1:6" x14ac:dyDescent="0.3">
      <c r="A65986" s="30"/>
      <c r="B65986" s="30"/>
      <c r="C65986" s="30"/>
      <c r="D65986" s="30"/>
      <c r="E65986" s="30"/>
      <c r="F65986" s="30"/>
    </row>
    <row r="66085" spans="1:6" x14ac:dyDescent="0.3">
      <c r="A66085" s="30"/>
      <c r="B66085" s="30"/>
      <c r="C66085" s="30"/>
      <c r="D66085" s="30"/>
      <c r="E66085" s="30"/>
      <c r="F66085" s="30"/>
    </row>
    <row r="66184" spans="1:6" x14ac:dyDescent="0.3">
      <c r="A66184" s="30"/>
      <c r="B66184" s="30"/>
      <c r="C66184" s="30"/>
      <c r="D66184" s="30"/>
      <c r="E66184" s="30"/>
      <c r="F66184" s="30"/>
    </row>
    <row r="66283" spans="1:6" x14ac:dyDescent="0.3">
      <c r="A66283" s="30"/>
      <c r="B66283" s="30"/>
      <c r="C66283" s="30"/>
      <c r="D66283" s="30"/>
      <c r="E66283" s="30"/>
      <c r="F66283" s="30"/>
    </row>
    <row r="66382" spans="1:6" x14ac:dyDescent="0.3">
      <c r="A66382" s="30"/>
      <c r="B66382" s="30"/>
      <c r="C66382" s="30"/>
      <c r="D66382" s="30"/>
      <c r="E66382" s="30"/>
      <c r="F66382" s="30"/>
    </row>
    <row r="66481" spans="1:6" x14ac:dyDescent="0.3">
      <c r="A66481" s="30"/>
      <c r="B66481" s="30"/>
      <c r="C66481" s="30"/>
      <c r="D66481" s="30"/>
      <c r="E66481" s="30"/>
      <c r="F66481" s="30"/>
    </row>
    <row r="66580" spans="1:6" x14ac:dyDescent="0.3">
      <c r="A66580" s="30"/>
      <c r="B66580" s="30"/>
      <c r="C66580" s="30"/>
      <c r="D66580" s="30"/>
      <c r="E66580" s="30"/>
      <c r="F66580" s="30"/>
    </row>
    <row r="66679" spans="1:6" x14ac:dyDescent="0.3">
      <c r="A66679" s="30"/>
      <c r="B66679" s="30"/>
      <c r="C66679" s="30"/>
      <c r="D66679" s="30"/>
      <c r="E66679" s="30"/>
      <c r="F66679" s="30"/>
    </row>
    <row r="66778" spans="1:6" x14ac:dyDescent="0.3">
      <c r="A66778" s="30"/>
      <c r="B66778" s="30"/>
      <c r="C66778" s="30"/>
      <c r="D66778" s="30"/>
      <c r="E66778" s="30"/>
      <c r="F66778" s="30"/>
    </row>
    <row r="66877" spans="1:6" x14ac:dyDescent="0.3">
      <c r="A66877" s="30"/>
      <c r="B66877" s="30"/>
      <c r="C66877" s="30"/>
      <c r="D66877" s="30"/>
      <c r="E66877" s="30"/>
      <c r="F66877" s="30"/>
    </row>
    <row r="66976" spans="1:6" x14ac:dyDescent="0.3">
      <c r="A66976" s="30"/>
      <c r="B66976" s="30"/>
      <c r="C66976" s="30"/>
      <c r="D66976" s="30"/>
      <c r="E66976" s="30"/>
      <c r="F66976" s="30"/>
    </row>
    <row r="67075" spans="1:6" x14ac:dyDescent="0.3">
      <c r="A67075" s="30"/>
      <c r="B67075" s="30"/>
      <c r="C67075" s="30"/>
      <c r="D67075" s="30"/>
      <c r="E67075" s="30"/>
      <c r="F67075" s="30"/>
    </row>
    <row r="67174" spans="1:6" x14ac:dyDescent="0.3">
      <c r="A67174" s="30"/>
      <c r="B67174" s="30"/>
      <c r="C67174" s="30"/>
      <c r="D67174" s="30"/>
      <c r="E67174" s="30"/>
      <c r="F67174" s="30"/>
    </row>
    <row r="67273" spans="1:6" x14ac:dyDescent="0.3">
      <c r="A67273" s="30"/>
      <c r="B67273" s="30"/>
      <c r="C67273" s="30"/>
      <c r="D67273" s="30"/>
      <c r="E67273" s="30"/>
      <c r="F67273" s="30"/>
    </row>
    <row r="67372" spans="1:6" x14ac:dyDescent="0.3">
      <c r="A67372" s="30"/>
      <c r="B67372" s="30"/>
      <c r="C67372" s="30"/>
      <c r="D67372" s="30"/>
      <c r="E67372" s="30"/>
      <c r="F67372" s="30"/>
    </row>
    <row r="67471" spans="1:6" x14ac:dyDescent="0.3">
      <c r="A67471" s="30"/>
      <c r="B67471" s="30"/>
      <c r="C67471" s="30"/>
      <c r="D67471" s="30"/>
      <c r="E67471" s="30"/>
      <c r="F67471" s="30"/>
    </row>
    <row r="67570" spans="1:6" x14ac:dyDescent="0.3">
      <c r="A67570" s="30"/>
      <c r="B67570" s="30"/>
      <c r="C67570" s="30"/>
      <c r="D67570" s="30"/>
      <c r="E67570" s="30"/>
      <c r="F67570" s="30"/>
    </row>
    <row r="67669" spans="1:6" x14ac:dyDescent="0.3">
      <c r="A67669" s="30"/>
      <c r="B67669" s="30"/>
      <c r="C67669" s="30"/>
      <c r="D67669" s="30"/>
      <c r="E67669" s="30"/>
      <c r="F67669" s="30"/>
    </row>
    <row r="67768" spans="1:6" x14ac:dyDescent="0.3">
      <c r="A67768" s="30"/>
      <c r="B67768" s="30"/>
      <c r="C67768" s="30"/>
      <c r="D67768" s="30"/>
      <c r="E67768" s="30"/>
      <c r="F67768" s="30"/>
    </row>
    <row r="67867" spans="1:6" x14ac:dyDescent="0.3">
      <c r="A67867" s="30"/>
      <c r="B67867" s="30"/>
      <c r="C67867" s="30"/>
      <c r="D67867" s="30"/>
      <c r="E67867" s="30"/>
      <c r="F67867" s="30"/>
    </row>
    <row r="67966" spans="1:6" x14ac:dyDescent="0.3">
      <c r="A67966" s="30"/>
      <c r="B67966" s="30"/>
      <c r="C67966" s="30"/>
      <c r="D67966" s="30"/>
      <c r="E67966" s="30"/>
      <c r="F67966" s="30"/>
    </row>
    <row r="68065" spans="1:6" x14ac:dyDescent="0.3">
      <c r="A68065" s="30"/>
      <c r="B68065" s="30"/>
      <c r="C68065" s="30"/>
      <c r="D68065" s="30"/>
      <c r="E68065" s="30"/>
      <c r="F68065" s="30"/>
    </row>
    <row r="68164" spans="1:6" x14ac:dyDescent="0.3">
      <c r="A68164" s="30"/>
      <c r="B68164" s="30"/>
      <c r="C68164" s="30"/>
      <c r="D68164" s="30"/>
      <c r="E68164" s="30"/>
      <c r="F68164" s="30"/>
    </row>
    <row r="68263" spans="1:6" x14ac:dyDescent="0.3">
      <c r="A68263" s="30"/>
      <c r="B68263" s="30"/>
      <c r="C68263" s="30"/>
      <c r="D68263" s="30"/>
      <c r="E68263" s="30"/>
      <c r="F68263" s="30"/>
    </row>
    <row r="68362" spans="1:6" x14ac:dyDescent="0.3">
      <c r="A68362" s="30"/>
      <c r="B68362" s="30"/>
      <c r="C68362" s="30"/>
      <c r="D68362" s="30"/>
      <c r="E68362" s="30"/>
      <c r="F68362" s="30"/>
    </row>
    <row r="68461" spans="1:6" x14ac:dyDescent="0.3">
      <c r="A68461" s="30"/>
      <c r="B68461" s="30"/>
      <c r="C68461" s="30"/>
      <c r="D68461" s="30"/>
      <c r="E68461" s="30"/>
      <c r="F68461" s="30"/>
    </row>
    <row r="68560" spans="1:6" x14ac:dyDescent="0.3">
      <c r="A68560" s="30"/>
      <c r="B68560" s="30"/>
      <c r="C68560" s="30"/>
      <c r="D68560" s="30"/>
      <c r="E68560" s="30"/>
      <c r="F68560" s="30"/>
    </row>
    <row r="68659" spans="1:6" x14ac:dyDescent="0.3">
      <c r="A68659" s="30"/>
      <c r="B68659" s="30"/>
      <c r="C68659" s="30"/>
      <c r="D68659" s="30"/>
      <c r="E68659" s="30"/>
      <c r="F68659" s="30"/>
    </row>
    <row r="68758" spans="1:6" x14ac:dyDescent="0.3">
      <c r="A68758" s="30"/>
      <c r="B68758" s="30"/>
      <c r="C68758" s="30"/>
      <c r="D68758" s="30"/>
      <c r="E68758" s="30"/>
      <c r="F68758" s="30"/>
    </row>
    <row r="68857" spans="1:6" x14ac:dyDescent="0.3">
      <c r="A68857" s="30"/>
      <c r="B68857" s="30"/>
      <c r="C68857" s="30"/>
      <c r="D68857" s="30"/>
      <c r="E68857" s="30"/>
      <c r="F68857" s="30"/>
    </row>
    <row r="68956" spans="1:6" x14ac:dyDescent="0.3">
      <c r="A68956" s="30"/>
      <c r="B68956" s="30"/>
      <c r="C68956" s="30"/>
      <c r="D68956" s="30"/>
      <c r="E68956" s="30"/>
      <c r="F68956" s="30"/>
    </row>
    <row r="69055" spans="1:6" x14ac:dyDescent="0.3">
      <c r="A69055" s="30"/>
      <c r="B69055" s="30"/>
      <c r="C69055" s="30"/>
      <c r="D69055" s="30"/>
      <c r="E69055" s="30"/>
      <c r="F69055" s="30"/>
    </row>
    <row r="69154" spans="1:6" x14ac:dyDescent="0.3">
      <c r="A69154" s="30"/>
      <c r="B69154" s="30"/>
      <c r="C69154" s="30"/>
      <c r="D69154" s="30"/>
      <c r="E69154" s="30"/>
      <c r="F69154" s="30"/>
    </row>
    <row r="69253" spans="1:6" x14ac:dyDescent="0.3">
      <c r="A69253" s="30"/>
      <c r="B69253" s="30"/>
      <c r="C69253" s="30"/>
      <c r="D69253" s="30"/>
      <c r="E69253" s="30"/>
      <c r="F69253" s="30"/>
    </row>
    <row r="69352" spans="1:6" x14ac:dyDescent="0.3">
      <c r="A69352" s="30"/>
      <c r="B69352" s="30"/>
      <c r="C69352" s="30"/>
      <c r="D69352" s="30"/>
      <c r="E69352" s="30"/>
      <c r="F69352" s="30"/>
    </row>
    <row r="69451" spans="1:6" x14ac:dyDescent="0.3">
      <c r="A69451" s="30"/>
      <c r="B69451" s="30"/>
      <c r="C69451" s="30"/>
      <c r="D69451" s="30"/>
      <c r="E69451" s="30"/>
      <c r="F69451" s="30"/>
    </row>
    <row r="69550" spans="1:6" x14ac:dyDescent="0.3">
      <c r="A69550" s="30"/>
      <c r="B69550" s="30"/>
      <c r="C69550" s="30"/>
      <c r="D69550" s="30"/>
      <c r="E69550" s="30"/>
      <c r="F69550" s="30"/>
    </row>
    <row r="69649" spans="1:6" x14ac:dyDescent="0.3">
      <c r="A69649" s="30"/>
      <c r="B69649" s="30"/>
      <c r="C69649" s="30"/>
      <c r="D69649" s="30"/>
      <c r="E69649" s="30"/>
      <c r="F69649" s="30"/>
    </row>
    <row r="69748" spans="1:6" x14ac:dyDescent="0.3">
      <c r="A69748" s="30"/>
      <c r="B69748" s="30"/>
      <c r="C69748" s="30"/>
      <c r="D69748" s="30"/>
      <c r="E69748" s="30"/>
      <c r="F69748" s="30"/>
    </row>
    <row r="69847" spans="1:6" x14ac:dyDescent="0.3">
      <c r="A69847" s="30"/>
      <c r="B69847" s="30"/>
      <c r="C69847" s="30"/>
      <c r="D69847" s="30"/>
      <c r="E69847" s="30"/>
      <c r="F69847" s="30"/>
    </row>
    <row r="69946" spans="1:6" x14ac:dyDescent="0.3">
      <c r="A69946" s="30"/>
      <c r="B69946" s="30"/>
      <c r="C69946" s="30"/>
      <c r="D69946" s="30"/>
      <c r="E69946" s="30"/>
      <c r="F69946" s="30"/>
    </row>
    <row r="70045" spans="1:6" x14ac:dyDescent="0.3">
      <c r="A70045" s="30"/>
      <c r="B70045" s="30"/>
      <c r="C70045" s="30"/>
      <c r="D70045" s="30"/>
      <c r="E70045" s="30"/>
      <c r="F70045" s="30"/>
    </row>
    <row r="70144" spans="1:6" x14ac:dyDescent="0.3">
      <c r="A70144" s="30"/>
      <c r="B70144" s="30"/>
      <c r="C70144" s="30"/>
      <c r="D70144" s="30"/>
      <c r="E70144" s="30"/>
      <c r="F70144" s="30"/>
    </row>
    <row r="70243" spans="1:6" x14ac:dyDescent="0.3">
      <c r="A70243" s="30"/>
      <c r="B70243" s="30"/>
      <c r="C70243" s="30"/>
      <c r="D70243" s="30"/>
      <c r="E70243" s="30"/>
      <c r="F70243" s="30"/>
    </row>
    <row r="70342" spans="1:6" x14ac:dyDescent="0.3">
      <c r="A70342" s="30"/>
      <c r="B70342" s="30"/>
      <c r="C70342" s="30"/>
      <c r="D70342" s="30"/>
      <c r="E70342" s="30"/>
      <c r="F70342" s="30"/>
    </row>
    <row r="70441" spans="1:6" x14ac:dyDescent="0.3">
      <c r="A70441" s="30"/>
      <c r="B70441" s="30"/>
      <c r="C70441" s="30"/>
      <c r="D70441" s="30"/>
      <c r="E70441" s="30"/>
      <c r="F70441" s="30"/>
    </row>
    <row r="70540" spans="1:6" x14ac:dyDescent="0.3">
      <c r="A70540" s="30"/>
      <c r="B70540" s="30"/>
      <c r="C70540" s="30"/>
      <c r="D70540" s="30"/>
      <c r="E70540" s="30"/>
      <c r="F70540" s="30"/>
    </row>
    <row r="70639" spans="1:6" x14ac:dyDescent="0.3">
      <c r="A70639" s="30"/>
      <c r="B70639" s="30"/>
      <c r="C70639" s="30"/>
      <c r="D70639" s="30"/>
      <c r="E70639" s="30"/>
      <c r="F70639" s="30"/>
    </row>
    <row r="70738" spans="1:6" x14ac:dyDescent="0.3">
      <c r="A70738" s="30"/>
      <c r="B70738" s="30"/>
      <c r="C70738" s="30"/>
      <c r="D70738" s="30"/>
      <c r="E70738" s="30"/>
      <c r="F70738" s="30"/>
    </row>
    <row r="70837" spans="1:6" x14ac:dyDescent="0.3">
      <c r="A70837" s="30"/>
      <c r="B70837" s="30"/>
      <c r="C70837" s="30"/>
      <c r="D70837" s="30"/>
      <c r="E70837" s="30"/>
      <c r="F70837" s="30"/>
    </row>
    <row r="70936" spans="1:6" x14ac:dyDescent="0.3">
      <c r="A70936" s="30"/>
      <c r="B70936" s="30"/>
      <c r="C70936" s="30"/>
      <c r="D70936" s="30"/>
      <c r="E70936" s="30"/>
      <c r="F70936" s="30"/>
    </row>
    <row r="71035" spans="1:6" x14ac:dyDescent="0.3">
      <c r="A71035" s="30"/>
      <c r="B71035" s="30"/>
      <c r="C71035" s="30"/>
      <c r="D71035" s="30"/>
      <c r="E71035" s="30"/>
      <c r="F71035" s="30"/>
    </row>
    <row r="71134" spans="1:6" x14ac:dyDescent="0.3">
      <c r="A71134" s="30"/>
      <c r="B71134" s="30"/>
      <c r="C71134" s="30"/>
      <c r="D71134" s="30"/>
      <c r="E71134" s="30"/>
      <c r="F71134" s="30"/>
    </row>
    <row r="71233" spans="1:6" x14ac:dyDescent="0.3">
      <c r="A71233" s="30"/>
      <c r="B71233" s="30"/>
      <c r="C71233" s="30"/>
      <c r="D71233" s="30"/>
      <c r="E71233" s="30"/>
      <c r="F71233" s="30"/>
    </row>
    <row r="71332" spans="1:6" x14ac:dyDescent="0.3">
      <c r="A71332" s="30"/>
      <c r="B71332" s="30"/>
      <c r="C71332" s="30"/>
      <c r="D71332" s="30"/>
      <c r="E71332" s="30"/>
      <c r="F71332" s="30"/>
    </row>
    <row r="71431" spans="1:6" x14ac:dyDescent="0.3">
      <c r="A71431" s="30"/>
      <c r="B71431" s="30"/>
      <c r="C71431" s="30"/>
      <c r="D71431" s="30"/>
      <c r="E71431" s="30"/>
      <c r="F71431" s="30"/>
    </row>
    <row r="71530" spans="1:6" x14ac:dyDescent="0.3">
      <c r="A71530" s="30"/>
      <c r="B71530" s="30"/>
      <c r="C71530" s="30"/>
      <c r="D71530" s="30"/>
      <c r="E71530" s="30"/>
      <c r="F71530" s="30"/>
    </row>
    <row r="71629" spans="1:6" x14ac:dyDescent="0.3">
      <c r="A71629" s="30"/>
      <c r="B71629" s="30"/>
      <c r="C71629" s="30"/>
      <c r="D71629" s="30"/>
      <c r="E71629" s="30"/>
      <c r="F71629" s="30"/>
    </row>
    <row r="71728" spans="1:6" x14ac:dyDescent="0.3">
      <c r="A71728" s="30"/>
      <c r="B71728" s="30"/>
      <c r="C71728" s="30"/>
      <c r="D71728" s="30"/>
      <c r="E71728" s="30"/>
      <c r="F71728" s="30"/>
    </row>
    <row r="71827" spans="1:6" x14ac:dyDescent="0.3">
      <c r="A71827" s="30"/>
      <c r="B71827" s="30"/>
      <c r="C71827" s="30"/>
      <c r="D71827" s="30"/>
      <c r="E71827" s="30"/>
      <c r="F71827" s="30"/>
    </row>
    <row r="71926" spans="1:6" x14ac:dyDescent="0.3">
      <c r="A71926" s="30"/>
      <c r="B71926" s="30"/>
      <c r="C71926" s="30"/>
      <c r="D71926" s="30"/>
      <c r="E71926" s="30"/>
      <c r="F71926" s="30"/>
    </row>
    <row r="72025" spans="1:6" x14ac:dyDescent="0.3">
      <c r="A72025" s="30"/>
      <c r="B72025" s="30"/>
      <c r="C72025" s="30"/>
      <c r="D72025" s="30"/>
      <c r="E72025" s="30"/>
      <c r="F72025" s="30"/>
    </row>
    <row r="72124" spans="1:6" x14ac:dyDescent="0.3">
      <c r="A72124" s="30"/>
      <c r="B72124" s="30"/>
      <c r="C72124" s="30"/>
      <c r="D72124" s="30"/>
      <c r="E72124" s="30"/>
      <c r="F72124" s="30"/>
    </row>
    <row r="72223" spans="1:6" x14ac:dyDescent="0.3">
      <c r="A72223" s="30"/>
      <c r="B72223" s="30"/>
      <c r="C72223" s="30"/>
      <c r="D72223" s="30"/>
      <c r="E72223" s="30"/>
      <c r="F72223" s="30"/>
    </row>
    <row r="72322" spans="1:6" x14ac:dyDescent="0.3">
      <c r="A72322" s="30"/>
      <c r="B72322" s="30"/>
      <c r="C72322" s="30"/>
      <c r="D72322" s="30"/>
      <c r="E72322" s="30"/>
      <c r="F72322" s="30"/>
    </row>
    <row r="72421" spans="1:6" x14ac:dyDescent="0.3">
      <c r="A72421" s="30"/>
      <c r="B72421" s="30"/>
      <c r="C72421" s="30"/>
      <c r="D72421" s="30"/>
      <c r="E72421" s="30"/>
      <c r="F72421" s="30"/>
    </row>
    <row r="72520" spans="1:6" x14ac:dyDescent="0.3">
      <c r="A72520" s="30"/>
      <c r="B72520" s="30"/>
      <c r="C72520" s="30"/>
      <c r="D72520" s="30"/>
      <c r="E72520" s="30"/>
      <c r="F72520" s="30"/>
    </row>
    <row r="72619" spans="1:6" x14ac:dyDescent="0.3">
      <c r="A72619" s="30"/>
      <c r="B72619" s="30"/>
      <c r="C72619" s="30"/>
      <c r="D72619" s="30"/>
      <c r="E72619" s="30"/>
      <c r="F72619" s="30"/>
    </row>
    <row r="72718" spans="1:6" x14ac:dyDescent="0.3">
      <c r="A72718" s="30"/>
      <c r="B72718" s="30"/>
      <c r="C72718" s="30"/>
      <c r="D72718" s="30"/>
      <c r="E72718" s="30"/>
      <c r="F72718" s="30"/>
    </row>
    <row r="72817" spans="1:6" x14ac:dyDescent="0.3">
      <c r="A72817" s="30"/>
      <c r="B72817" s="30"/>
      <c r="C72817" s="30"/>
      <c r="D72817" s="30"/>
      <c r="E72817" s="30"/>
      <c r="F72817" s="30"/>
    </row>
    <row r="72916" spans="1:6" x14ac:dyDescent="0.3">
      <c r="A72916" s="30"/>
      <c r="B72916" s="30"/>
      <c r="C72916" s="30"/>
      <c r="D72916" s="30"/>
      <c r="E72916" s="30"/>
      <c r="F72916" s="30"/>
    </row>
    <row r="73015" spans="1:6" x14ac:dyDescent="0.3">
      <c r="A73015" s="30"/>
      <c r="B73015" s="30"/>
      <c r="C73015" s="30"/>
      <c r="D73015" s="30"/>
      <c r="E73015" s="30"/>
      <c r="F73015" s="30"/>
    </row>
    <row r="73114" spans="1:6" x14ac:dyDescent="0.3">
      <c r="A73114" s="30"/>
      <c r="B73114" s="30"/>
      <c r="C73114" s="30"/>
      <c r="D73114" s="30"/>
      <c r="E73114" s="30"/>
      <c r="F73114" s="30"/>
    </row>
    <row r="73213" spans="1:6" x14ac:dyDescent="0.3">
      <c r="A73213" s="30"/>
      <c r="B73213" s="30"/>
      <c r="C73213" s="30"/>
      <c r="D73213" s="30"/>
      <c r="E73213" s="30"/>
      <c r="F73213" s="30"/>
    </row>
    <row r="73312" spans="1:6" x14ac:dyDescent="0.3">
      <c r="A73312" s="30"/>
      <c r="B73312" s="30"/>
      <c r="C73312" s="30"/>
      <c r="D73312" s="30"/>
      <c r="E73312" s="30"/>
      <c r="F73312" s="30"/>
    </row>
    <row r="73411" spans="1:6" x14ac:dyDescent="0.3">
      <c r="A73411" s="30"/>
      <c r="B73411" s="30"/>
      <c r="C73411" s="30"/>
      <c r="D73411" s="30"/>
      <c r="E73411" s="30"/>
      <c r="F73411" s="30"/>
    </row>
    <row r="73510" spans="1:6" x14ac:dyDescent="0.3">
      <c r="A73510" s="30"/>
      <c r="B73510" s="30"/>
      <c r="C73510" s="30"/>
      <c r="D73510" s="30"/>
      <c r="E73510" s="30"/>
      <c r="F73510" s="30"/>
    </row>
    <row r="73609" spans="1:6" x14ac:dyDescent="0.3">
      <c r="A73609" s="30"/>
      <c r="B73609" s="30"/>
      <c r="C73609" s="30"/>
      <c r="D73609" s="30"/>
      <c r="E73609" s="30"/>
      <c r="F73609" s="30"/>
    </row>
    <row r="73708" spans="1:6" x14ac:dyDescent="0.3">
      <c r="A73708" s="30"/>
      <c r="B73708" s="30"/>
      <c r="C73708" s="30"/>
      <c r="D73708" s="30"/>
      <c r="E73708" s="30"/>
      <c r="F73708" s="30"/>
    </row>
    <row r="73807" spans="1:6" x14ac:dyDescent="0.3">
      <c r="A73807" s="30"/>
      <c r="B73807" s="30"/>
      <c r="C73807" s="30"/>
      <c r="D73807" s="30"/>
      <c r="E73807" s="30"/>
      <c r="F73807" s="30"/>
    </row>
    <row r="73906" spans="1:6" x14ac:dyDescent="0.3">
      <c r="A73906" s="30"/>
      <c r="B73906" s="30"/>
      <c r="C73906" s="30"/>
      <c r="D73906" s="30"/>
      <c r="E73906" s="30"/>
      <c r="F73906" s="30"/>
    </row>
    <row r="74005" spans="1:6" x14ac:dyDescent="0.3">
      <c r="A74005" s="30"/>
      <c r="B74005" s="30"/>
      <c r="C74005" s="30"/>
      <c r="D74005" s="30"/>
      <c r="E74005" s="30"/>
      <c r="F74005" s="30"/>
    </row>
    <row r="74104" spans="1:6" x14ac:dyDescent="0.3">
      <c r="A74104" s="30"/>
      <c r="B74104" s="30"/>
      <c r="C74104" s="30"/>
      <c r="D74104" s="30"/>
      <c r="E74104" s="30"/>
      <c r="F74104" s="30"/>
    </row>
    <row r="74203" spans="1:6" x14ac:dyDescent="0.3">
      <c r="A74203" s="30"/>
      <c r="B74203" s="30"/>
      <c r="C74203" s="30"/>
      <c r="D74203" s="30"/>
      <c r="E74203" s="30"/>
      <c r="F74203" s="30"/>
    </row>
    <row r="74302" spans="1:6" x14ac:dyDescent="0.3">
      <c r="A74302" s="30"/>
      <c r="B74302" s="30"/>
      <c r="C74302" s="30"/>
      <c r="D74302" s="30"/>
      <c r="E74302" s="30"/>
      <c r="F74302" s="30"/>
    </row>
    <row r="74401" spans="1:6" x14ac:dyDescent="0.3">
      <c r="A74401" s="30"/>
      <c r="B74401" s="30"/>
      <c r="C74401" s="30"/>
      <c r="D74401" s="30"/>
      <c r="E74401" s="30"/>
      <c r="F74401" s="30"/>
    </row>
    <row r="74500" spans="1:6" x14ac:dyDescent="0.3">
      <c r="A74500" s="30"/>
      <c r="B74500" s="30"/>
      <c r="C74500" s="30"/>
      <c r="D74500" s="30"/>
      <c r="E74500" s="30"/>
      <c r="F74500" s="30"/>
    </row>
    <row r="74599" spans="1:6" x14ac:dyDescent="0.3">
      <c r="A74599" s="30"/>
      <c r="B74599" s="30"/>
      <c r="C74599" s="30"/>
      <c r="D74599" s="30"/>
      <c r="E74599" s="30"/>
      <c r="F74599" s="30"/>
    </row>
    <row r="74698" spans="1:6" x14ac:dyDescent="0.3">
      <c r="A74698" s="30"/>
      <c r="B74698" s="30"/>
      <c r="C74698" s="30"/>
      <c r="D74698" s="30"/>
      <c r="E74698" s="30"/>
      <c r="F74698" s="30"/>
    </row>
    <row r="74797" spans="1:6" x14ac:dyDescent="0.3">
      <c r="A74797" s="30"/>
      <c r="B74797" s="30"/>
      <c r="C74797" s="30"/>
      <c r="D74797" s="30"/>
      <c r="E74797" s="30"/>
      <c r="F74797" s="30"/>
    </row>
    <row r="74896" spans="1:6" x14ac:dyDescent="0.3">
      <c r="A74896" s="30"/>
      <c r="B74896" s="30"/>
      <c r="C74896" s="30"/>
      <c r="D74896" s="30"/>
      <c r="E74896" s="30"/>
      <c r="F74896" s="30"/>
    </row>
    <row r="74995" spans="1:6" x14ac:dyDescent="0.3">
      <c r="A74995" s="30"/>
      <c r="B74995" s="30"/>
      <c r="C74995" s="30"/>
      <c r="D74995" s="30"/>
      <c r="E74995" s="30"/>
      <c r="F74995" s="30"/>
    </row>
    <row r="75094" spans="1:6" x14ac:dyDescent="0.3">
      <c r="A75094" s="30"/>
      <c r="B75094" s="30"/>
      <c r="C75094" s="30"/>
      <c r="D75094" s="30"/>
      <c r="E75094" s="30"/>
      <c r="F75094" s="30"/>
    </row>
    <row r="75193" spans="1:6" x14ac:dyDescent="0.3">
      <c r="A75193" s="30"/>
      <c r="B75193" s="30"/>
      <c r="C75193" s="30"/>
      <c r="D75193" s="30"/>
      <c r="E75193" s="30"/>
      <c r="F75193" s="30"/>
    </row>
    <row r="75292" spans="1:6" x14ac:dyDescent="0.3">
      <c r="A75292" s="30"/>
      <c r="B75292" s="30"/>
      <c r="C75292" s="30"/>
      <c r="D75292" s="30"/>
      <c r="E75292" s="30"/>
      <c r="F75292" s="30"/>
    </row>
    <row r="75391" spans="1:6" x14ac:dyDescent="0.3">
      <c r="A75391" s="30"/>
      <c r="B75391" s="30"/>
      <c r="C75391" s="30"/>
      <c r="D75391" s="30"/>
      <c r="E75391" s="30"/>
      <c r="F75391" s="30"/>
    </row>
    <row r="75490" spans="1:6" x14ac:dyDescent="0.3">
      <c r="A75490" s="30"/>
      <c r="B75490" s="30"/>
      <c r="C75490" s="30"/>
      <c r="D75490" s="30"/>
      <c r="E75490" s="30"/>
      <c r="F75490" s="30"/>
    </row>
    <row r="75589" spans="1:6" x14ac:dyDescent="0.3">
      <c r="A75589" s="30"/>
      <c r="B75589" s="30"/>
      <c r="C75589" s="30"/>
      <c r="D75589" s="30"/>
      <c r="E75589" s="30"/>
      <c r="F75589" s="30"/>
    </row>
    <row r="75688" spans="1:6" x14ac:dyDescent="0.3">
      <c r="A75688" s="30"/>
      <c r="B75688" s="30"/>
      <c r="C75688" s="30"/>
      <c r="D75688" s="30"/>
      <c r="E75688" s="30"/>
      <c r="F75688" s="30"/>
    </row>
    <row r="75787" spans="1:6" x14ac:dyDescent="0.3">
      <c r="A75787" s="30"/>
      <c r="B75787" s="30"/>
      <c r="C75787" s="30"/>
      <c r="D75787" s="30"/>
      <c r="E75787" s="30"/>
      <c r="F75787" s="30"/>
    </row>
    <row r="75886" spans="1:6" x14ac:dyDescent="0.3">
      <c r="A75886" s="30"/>
      <c r="B75886" s="30"/>
      <c r="C75886" s="30"/>
      <c r="D75886" s="30"/>
      <c r="E75886" s="30"/>
      <c r="F75886" s="30"/>
    </row>
    <row r="75985" spans="1:6" x14ac:dyDescent="0.3">
      <c r="A75985" s="30"/>
      <c r="B75985" s="30"/>
      <c r="C75985" s="30"/>
      <c r="D75985" s="30"/>
      <c r="E75985" s="30"/>
      <c r="F75985" s="30"/>
    </row>
    <row r="76084" spans="1:6" x14ac:dyDescent="0.3">
      <c r="A76084" s="30"/>
      <c r="B76084" s="30"/>
      <c r="C76084" s="30"/>
      <c r="D76084" s="30"/>
      <c r="E76084" s="30"/>
      <c r="F76084" s="30"/>
    </row>
    <row r="76183" spans="1:6" x14ac:dyDescent="0.3">
      <c r="A76183" s="30"/>
      <c r="B76183" s="30"/>
      <c r="C76183" s="30"/>
      <c r="D76183" s="30"/>
      <c r="E76183" s="30"/>
      <c r="F76183" s="30"/>
    </row>
    <row r="76282" spans="1:6" x14ac:dyDescent="0.3">
      <c r="A76282" s="30"/>
      <c r="B76282" s="30"/>
      <c r="C76282" s="30"/>
      <c r="D76282" s="30"/>
      <c r="E76282" s="30"/>
      <c r="F76282" s="30"/>
    </row>
    <row r="76381" spans="1:6" x14ac:dyDescent="0.3">
      <c r="A76381" s="30"/>
      <c r="B76381" s="30"/>
      <c r="C76381" s="30"/>
      <c r="D76381" s="30"/>
      <c r="E76381" s="30"/>
      <c r="F76381" s="30"/>
    </row>
    <row r="76480" spans="1:6" x14ac:dyDescent="0.3">
      <c r="A76480" s="30"/>
      <c r="B76480" s="30"/>
      <c r="C76480" s="30"/>
      <c r="D76480" s="30"/>
      <c r="E76480" s="30"/>
      <c r="F76480" s="30"/>
    </row>
    <row r="76579" spans="1:6" x14ac:dyDescent="0.3">
      <c r="A76579" s="30"/>
      <c r="B76579" s="30"/>
      <c r="C76579" s="30"/>
      <c r="D76579" s="30"/>
      <c r="E76579" s="30"/>
      <c r="F76579" s="30"/>
    </row>
    <row r="76678" spans="1:6" x14ac:dyDescent="0.3">
      <c r="A76678" s="30"/>
      <c r="B76678" s="30"/>
      <c r="C76678" s="30"/>
      <c r="D76678" s="30"/>
      <c r="E76678" s="30"/>
      <c r="F76678" s="30"/>
    </row>
    <row r="76777" spans="1:6" x14ac:dyDescent="0.3">
      <c r="A76777" s="30"/>
      <c r="B76777" s="30"/>
      <c r="C76777" s="30"/>
      <c r="D76777" s="30"/>
      <c r="E76777" s="30"/>
      <c r="F76777" s="30"/>
    </row>
    <row r="76876" spans="1:6" x14ac:dyDescent="0.3">
      <c r="A76876" s="30"/>
      <c r="B76876" s="30"/>
      <c r="C76876" s="30"/>
      <c r="D76876" s="30"/>
      <c r="E76876" s="30"/>
      <c r="F76876" s="30"/>
    </row>
    <row r="76975" spans="1:6" x14ac:dyDescent="0.3">
      <c r="A76975" s="30"/>
      <c r="B76975" s="30"/>
      <c r="C76975" s="30"/>
      <c r="D76975" s="30"/>
      <c r="E76975" s="30"/>
      <c r="F76975" s="30"/>
    </row>
    <row r="77074" spans="1:6" x14ac:dyDescent="0.3">
      <c r="A77074" s="30"/>
      <c r="B77074" s="30"/>
      <c r="C77074" s="30"/>
      <c r="D77074" s="30"/>
      <c r="E77074" s="30"/>
      <c r="F77074" s="30"/>
    </row>
    <row r="77173" spans="1:6" x14ac:dyDescent="0.3">
      <c r="A77173" s="30"/>
      <c r="B77173" s="30"/>
      <c r="C77173" s="30"/>
      <c r="D77173" s="30"/>
      <c r="E77173" s="30"/>
      <c r="F77173" s="30"/>
    </row>
    <row r="77272" spans="1:6" x14ac:dyDescent="0.3">
      <c r="A77272" s="30"/>
      <c r="B77272" s="30"/>
      <c r="C77272" s="30"/>
      <c r="D77272" s="30"/>
      <c r="E77272" s="30"/>
      <c r="F77272" s="30"/>
    </row>
    <row r="77371" spans="1:6" x14ac:dyDescent="0.3">
      <c r="A77371" s="30"/>
      <c r="B77371" s="30"/>
      <c r="C77371" s="30"/>
      <c r="D77371" s="30"/>
      <c r="E77371" s="30"/>
      <c r="F77371" s="30"/>
    </row>
    <row r="77470" spans="1:6" x14ac:dyDescent="0.3">
      <c r="A77470" s="30"/>
      <c r="B77470" s="30"/>
      <c r="C77470" s="30"/>
      <c r="D77470" s="30"/>
      <c r="E77470" s="30"/>
      <c r="F77470" s="30"/>
    </row>
    <row r="77569" spans="1:6" x14ac:dyDescent="0.3">
      <c r="A77569" s="30"/>
      <c r="B77569" s="30"/>
      <c r="C77569" s="30"/>
      <c r="D77569" s="30"/>
      <c r="E77569" s="30"/>
      <c r="F77569" s="30"/>
    </row>
    <row r="77668" spans="1:6" x14ac:dyDescent="0.3">
      <c r="A77668" s="30"/>
      <c r="B77668" s="30"/>
      <c r="C77668" s="30"/>
      <c r="D77668" s="30"/>
      <c r="E77668" s="30"/>
      <c r="F77668" s="30"/>
    </row>
    <row r="77767" spans="1:6" x14ac:dyDescent="0.3">
      <c r="A77767" s="30"/>
      <c r="B77767" s="30"/>
      <c r="C77767" s="30"/>
      <c r="D77767" s="30"/>
      <c r="E77767" s="30"/>
      <c r="F77767" s="30"/>
    </row>
    <row r="77866" spans="1:6" x14ac:dyDescent="0.3">
      <c r="A77866" s="30"/>
      <c r="B77866" s="30"/>
      <c r="C77866" s="30"/>
      <c r="D77866" s="30"/>
      <c r="E77866" s="30"/>
      <c r="F77866" s="30"/>
    </row>
    <row r="77965" spans="1:6" x14ac:dyDescent="0.3">
      <c r="A77965" s="30"/>
      <c r="B77965" s="30"/>
      <c r="C77965" s="30"/>
      <c r="D77965" s="30"/>
      <c r="E77965" s="30"/>
      <c r="F77965" s="30"/>
    </row>
    <row r="78064" spans="1:6" x14ac:dyDescent="0.3">
      <c r="A78064" s="30"/>
      <c r="B78064" s="30"/>
      <c r="C78064" s="30"/>
      <c r="D78064" s="30"/>
      <c r="E78064" s="30"/>
      <c r="F78064" s="30"/>
    </row>
    <row r="78163" spans="1:6" x14ac:dyDescent="0.3">
      <c r="A78163" s="30"/>
      <c r="B78163" s="30"/>
      <c r="C78163" s="30"/>
      <c r="D78163" s="30"/>
      <c r="E78163" s="30"/>
      <c r="F78163" s="30"/>
    </row>
    <row r="78262" spans="1:6" x14ac:dyDescent="0.3">
      <c r="A78262" s="30"/>
      <c r="B78262" s="30"/>
      <c r="C78262" s="30"/>
      <c r="D78262" s="30"/>
      <c r="E78262" s="30"/>
      <c r="F78262" s="30"/>
    </row>
    <row r="78361" spans="1:6" x14ac:dyDescent="0.3">
      <c r="A78361" s="30"/>
      <c r="B78361" s="30"/>
      <c r="C78361" s="30"/>
      <c r="D78361" s="30"/>
      <c r="E78361" s="30"/>
      <c r="F78361" s="30"/>
    </row>
    <row r="78460" spans="1:6" x14ac:dyDescent="0.3">
      <c r="A78460" s="30"/>
      <c r="B78460" s="30"/>
      <c r="C78460" s="30"/>
      <c r="D78460" s="30"/>
      <c r="E78460" s="30"/>
      <c r="F78460" s="30"/>
    </row>
    <row r="78559" spans="1:6" x14ac:dyDescent="0.3">
      <c r="A78559" s="30"/>
      <c r="B78559" s="30"/>
      <c r="C78559" s="30"/>
      <c r="D78559" s="30"/>
      <c r="E78559" s="30"/>
      <c r="F78559" s="30"/>
    </row>
    <row r="78658" spans="1:6" x14ac:dyDescent="0.3">
      <c r="A78658" s="30"/>
      <c r="B78658" s="30"/>
      <c r="C78658" s="30"/>
      <c r="D78658" s="30"/>
      <c r="E78658" s="30"/>
      <c r="F78658" s="30"/>
    </row>
    <row r="78757" spans="1:6" x14ac:dyDescent="0.3">
      <c r="A78757" s="30"/>
      <c r="B78757" s="30"/>
      <c r="C78757" s="30"/>
      <c r="D78757" s="30"/>
      <c r="E78757" s="30"/>
      <c r="F78757" s="30"/>
    </row>
    <row r="78856" spans="1:6" x14ac:dyDescent="0.3">
      <c r="A78856" s="30"/>
      <c r="B78856" s="30"/>
      <c r="C78856" s="30"/>
      <c r="D78856" s="30"/>
      <c r="E78856" s="30"/>
      <c r="F78856" s="30"/>
    </row>
    <row r="78955" spans="1:6" x14ac:dyDescent="0.3">
      <c r="A78955" s="30"/>
      <c r="B78955" s="30"/>
      <c r="C78955" s="30"/>
      <c r="D78955" s="30"/>
      <c r="E78955" s="30"/>
      <c r="F78955" s="30"/>
    </row>
    <row r="79054" spans="1:6" x14ac:dyDescent="0.3">
      <c r="A79054" s="30"/>
      <c r="B79054" s="30"/>
      <c r="C79054" s="30"/>
      <c r="D79054" s="30"/>
      <c r="E79054" s="30"/>
      <c r="F79054" s="30"/>
    </row>
    <row r="79153" spans="1:6" x14ac:dyDescent="0.3">
      <c r="A79153" s="30"/>
      <c r="B79153" s="30"/>
      <c r="C79153" s="30"/>
      <c r="D79153" s="30"/>
      <c r="E79153" s="30"/>
      <c r="F79153" s="30"/>
    </row>
    <row r="79252" spans="1:6" x14ac:dyDescent="0.3">
      <c r="A79252" s="30"/>
      <c r="B79252" s="30"/>
      <c r="C79252" s="30"/>
      <c r="D79252" s="30"/>
      <c r="E79252" s="30"/>
      <c r="F79252" s="30"/>
    </row>
    <row r="79351" spans="1:6" x14ac:dyDescent="0.3">
      <c r="A79351" s="30"/>
      <c r="B79351" s="30"/>
      <c r="C79351" s="30"/>
      <c r="D79351" s="30"/>
      <c r="E79351" s="30"/>
      <c r="F79351" s="30"/>
    </row>
    <row r="79450" spans="1:6" x14ac:dyDescent="0.3">
      <c r="A79450" s="30"/>
      <c r="B79450" s="30"/>
      <c r="C79450" s="30"/>
      <c r="D79450" s="30"/>
      <c r="E79450" s="30"/>
      <c r="F79450" s="30"/>
    </row>
    <row r="79549" spans="1:6" x14ac:dyDescent="0.3">
      <c r="A79549" s="30"/>
      <c r="B79549" s="30"/>
      <c r="C79549" s="30"/>
      <c r="D79549" s="30"/>
      <c r="E79549" s="30"/>
      <c r="F79549" s="30"/>
    </row>
    <row r="79648" spans="1:6" x14ac:dyDescent="0.3">
      <c r="A79648" s="30"/>
      <c r="B79648" s="30"/>
      <c r="C79648" s="30"/>
      <c r="D79648" s="30"/>
      <c r="E79648" s="30"/>
      <c r="F79648" s="30"/>
    </row>
    <row r="79747" spans="1:6" x14ac:dyDescent="0.3">
      <c r="A79747" s="30"/>
      <c r="B79747" s="30"/>
      <c r="C79747" s="30"/>
      <c r="D79747" s="30"/>
      <c r="E79747" s="30"/>
      <c r="F79747" s="30"/>
    </row>
    <row r="79846" spans="1:6" x14ac:dyDescent="0.3">
      <c r="A79846" s="30"/>
      <c r="B79846" s="30"/>
      <c r="C79846" s="30"/>
      <c r="D79846" s="30"/>
      <c r="E79846" s="30"/>
      <c r="F79846" s="30"/>
    </row>
    <row r="79945" spans="1:6" x14ac:dyDescent="0.3">
      <c r="A79945" s="30"/>
      <c r="B79945" s="30"/>
      <c r="C79945" s="30"/>
      <c r="D79945" s="30"/>
      <c r="E79945" s="30"/>
      <c r="F79945" s="30"/>
    </row>
    <row r="80044" spans="1:6" x14ac:dyDescent="0.3">
      <c r="A80044" s="30"/>
      <c r="B80044" s="30"/>
      <c r="C80044" s="30"/>
      <c r="D80044" s="30"/>
      <c r="E80044" s="30"/>
      <c r="F80044" s="30"/>
    </row>
    <row r="80143" spans="1:6" x14ac:dyDescent="0.3">
      <c r="A80143" s="30"/>
      <c r="B80143" s="30"/>
      <c r="C80143" s="30"/>
      <c r="D80143" s="30"/>
      <c r="E80143" s="30"/>
      <c r="F80143" s="30"/>
    </row>
    <row r="80242" spans="1:6" x14ac:dyDescent="0.3">
      <c r="A80242" s="30"/>
      <c r="B80242" s="30"/>
      <c r="C80242" s="30"/>
      <c r="D80242" s="30"/>
      <c r="E80242" s="30"/>
      <c r="F80242" s="30"/>
    </row>
    <row r="80341" spans="1:6" x14ac:dyDescent="0.3">
      <c r="A80341" s="30"/>
      <c r="B80341" s="30"/>
      <c r="C80341" s="30"/>
      <c r="D80341" s="30"/>
      <c r="E80341" s="30"/>
      <c r="F80341" s="30"/>
    </row>
    <row r="80440" spans="1:6" x14ac:dyDescent="0.3">
      <c r="A80440" s="30"/>
      <c r="B80440" s="30"/>
      <c r="C80440" s="30"/>
      <c r="D80440" s="30"/>
      <c r="E80440" s="30"/>
      <c r="F80440" s="30"/>
    </row>
    <row r="80539" spans="1:6" x14ac:dyDescent="0.3">
      <c r="A80539" s="30"/>
      <c r="B80539" s="30"/>
      <c r="C80539" s="30"/>
      <c r="D80539" s="30"/>
      <c r="E80539" s="30"/>
      <c r="F80539" s="30"/>
    </row>
    <row r="80638" spans="1:6" x14ac:dyDescent="0.3">
      <c r="A80638" s="30"/>
      <c r="B80638" s="30"/>
      <c r="C80638" s="30"/>
      <c r="D80638" s="30"/>
      <c r="E80638" s="30"/>
      <c r="F80638" s="30"/>
    </row>
    <row r="80737" spans="1:6" x14ac:dyDescent="0.3">
      <c r="A80737" s="30"/>
      <c r="B80737" s="30"/>
      <c r="C80737" s="30"/>
      <c r="D80737" s="30"/>
      <c r="E80737" s="30"/>
      <c r="F80737" s="30"/>
    </row>
    <row r="80836" spans="1:6" x14ac:dyDescent="0.3">
      <c r="A80836" s="30"/>
      <c r="B80836" s="30"/>
      <c r="C80836" s="30"/>
      <c r="D80836" s="30"/>
      <c r="E80836" s="30"/>
      <c r="F80836" s="30"/>
    </row>
    <row r="80935" spans="1:6" x14ac:dyDescent="0.3">
      <c r="A80935" s="30"/>
      <c r="B80935" s="30"/>
      <c r="C80935" s="30"/>
      <c r="D80935" s="30"/>
      <c r="E80935" s="30"/>
      <c r="F80935" s="30"/>
    </row>
    <row r="81034" spans="1:6" x14ac:dyDescent="0.3">
      <c r="A81034" s="30"/>
      <c r="B81034" s="30"/>
      <c r="C81034" s="30"/>
      <c r="D81034" s="30"/>
      <c r="E81034" s="30"/>
      <c r="F81034" s="30"/>
    </row>
    <row r="81133" spans="1:6" x14ac:dyDescent="0.3">
      <c r="A81133" s="30"/>
      <c r="B81133" s="30"/>
      <c r="C81133" s="30"/>
      <c r="D81133" s="30"/>
      <c r="E81133" s="30"/>
      <c r="F81133" s="30"/>
    </row>
    <row r="81232" spans="1:6" x14ac:dyDescent="0.3">
      <c r="A81232" s="30"/>
      <c r="B81232" s="30"/>
      <c r="C81232" s="30"/>
      <c r="D81232" s="30"/>
      <c r="E81232" s="30"/>
      <c r="F81232" s="30"/>
    </row>
    <row r="81331" spans="1:6" x14ac:dyDescent="0.3">
      <c r="A81331" s="30"/>
      <c r="B81331" s="30"/>
      <c r="C81331" s="30"/>
      <c r="D81331" s="30"/>
      <c r="E81331" s="30"/>
      <c r="F81331" s="30"/>
    </row>
    <row r="81430" spans="1:6" x14ac:dyDescent="0.3">
      <c r="A81430" s="30"/>
      <c r="B81430" s="30"/>
      <c r="C81430" s="30"/>
      <c r="D81430" s="30"/>
      <c r="E81430" s="30"/>
      <c r="F81430" s="30"/>
    </row>
    <row r="81529" spans="1:6" x14ac:dyDescent="0.3">
      <c r="A81529" s="30"/>
      <c r="B81529" s="30"/>
      <c r="C81529" s="30"/>
      <c r="D81529" s="30"/>
      <c r="E81529" s="30"/>
      <c r="F81529" s="30"/>
    </row>
    <row r="81628" spans="1:6" x14ac:dyDescent="0.3">
      <c r="A81628" s="30"/>
      <c r="B81628" s="30"/>
      <c r="C81628" s="30"/>
      <c r="D81628" s="30"/>
      <c r="E81628" s="30"/>
      <c r="F81628" s="30"/>
    </row>
    <row r="81727" spans="1:6" x14ac:dyDescent="0.3">
      <c r="A81727" s="30"/>
      <c r="B81727" s="30"/>
      <c r="C81727" s="30"/>
      <c r="D81727" s="30"/>
      <c r="E81727" s="30"/>
      <c r="F81727" s="30"/>
    </row>
    <row r="81826" spans="1:6" x14ac:dyDescent="0.3">
      <c r="A81826" s="30"/>
      <c r="B81826" s="30"/>
      <c r="C81826" s="30"/>
      <c r="D81826" s="30"/>
      <c r="E81826" s="30"/>
      <c r="F81826" s="30"/>
    </row>
    <row r="81925" spans="1:6" x14ac:dyDescent="0.3">
      <c r="A81925" s="30"/>
      <c r="B81925" s="30"/>
      <c r="C81925" s="30"/>
      <c r="D81925" s="30"/>
      <c r="E81925" s="30"/>
      <c r="F81925" s="30"/>
    </row>
    <row r="82024" spans="1:6" x14ac:dyDescent="0.3">
      <c r="A82024" s="30"/>
      <c r="B82024" s="30"/>
      <c r="C82024" s="30"/>
      <c r="D82024" s="30"/>
      <c r="E82024" s="30"/>
      <c r="F82024" s="30"/>
    </row>
    <row r="82123" spans="1:6" x14ac:dyDescent="0.3">
      <c r="A82123" s="30"/>
      <c r="B82123" s="30"/>
      <c r="C82123" s="30"/>
      <c r="D82123" s="30"/>
      <c r="E82123" s="30"/>
      <c r="F82123" s="30"/>
    </row>
    <row r="82222" spans="1:6" x14ac:dyDescent="0.3">
      <c r="A82222" s="30"/>
      <c r="B82222" s="30"/>
      <c r="C82222" s="30"/>
      <c r="D82222" s="30"/>
      <c r="E82222" s="30"/>
      <c r="F82222" s="30"/>
    </row>
    <row r="82321" spans="1:6" x14ac:dyDescent="0.3">
      <c r="A82321" s="30"/>
      <c r="B82321" s="30"/>
      <c r="C82321" s="30"/>
      <c r="D82321" s="30"/>
      <c r="E82321" s="30"/>
      <c r="F82321" s="30"/>
    </row>
    <row r="82420" spans="1:6" x14ac:dyDescent="0.3">
      <c r="A82420" s="30"/>
      <c r="B82420" s="30"/>
      <c r="C82420" s="30"/>
      <c r="D82420" s="30"/>
      <c r="E82420" s="30"/>
      <c r="F82420" s="30"/>
    </row>
    <row r="82519" spans="1:6" x14ac:dyDescent="0.3">
      <c r="A82519" s="30"/>
      <c r="B82519" s="30"/>
      <c r="C82519" s="30"/>
      <c r="D82519" s="30"/>
      <c r="E82519" s="30"/>
      <c r="F82519" s="30"/>
    </row>
    <row r="82618" spans="1:6" x14ac:dyDescent="0.3">
      <c r="A82618" s="30"/>
      <c r="B82618" s="30"/>
      <c r="C82618" s="30"/>
      <c r="D82618" s="30"/>
      <c r="E82618" s="30"/>
      <c r="F82618" s="30"/>
    </row>
    <row r="82717" spans="1:6" x14ac:dyDescent="0.3">
      <c r="A82717" s="30"/>
      <c r="B82717" s="30"/>
      <c r="C82717" s="30"/>
      <c r="D82717" s="30"/>
      <c r="E82717" s="30"/>
      <c r="F82717" s="30"/>
    </row>
    <row r="82816" spans="1:6" x14ac:dyDescent="0.3">
      <c r="A82816" s="30"/>
      <c r="B82816" s="30"/>
      <c r="C82816" s="30"/>
      <c r="D82816" s="30"/>
      <c r="E82816" s="30"/>
      <c r="F82816" s="30"/>
    </row>
    <row r="82915" spans="1:6" x14ac:dyDescent="0.3">
      <c r="A82915" s="30"/>
      <c r="B82915" s="30"/>
      <c r="C82915" s="30"/>
      <c r="D82915" s="30"/>
      <c r="E82915" s="30"/>
      <c r="F82915" s="30"/>
    </row>
    <row r="83014" spans="1:6" x14ac:dyDescent="0.3">
      <c r="A83014" s="30"/>
      <c r="B83014" s="30"/>
      <c r="C83014" s="30"/>
      <c r="D83014" s="30"/>
      <c r="E83014" s="30"/>
      <c r="F83014" s="30"/>
    </row>
    <row r="83113" spans="1:6" x14ac:dyDescent="0.3">
      <c r="A83113" s="30"/>
      <c r="B83113" s="30"/>
      <c r="C83113" s="30"/>
      <c r="D83113" s="30"/>
      <c r="E83113" s="30"/>
      <c r="F83113" s="30"/>
    </row>
    <row r="83212" spans="1:6" x14ac:dyDescent="0.3">
      <c r="A83212" s="30"/>
      <c r="B83212" s="30"/>
      <c r="C83212" s="30"/>
      <c r="D83212" s="30"/>
      <c r="E83212" s="30"/>
      <c r="F83212" s="30"/>
    </row>
    <row r="83311" spans="1:6" x14ac:dyDescent="0.3">
      <c r="A83311" s="30"/>
      <c r="B83311" s="30"/>
      <c r="C83311" s="30"/>
      <c r="D83311" s="30"/>
      <c r="E83311" s="30"/>
      <c r="F83311" s="30"/>
    </row>
    <row r="83410" spans="1:6" x14ac:dyDescent="0.3">
      <c r="A83410" s="30"/>
      <c r="B83410" s="30"/>
      <c r="C83410" s="30"/>
      <c r="D83410" s="30"/>
      <c r="E83410" s="30"/>
      <c r="F83410" s="30"/>
    </row>
    <row r="83509" spans="1:6" x14ac:dyDescent="0.3">
      <c r="A83509" s="30"/>
      <c r="B83509" s="30"/>
      <c r="C83509" s="30"/>
      <c r="D83509" s="30"/>
      <c r="E83509" s="30"/>
      <c r="F83509" s="30"/>
    </row>
    <row r="83608" spans="1:6" x14ac:dyDescent="0.3">
      <c r="A83608" s="30"/>
      <c r="B83608" s="30"/>
      <c r="C83608" s="30"/>
      <c r="D83608" s="30"/>
      <c r="E83608" s="30"/>
      <c r="F83608" s="30"/>
    </row>
    <row r="83707" spans="1:6" x14ac:dyDescent="0.3">
      <c r="A83707" s="30"/>
      <c r="B83707" s="30"/>
      <c r="C83707" s="30"/>
      <c r="D83707" s="30"/>
      <c r="E83707" s="30"/>
      <c r="F83707" s="30"/>
    </row>
    <row r="83806" spans="1:6" x14ac:dyDescent="0.3">
      <c r="A83806" s="30"/>
      <c r="B83806" s="30"/>
      <c r="C83806" s="30"/>
      <c r="D83806" s="30"/>
      <c r="E83806" s="30"/>
      <c r="F83806" s="30"/>
    </row>
    <row r="83905" spans="1:6" x14ac:dyDescent="0.3">
      <c r="A83905" s="30"/>
      <c r="B83905" s="30"/>
      <c r="C83905" s="30"/>
      <c r="D83905" s="30"/>
      <c r="E83905" s="30"/>
      <c r="F83905" s="30"/>
    </row>
    <row r="84004" spans="1:6" x14ac:dyDescent="0.3">
      <c r="A84004" s="30"/>
      <c r="B84004" s="30"/>
      <c r="C84004" s="30"/>
      <c r="D84004" s="30"/>
      <c r="E84004" s="30"/>
      <c r="F84004" s="30"/>
    </row>
    <row r="84103" spans="1:6" x14ac:dyDescent="0.3">
      <c r="A84103" s="30"/>
      <c r="B84103" s="30"/>
      <c r="C84103" s="30"/>
      <c r="D84103" s="30"/>
      <c r="E84103" s="30"/>
      <c r="F84103" s="30"/>
    </row>
    <row r="84202" spans="1:6" x14ac:dyDescent="0.3">
      <c r="A84202" s="30"/>
      <c r="B84202" s="30"/>
      <c r="C84202" s="30"/>
      <c r="D84202" s="30"/>
      <c r="E84202" s="30"/>
      <c r="F84202" s="30"/>
    </row>
    <row r="84301" spans="1:6" x14ac:dyDescent="0.3">
      <c r="A84301" s="30"/>
      <c r="B84301" s="30"/>
      <c r="C84301" s="30"/>
      <c r="D84301" s="30"/>
      <c r="E84301" s="30"/>
      <c r="F84301" s="30"/>
    </row>
    <row r="84400" spans="1:6" x14ac:dyDescent="0.3">
      <c r="A84400" s="30"/>
      <c r="B84400" s="30"/>
      <c r="C84400" s="30"/>
      <c r="D84400" s="30"/>
      <c r="E84400" s="30"/>
      <c r="F84400" s="30"/>
    </row>
    <row r="84499" spans="1:6" x14ac:dyDescent="0.3">
      <c r="A84499" s="30"/>
      <c r="B84499" s="30"/>
      <c r="C84499" s="30"/>
      <c r="D84499" s="30"/>
      <c r="E84499" s="30"/>
      <c r="F84499" s="30"/>
    </row>
    <row r="84598" spans="1:6" x14ac:dyDescent="0.3">
      <c r="A84598" s="30"/>
      <c r="B84598" s="30"/>
      <c r="C84598" s="30"/>
      <c r="D84598" s="30"/>
      <c r="E84598" s="30"/>
      <c r="F84598" s="30"/>
    </row>
    <row r="84697" spans="1:6" x14ac:dyDescent="0.3">
      <c r="A84697" s="30"/>
      <c r="B84697" s="30"/>
      <c r="C84697" s="30"/>
      <c r="D84697" s="30"/>
      <c r="E84697" s="30"/>
      <c r="F84697" s="30"/>
    </row>
    <row r="84796" spans="1:6" x14ac:dyDescent="0.3">
      <c r="A84796" s="30"/>
      <c r="B84796" s="30"/>
      <c r="C84796" s="30"/>
      <c r="D84796" s="30"/>
      <c r="E84796" s="30"/>
      <c r="F84796" s="30"/>
    </row>
    <row r="84895" spans="1:6" x14ac:dyDescent="0.3">
      <c r="A84895" s="30"/>
      <c r="B84895" s="30"/>
      <c r="C84895" s="30"/>
      <c r="D84895" s="30"/>
      <c r="E84895" s="30"/>
      <c r="F84895" s="30"/>
    </row>
    <row r="84994" spans="1:6" x14ac:dyDescent="0.3">
      <c r="A84994" s="30"/>
      <c r="B84994" s="30"/>
      <c r="C84994" s="30"/>
      <c r="D84994" s="30"/>
      <c r="E84994" s="30"/>
      <c r="F84994" s="30"/>
    </row>
    <row r="85093" spans="1:6" x14ac:dyDescent="0.3">
      <c r="A85093" s="30"/>
      <c r="B85093" s="30"/>
      <c r="C85093" s="30"/>
      <c r="D85093" s="30"/>
      <c r="E85093" s="30"/>
      <c r="F85093" s="30"/>
    </row>
    <row r="85192" spans="1:6" x14ac:dyDescent="0.3">
      <c r="A85192" s="30"/>
      <c r="B85192" s="30"/>
      <c r="C85192" s="30"/>
      <c r="D85192" s="30"/>
      <c r="E85192" s="30"/>
      <c r="F85192" s="30"/>
    </row>
    <row r="85291" spans="1:6" x14ac:dyDescent="0.3">
      <c r="A85291" s="30"/>
      <c r="B85291" s="30"/>
      <c r="C85291" s="30"/>
      <c r="D85291" s="30"/>
      <c r="E85291" s="30"/>
      <c r="F85291" s="30"/>
    </row>
    <row r="85390" spans="1:6" x14ac:dyDescent="0.3">
      <c r="A85390" s="30"/>
      <c r="B85390" s="30"/>
      <c r="C85390" s="30"/>
      <c r="D85390" s="30"/>
      <c r="E85390" s="30"/>
      <c r="F85390" s="30"/>
    </row>
    <row r="85489" spans="1:6" x14ac:dyDescent="0.3">
      <c r="A85489" s="30"/>
      <c r="B85489" s="30"/>
      <c r="C85489" s="30"/>
      <c r="D85489" s="30"/>
      <c r="E85489" s="30"/>
      <c r="F85489" s="30"/>
    </row>
    <row r="85588" spans="1:6" x14ac:dyDescent="0.3">
      <c r="A85588" s="30"/>
      <c r="B85588" s="30"/>
      <c r="C85588" s="30"/>
      <c r="D85588" s="30"/>
      <c r="E85588" s="30"/>
      <c r="F85588" s="30"/>
    </row>
    <row r="85687" spans="1:6" x14ac:dyDescent="0.3">
      <c r="A85687" s="30"/>
      <c r="B85687" s="30"/>
      <c r="C85687" s="30"/>
      <c r="D85687" s="30"/>
      <c r="E85687" s="30"/>
      <c r="F85687" s="30"/>
    </row>
    <row r="85786" spans="1:6" x14ac:dyDescent="0.3">
      <c r="A85786" s="30"/>
      <c r="B85786" s="30"/>
      <c r="C85786" s="30"/>
      <c r="D85786" s="30"/>
      <c r="E85786" s="30"/>
      <c r="F85786" s="30"/>
    </row>
    <row r="85885" spans="1:6" x14ac:dyDescent="0.3">
      <c r="A85885" s="30"/>
      <c r="B85885" s="30"/>
      <c r="C85885" s="30"/>
      <c r="D85885" s="30"/>
      <c r="E85885" s="30"/>
      <c r="F85885" s="30"/>
    </row>
    <row r="85984" spans="1:6" x14ac:dyDescent="0.3">
      <c r="A85984" s="30"/>
      <c r="B85984" s="30"/>
      <c r="C85984" s="30"/>
      <c r="D85984" s="30"/>
      <c r="E85984" s="30"/>
      <c r="F85984" s="30"/>
    </row>
    <row r="86083" spans="1:6" x14ac:dyDescent="0.3">
      <c r="A86083" s="30"/>
      <c r="B86083" s="30"/>
      <c r="C86083" s="30"/>
      <c r="D86083" s="30"/>
      <c r="E86083" s="30"/>
      <c r="F86083" s="30"/>
    </row>
    <row r="86182" spans="1:6" x14ac:dyDescent="0.3">
      <c r="A86182" s="30"/>
      <c r="B86182" s="30"/>
      <c r="C86182" s="30"/>
      <c r="D86182" s="30"/>
      <c r="E86182" s="30"/>
      <c r="F86182" s="30"/>
    </row>
    <row r="86281" spans="1:6" x14ac:dyDescent="0.3">
      <c r="A86281" s="30"/>
      <c r="B86281" s="30"/>
      <c r="C86281" s="30"/>
      <c r="D86281" s="30"/>
      <c r="E86281" s="30"/>
      <c r="F86281" s="30"/>
    </row>
    <row r="86380" spans="1:6" x14ac:dyDescent="0.3">
      <c r="A86380" s="30"/>
      <c r="B86380" s="30"/>
      <c r="C86380" s="30"/>
      <c r="D86380" s="30"/>
      <c r="E86380" s="30"/>
      <c r="F86380" s="30"/>
    </row>
    <row r="86479" spans="1:6" x14ac:dyDescent="0.3">
      <c r="A86479" s="30"/>
      <c r="B86479" s="30"/>
      <c r="C86479" s="30"/>
      <c r="D86479" s="30"/>
      <c r="E86479" s="30"/>
      <c r="F86479" s="30"/>
    </row>
    <row r="86578" spans="1:6" x14ac:dyDescent="0.3">
      <c r="A86578" s="30"/>
      <c r="B86578" s="30"/>
      <c r="C86578" s="30"/>
      <c r="D86578" s="30"/>
      <c r="E86578" s="30"/>
      <c r="F86578" s="30"/>
    </row>
    <row r="86677" spans="1:6" x14ac:dyDescent="0.3">
      <c r="A86677" s="30"/>
      <c r="B86677" s="30"/>
      <c r="C86677" s="30"/>
      <c r="D86677" s="30"/>
      <c r="E86677" s="30"/>
      <c r="F86677" s="30"/>
    </row>
    <row r="86776" spans="1:6" x14ac:dyDescent="0.3">
      <c r="A86776" s="30"/>
      <c r="B86776" s="30"/>
      <c r="C86776" s="30"/>
      <c r="D86776" s="30"/>
      <c r="E86776" s="30"/>
      <c r="F86776" s="30"/>
    </row>
    <row r="86875" spans="1:6" x14ac:dyDescent="0.3">
      <c r="A86875" s="30"/>
      <c r="B86875" s="30"/>
      <c r="C86875" s="30"/>
      <c r="D86875" s="30"/>
      <c r="E86875" s="30"/>
      <c r="F86875" s="30"/>
    </row>
    <row r="86974" spans="1:6" x14ac:dyDescent="0.3">
      <c r="A86974" s="30"/>
      <c r="B86974" s="30"/>
      <c r="C86974" s="30"/>
      <c r="D86974" s="30"/>
      <c r="E86974" s="30"/>
      <c r="F86974" s="30"/>
    </row>
    <row r="87073" spans="1:6" x14ac:dyDescent="0.3">
      <c r="A87073" s="30"/>
      <c r="B87073" s="30"/>
      <c r="C87073" s="30"/>
      <c r="D87073" s="30"/>
      <c r="E87073" s="30"/>
      <c r="F87073" s="30"/>
    </row>
    <row r="87172" spans="1:6" x14ac:dyDescent="0.3">
      <c r="A87172" s="30"/>
      <c r="B87172" s="30"/>
      <c r="C87172" s="30"/>
      <c r="D87172" s="30"/>
      <c r="E87172" s="30"/>
      <c r="F87172" s="30"/>
    </row>
    <row r="87271" spans="1:6" x14ac:dyDescent="0.3">
      <c r="A87271" s="30"/>
      <c r="B87271" s="30"/>
      <c r="C87271" s="30"/>
      <c r="D87271" s="30"/>
      <c r="E87271" s="30"/>
      <c r="F87271" s="30"/>
    </row>
    <row r="87370" spans="1:6" x14ac:dyDescent="0.3">
      <c r="A87370" s="30"/>
      <c r="B87370" s="30"/>
      <c r="C87370" s="30"/>
      <c r="D87370" s="30"/>
      <c r="E87370" s="30"/>
      <c r="F87370" s="30"/>
    </row>
    <row r="87469" spans="1:6" x14ac:dyDescent="0.3">
      <c r="A87469" s="30"/>
      <c r="B87469" s="30"/>
      <c r="C87469" s="30"/>
      <c r="D87469" s="30"/>
      <c r="E87469" s="30"/>
      <c r="F87469" s="30"/>
    </row>
    <row r="87568" spans="1:6" x14ac:dyDescent="0.3">
      <c r="A87568" s="30"/>
      <c r="B87568" s="30"/>
      <c r="C87568" s="30"/>
      <c r="D87568" s="30"/>
      <c r="E87568" s="30"/>
      <c r="F87568" s="30"/>
    </row>
    <row r="87667" spans="1:6" x14ac:dyDescent="0.3">
      <c r="A87667" s="30"/>
      <c r="B87667" s="30"/>
      <c r="C87667" s="30"/>
      <c r="D87667" s="30"/>
      <c r="E87667" s="30"/>
      <c r="F87667" s="30"/>
    </row>
    <row r="87766" spans="1:6" x14ac:dyDescent="0.3">
      <c r="A87766" s="30"/>
      <c r="B87766" s="30"/>
      <c r="C87766" s="30"/>
      <c r="D87766" s="30"/>
      <c r="E87766" s="30"/>
      <c r="F87766" s="30"/>
    </row>
    <row r="87865" spans="1:6" x14ac:dyDescent="0.3">
      <c r="A87865" s="30"/>
      <c r="B87865" s="30"/>
      <c r="C87865" s="30"/>
      <c r="D87865" s="30"/>
      <c r="E87865" s="30"/>
      <c r="F87865" s="30"/>
    </row>
    <row r="87964" spans="1:6" x14ac:dyDescent="0.3">
      <c r="A87964" s="30"/>
      <c r="B87964" s="30"/>
      <c r="C87964" s="30"/>
      <c r="D87964" s="30"/>
      <c r="E87964" s="30"/>
      <c r="F87964" s="30"/>
    </row>
    <row r="88063" spans="1:6" x14ac:dyDescent="0.3">
      <c r="A88063" s="30"/>
      <c r="B88063" s="30"/>
      <c r="C88063" s="30"/>
      <c r="D88063" s="30"/>
      <c r="E88063" s="30"/>
      <c r="F88063" s="30"/>
    </row>
    <row r="88162" spans="1:6" x14ac:dyDescent="0.3">
      <c r="A88162" s="30"/>
      <c r="B88162" s="30"/>
      <c r="C88162" s="30"/>
      <c r="D88162" s="30"/>
      <c r="E88162" s="30"/>
      <c r="F88162" s="30"/>
    </row>
    <row r="88261" spans="1:6" x14ac:dyDescent="0.3">
      <c r="A88261" s="30"/>
      <c r="B88261" s="30"/>
      <c r="C88261" s="30"/>
      <c r="D88261" s="30"/>
      <c r="E88261" s="30"/>
      <c r="F88261" s="30"/>
    </row>
    <row r="88360" spans="1:6" x14ac:dyDescent="0.3">
      <c r="A88360" s="30"/>
      <c r="B88360" s="30"/>
      <c r="C88360" s="30"/>
      <c r="D88360" s="30"/>
      <c r="E88360" s="30"/>
      <c r="F88360" s="30"/>
    </row>
    <row r="88459" spans="1:6" x14ac:dyDescent="0.3">
      <c r="A88459" s="30"/>
      <c r="B88459" s="30"/>
      <c r="C88459" s="30"/>
      <c r="D88459" s="30"/>
      <c r="E88459" s="30"/>
      <c r="F88459" s="30"/>
    </row>
    <row r="88558" spans="1:6" x14ac:dyDescent="0.3">
      <c r="A88558" s="30"/>
      <c r="B88558" s="30"/>
      <c r="C88558" s="30"/>
      <c r="D88558" s="30"/>
      <c r="E88558" s="30"/>
      <c r="F88558" s="30"/>
    </row>
    <row r="88657" spans="1:6" x14ac:dyDescent="0.3">
      <c r="A88657" s="30"/>
      <c r="B88657" s="30"/>
      <c r="C88657" s="30"/>
      <c r="D88657" s="30"/>
      <c r="E88657" s="30"/>
      <c r="F88657" s="30"/>
    </row>
    <row r="88756" spans="1:6" x14ac:dyDescent="0.3">
      <c r="A88756" s="30"/>
      <c r="B88756" s="30"/>
      <c r="C88756" s="30"/>
      <c r="D88756" s="30"/>
      <c r="E88756" s="30"/>
      <c r="F88756" s="30"/>
    </row>
    <row r="88855" spans="1:6" x14ac:dyDescent="0.3">
      <c r="A88855" s="30"/>
      <c r="B88855" s="30"/>
      <c r="C88855" s="30"/>
      <c r="D88855" s="30"/>
      <c r="E88855" s="30"/>
      <c r="F88855" s="30"/>
    </row>
    <row r="88954" spans="1:6" x14ac:dyDescent="0.3">
      <c r="A88954" s="30"/>
      <c r="B88954" s="30"/>
      <c r="C88954" s="30"/>
      <c r="D88954" s="30"/>
      <c r="E88954" s="30"/>
      <c r="F88954" s="30"/>
    </row>
    <row r="89053" spans="1:6" x14ac:dyDescent="0.3">
      <c r="A89053" s="30"/>
      <c r="B89053" s="30"/>
      <c r="C89053" s="30"/>
      <c r="D89053" s="30"/>
      <c r="E89053" s="30"/>
      <c r="F89053" s="30"/>
    </row>
    <row r="89152" spans="1:6" x14ac:dyDescent="0.3">
      <c r="A89152" s="30"/>
      <c r="B89152" s="30"/>
      <c r="C89152" s="30"/>
      <c r="D89152" s="30"/>
      <c r="E89152" s="30"/>
      <c r="F89152" s="30"/>
    </row>
    <row r="89251" spans="1:6" x14ac:dyDescent="0.3">
      <c r="A89251" s="30"/>
      <c r="B89251" s="30"/>
      <c r="C89251" s="30"/>
      <c r="D89251" s="30"/>
      <c r="E89251" s="30"/>
      <c r="F89251" s="30"/>
    </row>
    <row r="89350" spans="1:6" x14ac:dyDescent="0.3">
      <c r="A89350" s="30"/>
      <c r="B89350" s="30"/>
      <c r="C89350" s="30"/>
      <c r="D89350" s="30"/>
      <c r="E89350" s="30"/>
      <c r="F89350" s="30"/>
    </row>
    <row r="89449" spans="1:6" x14ac:dyDescent="0.3">
      <c r="A89449" s="30"/>
      <c r="B89449" s="30"/>
      <c r="C89449" s="30"/>
      <c r="D89449" s="30"/>
      <c r="E89449" s="30"/>
      <c r="F89449" s="30"/>
    </row>
    <row r="89548" spans="1:6" x14ac:dyDescent="0.3">
      <c r="A89548" s="30"/>
      <c r="B89548" s="30"/>
      <c r="C89548" s="30"/>
      <c r="D89548" s="30"/>
      <c r="E89548" s="30"/>
      <c r="F89548" s="30"/>
    </row>
    <row r="89647" spans="1:6" x14ac:dyDescent="0.3">
      <c r="A89647" s="30"/>
      <c r="B89647" s="30"/>
      <c r="C89647" s="30"/>
      <c r="D89647" s="30"/>
      <c r="E89647" s="30"/>
      <c r="F89647" s="30"/>
    </row>
    <row r="89746" spans="1:6" x14ac:dyDescent="0.3">
      <c r="A89746" s="30"/>
      <c r="B89746" s="30"/>
      <c r="C89746" s="30"/>
      <c r="D89746" s="30"/>
      <c r="E89746" s="30"/>
      <c r="F89746" s="30"/>
    </row>
    <row r="89845" spans="1:6" x14ac:dyDescent="0.3">
      <c r="A89845" s="30"/>
      <c r="B89845" s="30"/>
      <c r="C89845" s="30"/>
      <c r="D89845" s="30"/>
      <c r="E89845" s="30"/>
      <c r="F89845" s="30"/>
    </row>
    <row r="89944" spans="1:6" x14ac:dyDescent="0.3">
      <c r="A89944" s="30"/>
      <c r="B89944" s="30"/>
      <c r="C89944" s="30"/>
      <c r="D89944" s="30"/>
      <c r="E89944" s="30"/>
      <c r="F89944" s="30"/>
    </row>
    <row r="90043" spans="1:6" x14ac:dyDescent="0.3">
      <c r="A90043" s="30"/>
      <c r="B90043" s="30"/>
      <c r="C90043" s="30"/>
      <c r="D90043" s="30"/>
      <c r="E90043" s="30"/>
      <c r="F90043" s="30"/>
    </row>
    <row r="90142" spans="1:6" x14ac:dyDescent="0.3">
      <c r="A90142" s="30"/>
      <c r="B90142" s="30"/>
      <c r="C90142" s="30"/>
      <c r="D90142" s="30"/>
      <c r="E90142" s="30"/>
      <c r="F90142" s="30"/>
    </row>
    <row r="90241" spans="1:6" x14ac:dyDescent="0.3">
      <c r="A90241" s="30"/>
      <c r="B90241" s="30"/>
      <c r="C90241" s="30"/>
      <c r="D90241" s="30"/>
      <c r="E90241" s="30"/>
      <c r="F90241" s="30"/>
    </row>
    <row r="90340" spans="1:6" x14ac:dyDescent="0.3">
      <c r="A90340" s="30"/>
      <c r="B90340" s="30"/>
      <c r="C90340" s="30"/>
      <c r="D90340" s="30"/>
      <c r="E90340" s="30"/>
      <c r="F90340" s="30"/>
    </row>
    <row r="90439" spans="1:6" x14ac:dyDescent="0.3">
      <c r="A90439" s="30"/>
      <c r="B90439" s="30"/>
      <c r="C90439" s="30"/>
      <c r="D90439" s="30"/>
      <c r="E90439" s="30"/>
      <c r="F90439" s="30"/>
    </row>
    <row r="90538" spans="1:6" x14ac:dyDescent="0.3">
      <c r="A90538" s="30"/>
      <c r="B90538" s="30"/>
      <c r="C90538" s="30"/>
      <c r="D90538" s="30"/>
      <c r="E90538" s="30"/>
      <c r="F90538" s="30"/>
    </row>
    <row r="90637" spans="1:6" x14ac:dyDescent="0.3">
      <c r="A90637" s="30"/>
      <c r="B90637" s="30"/>
      <c r="C90637" s="30"/>
      <c r="D90637" s="30"/>
      <c r="E90637" s="30"/>
      <c r="F90637" s="30"/>
    </row>
    <row r="90736" spans="1:6" x14ac:dyDescent="0.3">
      <c r="A90736" s="30"/>
      <c r="B90736" s="30"/>
      <c r="C90736" s="30"/>
      <c r="D90736" s="30"/>
      <c r="E90736" s="30"/>
      <c r="F90736" s="30"/>
    </row>
    <row r="90835" spans="1:6" x14ac:dyDescent="0.3">
      <c r="A90835" s="30"/>
      <c r="B90835" s="30"/>
      <c r="C90835" s="30"/>
      <c r="D90835" s="30"/>
      <c r="E90835" s="30"/>
      <c r="F90835" s="30"/>
    </row>
    <row r="90934" spans="1:6" x14ac:dyDescent="0.3">
      <c r="A90934" s="30"/>
      <c r="B90934" s="30"/>
      <c r="C90934" s="30"/>
      <c r="D90934" s="30"/>
      <c r="E90934" s="30"/>
      <c r="F90934" s="30"/>
    </row>
    <row r="91033" spans="1:6" x14ac:dyDescent="0.3">
      <c r="A91033" s="30"/>
      <c r="B91033" s="30"/>
      <c r="C91033" s="30"/>
      <c r="D91033" s="30"/>
      <c r="E91033" s="30"/>
      <c r="F91033" s="30"/>
    </row>
    <row r="91132" spans="1:6" x14ac:dyDescent="0.3">
      <c r="A91132" s="30"/>
      <c r="B91132" s="30"/>
      <c r="C91132" s="30"/>
      <c r="D91132" s="30"/>
      <c r="E91132" s="30"/>
      <c r="F91132" s="30"/>
    </row>
    <row r="91231" spans="1:6" x14ac:dyDescent="0.3">
      <c r="A91231" s="30"/>
      <c r="B91231" s="30"/>
      <c r="C91231" s="30"/>
      <c r="D91231" s="30"/>
      <c r="E91231" s="30"/>
      <c r="F91231" s="30"/>
    </row>
    <row r="91330" spans="1:6" x14ac:dyDescent="0.3">
      <c r="A91330" s="30"/>
      <c r="B91330" s="30"/>
      <c r="C91330" s="30"/>
      <c r="D91330" s="30"/>
      <c r="E91330" s="30"/>
      <c r="F91330" s="30"/>
    </row>
    <row r="91429" spans="1:6" x14ac:dyDescent="0.3">
      <c r="A91429" s="30"/>
      <c r="B91429" s="30"/>
      <c r="C91429" s="30"/>
      <c r="D91429" s="30"/>
      <c r="E91429" s="30"/>
      <c r="F91429" s="30"/>
    </row>
    <row r="91528" spans="1:6" x14ac:dyDescent="0.3">
      <c r="A91528" s="30"/>
      <c r="B91528" s="30"/>
      <c r="C91528" s="30"/>
      <c r="D91528" s="30"/>
      <c r="E91528" s="30"/>
      <c r="F91528" s="30"/>
    </row>
    <row r="91627" spans="1:6" x14ac:dyDescent="0.3">
      <c r="A91627" s="30"/>
      <c r="B91627" s="30"/>
      <c r="C91627" s="30"/>
      <c r="D91627" s="30"/>
      <c r="E91627" s="30"/>
      <c r="F91627" s="30"/>
    </row>
    <row r="91726" spans="1:6" x14ac:dyDescent="0.3">
      <c r="A91726" s="30"/>
      <c r="B91726" s="30"/>
      <c r="C91726" s="30"/>
      <c r="D91726" s="30"/>
      <c r="E91726" s="30"/>
      <c r="F91726" s="30"/>
    </row>
    <row r="91825" spans="1:6" x14ac:dyDescent="0.3">
      <c r="A91825" s="30"/>
      <c r="B91825" s="30"/>
      <c r="C91825" s="30"/>
      <c r="D91825" s="30"/>
      <c r="E91825" s="30"/>
      <c r="F91825" s="30"/>
    </row>
    <row r="91924" spans="1:6" x14ac:dyDescent="0.3">
      <c r="A91924" s="30"/>
      <c r="B91924" s="30"/>
      <c r="C91924" s="30"/>
      <c r="D91924" s="30"/>
      <c r="E91924" s="30"/>
      <c r="F91924" s="30"/>
    </row>
    <row r="92023" spans="1:6" x14ac:dyDescent="0.3">
      <c r="A92023" s="30"/>
      <c r="B92023" s="30"/>
      <c r="C92023" s="30"/>
      <c r="D92023" s="30"/>
      <c r="E92023" s="30"/>
      <c r="F92023" s="30"/>
    </row>
    <row r="92122" spans="1:6" x14ac:dyDescent="0.3">
      <c r="A92122" s="30"/>
      <c r="B92122" s="30"/>
      <c r="C92122" s="30"/>
      <c r="D92122" s="30"/>
      <c r="E92122" s="30"/>
      <c r="F92122" s="30"/>
    </row>
    <row r="92221" spans="1:6" x14ac:dyDescent="0.3">
      <c r="A92221" s="30"/>
      <c r="B92221" s="30"/>
      <c r="C92221" s="30"/>
      <c r="D92221" s="30"/>
      <c r="E92221" s="30"/>
      <c r="F92221" s="30"/>
    </row>
    <row r="92320" spans="1:6" x14ac:dyDescent="0.3">
      <c r="A92320" s="30"/>
      <c r="B92320" s="30"/>
      <c r="C92320" s="30"/>
      <c r="D92320" s="30"/>
      <c r="E92320" s="30"/>
      <c r="F92320" s="30"/>
    </row>
    <row r="92419" spans="1:6" x14ac:dyDescent="0.3">
      <c r="A92419" s="30"/>
      <c r="B92419" s="30"/>
      <c r="C92419" s="30"/>
      <c r="D92419" s="30"/>
      <c r="E92419" s="30"/>
      <c r="F92419" s="30"/>
    </row>
    <row r="92518" spans="1:6" x14ac:dyDescent="0.3">
      <c r="A92518" s="30"/>
      <c r="B92518" s="30"/>
      <c r="C92518" s="30"/>
      <c r="D92518" s="30"/>
      <c r="E92518" s="30"/>
      <c r="F92518" s="30"/>
    </row>
    <row r="92617" spans="1:6" x14ac:dyDescent="0.3">
      <c r="A92617" s="30"/>
      <c r="B92617" s="30"/>
      <c r="C92617" s="30"/>
      <c r="D92617" s="30"/>
      <c r="E92617" s="30"/>
      <c r="F92617" s="30"/>
    </row>
    <row r="92716" spans="1:6" x14ac:dyDescent="0.3">
      <c r="A92716" s="30"/>
      <c r="B92716" s="30"/>
      <c r="C92716" s="30"/>
      <c r="D92716" s="30"/>
      <c r="E92716" s="30"/>
      <c r="F92716" s="30"/>
    </row>
    <row r="92815" spans="1:6" x14ac:dyDescent="0.3">
      <c r="A92815" s="30"/>
      <c r="B92815" s="30"/>
      <c r="C92815" s="30"/>
      <c r="D92815" s="30"/>
      <c r="E92815" s="30"/>
      <c r="F92815" s="30"/>
    </row>
    <row r="92914" spans="1:6" x14ac:dyDescent="0.3">
      <c r="A92914" s="30"/>
      <c r="B92914" s="30"/>
      <c r="C92914" s="30"/>
      <c r="D92914" s="30"/>
      <c r="E92914" s="30"/>
      <c r="F92914" s="30"/>
    </row>
    <row r="93013" spans="1:6" x14ac:dyDescent="0.3">
      <c r="A93013" s="30"/>
      <c r="B93013" s="30"/>
      <c r="C93013" s="30"/>
      <c r="D93013" s="30"/>
      <c r="E93013" s="30"/>
      <c r="F93013" s="30"/>
    </row>
    <row r="93112" spans="1:6" x14ac:dyDescent="0.3">
      <c r="A93112" s="30"/>
      <c r="B93112" s="30"/>
      <c r="C93112" s="30"/>
      <c r="D93112" s="30"/>
      <c r="E93112" s="30"/>
      <c r="F93112" s="30"/>
    </row>
    <row r="93211" spans="1:6" x14ac:dyDescent="0.3">
      <c r="A93211" s="30"/>
      <c r="B93211" s="30"/>
      <c r="C93211" s="30"/>
      <c r="D93211" s="30"/>
      <c r="E93211" s="30"/>
      <c r="F93211" s="30"/>
    </row>
    <row r="93310" spans="1:6" x14ac:dyDescent="0.3">
      <c r="A93310" s="30"/>
      <c r="B93310" s="30"/>
      <c r="C93310" s="30"/>
      <c r="D93310" s="30"/>
      <c r="E93310" s="30"/>
      <c r="F93310" s="30"/>
    </row>
    <row r="93409" spans="1:6" x14ac:dyDescent="0.3">
      <c r="A93409" s="30"/>
      <c r="B93409" s="30"/>
      <c r="C93409" s="30"/>
      <c r="D93409" s="30"/>
      <c r="E93409" s="30"/>
      <c r="F93409" s="30"/>
    </row>
    <row r="93508" spans="1:6" x14ac:dyDescent="0.3">
      <c r="A93508" s="30"/>
      <c r="B93508" s="30"/>
      <c r="C93508" s="30"/>
      <c r="D93508" s="30"/>
      <c r="E93508" s="30"/>
      <c r="F93508" s="30"/>
    </row>
    <row r="93607" spans="1:6" x14ac:dyDescent="0.3">
      <c r="A93607" s="30"/>
      <c r="B93607" s="30"/>
      <c r="C93607" s="30"/>
      <c r="D93607" s="30"/>
      <c r="E93607" s="30"/>
      <c r="F93607" s="30"/>
    </row>
    <row r="93706" spans="1:6" x14ac:dyDescent="0.3">
      <c r="A93706" s="30"/>
      <c r="B93706" s="30"/>
      <c r="C93706" s="30"/>
      <c r="D93706" s="30"/>
      <c r="E93706" s="30"/>
      <c r="F93706" s="30"/>
    </row>
    <row r="93805" spans="1:6" x14ac:dyDescent="0.3">
      <c r="A93805" s="30"/>
      <c r="B93805" s="30"/>
      <c r="C93805" s="30"/>
      <c r="D93805" s="30"/>
      <c r="E93805" s="30"/>
      <c r="F93805" s="30"/>
    </row>
    <row r="93904" spans="1:6" x14ac:dyDescent="0.3">
      <c r="A93904" s="30"/>
      <c r="B93904" s="30"/>
      <c r="C93904" s="30"/>
      <c r="D93904" s="30"/>
      <c r="E93904" s="30"/>
      <c r="F93904" s="30"/>
    </row>
    <row r="94003" spans="1:6" x14ac:dyDescent="0.3">
      <c r="A94003" s="30"/>
      <c r="B94003" s="30"/>
      <c r="C94003" s="30"/>
      <c r="D94003" s="30"/>
      <c r="E94003" s="30"/>
      <c r="F94003" s="30"/>
    </row>
    <row r="94102" spans="1:6" x14ac:dyDescent="0.3">
      <c r="A94102" s="30"/>
      <c r="B94102" s="30"/>
      <c r="C94102" s="30"/>
      <c r="D94102" s="30"/>
      <c r="E94102" s="30"/>
      <c r="F94102" s="30"/>
    </row>
    <row r="94201" spans="1:6" x14ac:dyDescent="0.3">
      <c r="A94201" s="30"/>
      <c r="B94201" s="30"/>
      <c r="C94201" s="30"/>
      <c r="D94201" s="30"/>
      <c r="E94201" s="30"/>
      <c r="F94201" s="30"/>
    </row>
    <row r="94300" spans="1:6" x14ac:dyDescent="0.3">
      <c r="A94300" s="30"/>
      <c r="B94300" s="30"/>
      <c r="C94300" s="30"/>
      <c r="D94300" s="30"/>
      <c r="E94300" s="30"/>
      <c r="F94300" s="30"/>
    </row>
    <row r="94399" spans="1:6" x14ac:dyDescent="0.3">
      <c r="A94399" s="30"/>
      <c r="B94399" s="30"/>
      <c r="C94399" s="30"/>
      <c r="D94399" s="30"/>
      <c r="E94399" s="30"/>
      <c r="F94399" s="30"/>
    </row>
    <row r="94498" spans="1:6" x14ac:dyDescent="0.3">
      <c r="A94498" s="30"/>
      <c r="B94498" s="30"/>
      <c r="C94498" s="30"/>
      <c r="D94498" s="30"/>
      <c r="E94498" s="30"/>
      <c r="F94498" s="30"/>
    </row>
    <row r="94597" spans="1:6" x14ac:dyDescent="0.3">
      <c r="A94597" s="30"/>
      <c r="B94597" s="30"/>
      <c r="C94597" s="30"/>
      <c r="D94597" s="30"/>
      <c r="E94597" s="30"/>
      <c r="F94597" s="30"/>
    </row>
    <row r="94696" spans="1:6" x14ac:dyDescent="0.3">
      <c r="A94696" s="30"/>
      <c r="B94696" s="30"/>
      <c r="C94696" s="30"/>
      <c r="D94696" s="30"/>
      <c r="E94696" s="30"/>
      <c r="F94696" s="30"/>
    </row>
    <row r="94795" spans="1:6" x14ac:dyDescent="0.3">
      <c r="A94795" s="30"/>
      <c r="B94795" s="30"/>
      <c r="C94795" s="30"/>
      <c r="D94795" s="30"/>
      <c r="E94795" s="30"/>
      <c r="F94795" s="30"/>
    </row>
    <row r="94894" spans="1:6" x14ac:dyDescent="0.3">
      <c r="A94894" s="30"/>
      <c r="B94894" s="30"/>
      <c r="C94894" s="30"/>
      <c r="D94894" s="30"/>
      <c r="E94894" s="30"/>
      <c r="F94894" s="30"/>
    </row>
    <row r="94993" spans="1:6" x14ac:dyDescent="0.3">
      <c r="A94993" s="30"/>
      <c r="B94993" s="30"/>
      <c r="C94993" s="30"/>
      <c r="D94993" s="30"/>
      <c r="E94993" s="30"/>
      <c r="F94993" s="30"/>
    </row>
    <row r="95092" spans="1:6" x14ac:dyDescent="0.3">
      <c r="A95092" s="30"/>
      <c r="B95092" s="30"/>
      <c r="C95092" s="30"/>
      <c r="D95092" s="30"/>
      <c r="E95092" s="30"/>
      <c r="F95092" s="30"/>
    </row>
    <row r="95191" spans="1:6" x14ac:dyDescent="0.3">
      <c r="A95191" s="30"/>
      <c r="B95191" s="30"/>
      <c r="C95191" s="30"/>
      <c r="D95191" s="30"/>
      <c r="E95191" s="30"/>
      <c r="F95191" s="30"/>
    </row>
    <row r="95290" spans="1:6" x14ac:dyDescent="0.3">
      <c r="A95290" s="30"/>
      <c r="B95290" s="30"/>
      <c r="C95290" s="30"/>
      <c r="D95290" s="30"/>
      <c r="E95290" s="30"/>
      <c r="F95290" s="30"/>
    </row>
    <row r="95389" spans="1:6" x14ac:dyDescent="0.3">
      <c r="A95389" s="30"/>
      <c r="B95389" s="30"/>
      <c r="C95389" s="30"/>
      <c r="D95389" s="30"/>
      <c r="E95389" s="30"/>
      <c r="F95389" s="30"/>
    </row>
    <row r="95488" spans="1:6" x14ac:dyDescent="0.3">
      <c r="A95488" s="30"/>
      <c r="B95488" s="30"/>
      <c r="C95488" s="30"/>
      <c r="D95488" s="30"/>
      <c r="E95488" s="30"/>
      <c r="F95488" s="30"/>
    </row>
    <row r="95587" spans="1:6" x14ac:dyDescent="0.3">
      <c r="A95587" s="30"/>
      <c r="B95587" s="30"/>
      <c r="C95587" s="30"/>
      <c r="D95587" s="30"/>
      <c r="E95587" s="30"/>
      <c r="F95587" s="30"/>
    </row>
    <row r="95686" spans="1:6" x14ac:dyDescent="0.3">
      <c r="A95686" s="30"/>
      <c r="B95686" s="30"/>
      <c r="C95686" s="30"/>
      <c r="D95686" s="30"/>
      <c r="E95686" s="30"/>
      <c r="F95686" s="30"/>
    </row>
    <row r="95785" spans="1:6" x14ac:dyDescent="0.3">
      <c r="A95785" s="30"/>
      <c r="B95785" s="30"/>
      <c r="C95785" s="30"/>
      <c r="D95785" s="30"/>
      <c r="E95785" s="30"/>
      <c r="F95785" s="30"/>
    </row>
    <row r="95884" spans="1:6" x14ac:dyDescent="0.3">
      <c r="A95884" s="30"/>
      <c r="B95884" s="30"/>
      <c r="C95884" s="30"/>
      <c r="D95884" s="30"/>
      <c r="E95884" s="30"/>
      <c r="F95884" s="30"/>
    </row>
    <row r="95983" spans="1:6" x14ac:dyDescent="0.3">
      <c r="A95983" s="30"/>
      <c r="B95983" s="30"/>
      <c r="C95983" s="30"/>
      <c r="D95983" s="30"/>
      <c r="E95983" s="30"/>
      <c r="F95983" s="30"/>
    </row>
    <row r="96082" spans="1:6" x14ac:dyDescent="0.3">
      <c r="A96082" s="30"/>
      <c r="B96082" s="30"/>
      <c r="C96082" s="30"/>
      <c r="D96082" s="30"/>
      <c r="E96082" s="30"/>
      <c r="F96082" s="30"/>
    </row>
    <row r="96181" spans="1:6" x14ac:dyDescent="0.3">
      <c r="A96181" s="30"/>
      <c r="B96181" s="30"/>
      <c r="C96181" s="30"/>
      <c r="D96181" s="30"/>
      <c r="E96181" s="30"/>
      <c r="F96181" s="30"/>
    </row>
    <row r="96280" spans="1:6" x14ac:dyDescent="0.3">
      <c r="A96280" s="30"/>
      <c r="B96280" s="30"/>
      <c r="C96280" s="30"/>
      <c r="D96280" s="30"/>
      <c r="E96280" s="30"/>
      <c r="F96280" s="30"/>
    </row>
    <row r="96379" spans="1:6" x14ac:dyDescent="0.3">
      <c r="A96379" s="30"/>
      <c r="B96379" s="30"/>
      <c r="C96379" s="30"/>
      <c r="D96379" s="30"/>
      <c r="E96379" s="30"/>
      <c r="F96379" s="30"/>
    </row>
    <row r="96478" spans="1:6" x14ac:dyDescent="0.3">
      <c r="A96478" s="30"/>
      <c r="B96478" s="30"/>
      <c r="C96478" s="30"/>
      <c r="D96478" s="30"/>
      <c r="E96478" s="30"/>
      <c r="F96478" s="30"/>
    </row>
    <row r="96577" spans="1:6" x14ac:dyDescent="0.3">
      <c r="A96577" s="30"/>
      <c r="B96577" s="30"/>
      <c r="C96577" s="30"/>
      <c r="D96577" s="30"/>
      <c r="E96577" s="30"/>
      <c r="F96577" s="30"/>
    </row>
    <row r="96676" spans="1:6" x14ac:dyDescent="0.3">
      <c r="A96676" s="30"/>
      <c r="B96676" s="30"/>
      <c r="C96676" s="30"/>
      <c r="D96676" s="30"/>
      <c r="E96676" s="30"/>
      <c r="F96676" s="30"/>
    </row>
    <row r="96775" spans="1:6" x14ac:dyDescent="0.3">
      <c r="A96775" s="30"/>
      <c r="B96775" s="30"/>
      <c r="C96775" s="30"/>
      <c r="D96775" s="30"/>
      <c r="E96775" s="30"/>
      <c r="F96775" s="30"/>
    </row>
    <row r="96874" spans="1:6" x14ac:dyDescent="0.3">
      <c r="A96874" s="30"/>
      <c r="B96874" s="30"/>
      <c r="C96874" s="30"/>
      <c r="D96874" s="30"/>
      <c r="E96874" s="30"/>
      <c r="F96874" s="30"/>
    </row>
    <row r="96973" spans="1:6" x14ac:dyDescent="0.3">
      <c r="A96973" s="30"/>
      <c r="B96973" s="30"/>
      <c r="C96973" s="30"/>
      <c r="D96973" s="30"/>
      <c r="E96973" s="30"/>
      <c r="F96973" s="30"/>
    </row>
    <row r="97072" spans="1:6" x14ac:dyDescent="0.3">
      <c r="A97072" s="30"/>
      <c r="B97072" s="30"/>
      <c r="C97072" s="30"/>
      <c r="D97072" s="30"/>
      <c r="E97072" s="30"/>
      <c r="F97072" s="30"/>
    </row>
    <row r="97171" spans="1:6" x14ac:dyDescent="0.3">
      <c r="A97171" s="30"/>
      <c r="B97171" s="30"/>
      <c r="C97171" s="30"/>
      <c r="D97171" s="30"/>
      <c r="E97171" s="30"/>
      <c r="F97171" s="30"/>
    </row>
    <row r="97270" spans="1:6" x14ac:dyDescent="0.3">
      <c r="A97270" s="30"/>
      <c r="B97270" s="30"/>
      <c r="C97270" s="30"/>
      <c r="D97270" s="30"/>
      <c r="E97270" s="30"/>
      <c r="F97270" s="30"/>
    </row>
    <row r="97369" spans="1:6" x14ac:dyDescent="0.3">
      <c r="A97369" s="30"/>
      <c r="B97369" s="30"/>
      <c r="C97369" s="30"/>
      <c r="D97369" s="30"/>
      <c r="E97369" s="30"/>
      <c r="F97369" s="30"/>
    </row>
    <row r="97468" spans="1:6" x14ac:dyDescent="0.3">
      <c r="A97468" s="30"/>
      <c r="B97468" s="30"/>
      <c r="C97468" s="30"/>
      <c r="D97468" s="30"/>
      <c r="E97468" s="30"/>
      <c r="F97468" s="30"/>
    </row>
    <row r="97567" spans="1:6" x14ac:dyDescent="0.3">
      <c r="A97567" s="30"/>
      <c r="B97567" s="30"/>
      <c r="C97567" s="30"/>
      <c r="D97567" s="30"/>
      <c r="E97567" s="30"/>
      <c r="F97567" s="30"/>
    </row>
    <row r="97666" spans="1:6" x14ac:dyDescent="0.3">
      <c r="A97666" s="30"/>
      <c r="B97666" s="30"/>
      <c r="C97666" s="30"/>
      <c r="D97666" s="30"/>
      <c r="E97666" s="30"/>
      <c r="F97666" s="30"/>
    </row>
    <row r="97765" spans="1:6" x14ac:dyDescent="0.3">
      <c r="A97765" s="30"/>
      <c r="B97765" s="30"/>
      <c r="C97765" s="30"/>
      <c r="D97765" s="30"/>
      <c r="E97765" s="30"/>
      <c r="F97765" s="30"/>
    </row>
    <row r="97864" spans="1:6" x14ac:dyDescent="0.3">
      <c r="A97864" s="30"/>
      <c r="B97864" s="30"/>
      <c r="C97864" s="30"/>
      <c r="D97864" s="30"/>
      <c r="E97864" s="30"/>
      <c r="F97864" s="30"/>
    </row>
    <row r="97963" spans="1:6" x14ac:dyDescent="0.3">
      <c r="A97963" s="30"/>
      <c r="B97963" s="30"/>
      <c r="C97963" s="30"/>
      <c r="D97963" s="30"/>
      <c r="E97963" s="30"/>
      <c r="F97963" s="30"/>
    </row>
    <row r="98062" spans="1:6" x14ac:dyDescent="0.3">
      <c r="A98062" s="30"/>
      <c r="B98062" s="30"/>
      <c r="C98062" s="30"/>
      <c r="D98062" s="30"/>
      <c r="E98062" s="30"/>
      <c r="F98062" s="30"/>
    </row>
    <row r="98161" spans="1:6" x14ac:dyDescent="0.3">
      <c r="A98161" s="30"/>
      <c r="B98161" s="30"/>
      <c r="C98161" s="30"/>
      <c r="D98161" s="30"/>
      <c r="E98161" s="30"/>
      <c r="F98161" s="30"/>
    </row>
    <row r="98260" spans="1:6" x14ac:dyDescent="0.3">
      <c r="A98260" s="30"/>
      <c r="B98260" s="30"/>
      <c r="C98260" s="30"/>
      <c r="D98260" s="30"/>
      <c r="E98260" s="30"/>
      <c r="F98260" s="30"/>
    </row>
    <row r="98359" spans="1:6" x14ac:dyDescent="0.3">
      <c r="A98359" s="30"/>
      <c r="B98359" s="30"/>
      <c r="C98359" s="30"/>
      <c r="D98359" s="30"/>
      <c r="E98359" s="30"/>
      <c r="F98359" s="30"/>
    </row>
    <row r="98458" spans="1:6" x14ac:dyDescent="0.3">
      <c r="A98458" s="30"/>
      <c r="B98458" s="30"/>
      <c r="C98458" s="30"/>
      <c r="D98458" s="30"/>
      <c r="E98458" s="30"/>
      <c r="F98458" s="30"/>
    </row>
    <row r="98557" spans="1:6" x14ac:dyDescent="0.3">
      <c r="A98557" s="30"/>
      <c r="B98557" s="30"/>
      <c r="C98557" s="30"/>
      <c r="D98557" s="30"/>
      <c r="E98557" s="30"/>
      <c r="F98557" s="30"/>
    </row>
    <row r="98656" spans="1:6" x14ac:dyDescent="0.3">
      <c r="A98656" s="30"/>
      <c r="B98656" s="30"/>
      <c r="C98656" s="30"/>
      <c r="D98656" s="30"/>
      <c r="E98656" s="30"/>
      <c r="F98656" s="30"/>
    </row>
    <row r="98755" spans="1:6" x14ac:dyDescent="0.3">
      <c r="A98755" s="30"/>
      <c r="B98755" s="30"/>
      <c r="C98755" s="30"/>
      <c r="D98755" s="30"/>
      <c r="E98755" s="30"/>
      <c r="F98755" s="30"/>
    </row>
    <row r="98854" spans="1:6" x14ac:dyDescent="0.3">
      <c r="A98854" s="30"/>
      <c r="B98854" s="30"/>
      <c r="C98854" s="30"/>
      <c r="D98854" s="30"/>
      <c r="E98854" s="30"/>
      <c r="F98854" s="30"/>
    </row>
    <row r="98953" spans="1:6" x14ac:dyDescent="0.3">
      <c r="A98953" s="30"/>
      <c r="B98953" s="30"/>
      <c r="C98953" s="30"/>
      <c r="D98953" s="30"/>
      <c r="E98953" s="30"/>
      <c r="F98953" s="30"/>
    </row>
    <row r="99052" spans="1:6" x14ac:dyDescent="0.3">
      <c r="A99052" s="30"/>
      <c r="B99052" s="30"/>
      <c r="C99052" s="30"/>
      <c r="D99052" s="30"/>
      <c r="E99052" s="30"/>
      <c r="F99052" s="30"/>
    </row>
    <row r="99151" spans="1:6" x14ac:dyDescent="0.3">
      <c r="A99151" s="30"/>
      <c r="B99151" s="30"/>
      <c r="C99151" s="30"/>
      <c r="D99151" s="30"/>
      <c r="E99151" s="30"/>
      <c r="F99151" s="30"/>
    </row>
    <row r="99250" spans="1:6" x14ac:dyDescent="0.3">
      <c r="A99250" s="30"/>
      <c r="B99250" s="30"/>
      <c r="C99250" s="30"/>
      <c r="D99250" s="30"/>
      <c r="E99250" s="30"/>
      <c r="F99250" s="30"/>
    </row>
    <row r="99349" spans="1:6" x14ac:dyDescent="0.3">
      <c r="A99349" s="30"/>
      <c r="B99349" s="30"/>
      <c r="C99349" s="30"/>
      <c r="D99349" s="30"/>
      <c r="E99349" s="30"/>
      <c r="F99349" s="30"/>
    </row>
    <row r="99448" spans="1:6" x14ac:dyDescent="0.3">
      <c r="A99448" s="30"/>
      <c r="B99448" s="30"/>
      <c r="C99448" s="30"/>
      <c r="D99448" s="30"/>
      <c r="E99448" s="30"/>
      <c r="F99448" s="30"/>
    </row>
    <row r="99547" spans="1:6" x14ac:dyDescent="0.3">
      <c r="A99547" s="30"/>
      <c r="B99547" s="30"/>
      <c r="C99547" s="30"/>
      <c r="D99547" s="30"/>
      <c r="E99547" s="30"/>
      <c r="F99547" s="30"/>
    </row>
    <row r="99646" spans="1:6" x14ac:dyDescent="0.3">
      <c r="A99646" s="30"/>
      <c r="B99646" s="30"/>
      <c r="C99646" s="30"/>
      <c r="D99646" s="30"/>
      <c r="E99646" s="30"/>
      <c r="F99646" s="30"/>
    </row>
    <row r="99745" spans="1:6" x14ac:dyDescent="0.3">
      <c r="A99745" s="30"/>
      <c r="B99745" s="30"/>
      <c r="C99745" s="30"/>
      <c r="D99745" s="30"/>
      <c r="E99745" s="30"/>
      <c r="F99745" s="30"/>
    </row>
    <row r="99844" spans="1:6" x14ac:dyDescent="0.3">
      <c r="A99844" s="30"/>
      <c r="B99844" s="30"/>
      <c r="C99844" s="30"/>
      <c r="D99844" s="30"/>
      <c r="E99844" s="30"/>
      <c r="F99844" s="30"/>
    </row>
    <row r="99943" spans="1:6" x14ac:dyDescent="0.3">
      <c r="A99943" s="30"/>
      <c r="B99943" s="30"/>
      <c r="C99943" s="30"/>
      <c r="D99943" s="30"/>
      <c r="E99943" s="30"/>
      <c r="F99943" s="30"/>
    </row>
    <row r="100042" spans="1:6" x14ac:dyDescent="0.3">
      <c r="A100042" s="30"/>
      <c r="B100042" s="30"/>
      <c r="C100042" s="30"/>
      <c r="D100042" s="30"/>
      <c r="E100042" s="30"/>
      <c r="F100042" s="30"/>
    </row>
    <row r="100141" spans="1:6" x14ac:dyDescent="0.3">
      <c r="A100141" s="30"/>
      <c r="B100141" s="30"/>
      <c r="C100141" s="30"/>
      <c r="D100141" s="30"/>
      <c r="E100141" s="30"/>
      <c r="F100141" s="30"/>
    </row>
    <row r="100240" spans="1:6" x14ac:dyDescent="0.3">
      <c r="A100240" s="30"/>
      <c r="B100240" s="30"/>
      <c r="C100240" s="30"/>
      <c r="D100240" s="30"/>
      <c r="E100240" s="30"/>
      <c r="F100240" s="30"/>
    </row>
    <row r="100339" spans="1:6" x14ac:dyDescent="0.3">
      <c r="A100339" s="30"/>
      <c r="B100339" s="30"/>
      <c r="C100339" s="30"/>
      <c r="D100339" s="30"/>
      <c r="E100339" s="30"/>
      <c r="F100339" s="30"/>
    </row>
    <row r="100438" spans="1:6" x14ac:dyDescent="0.3">
      <c r="A100438" s="30"/>
      <c r="B100438" s="30"/>
      <c r="C100438" s="30"/>
      <c r="D100438" s="30"/>
      <c r="E100438" s="30"/>
      <c r="F100438" s="30"/>
    </row>
    <row r="100537" spans="1:6" x14ac:dyDescent="0.3">
      <c r="A100537" s="30"/>
      <c r="B100537" s="30"/>
      <c r="C100537" s="30"/>
      <c r="D100537" s="30"/>
      <c r="E100537" s="30"/>
      <c r="F100537" s="30"/>
    </row>
    <row r="100636" spans="1:6" x14ac:dyDescent="0.3">
      <c r="A100636" s="30"/>
      <c r="B100636" s="30"/>
      <c r="C100636" s="30"/>
      <c r="D100636" s="30"/>
      <c r="E100636" s="30"/>
      <c r="F100636" s="30"/>
    </row>
    <row r="100735" spans="1:6" x14ac:dyDescent="0.3">
      <c r="A100735" s="30"/>
      <c r="B100735" s="30"/>
      <c r="C100735" s="30"/>
      <c r="D100735" s="30"/>
      <c r="E100735" s="30"/>
      <c r="F100735" s="30"/>
    </row>
    <row r="100834" spans="1:6" x14ac:dyDescent="0.3">
      <c r="A100834" s="30"/>
      <c r="B100834" s="30"/>
      <c r="C100834" s="30"/>
      <c r="D100834" s="30"/>
      <c r="E100834" s="30"/>
      <c r="F100834" s="30"/>
    </row>
    <row r="100933" spans="1:6" x14ac:dyDescent="0.3">
      <c r="A100933" s="30"/>
      <c r="B100933" s="30"/>
      <c r="C100933" s="30"/>
      <c r="D100933" s="30"/>
      <c r="E100933" s="30"/>
      <c r="F100933" s="30"/>
    </row>
    <row r="101032" spans="1:6" x14ac:dyDescent="0.3">
      <c r="A101032" s="30"/>
      <c r="B101032" s="30"/>
      <c r="C101032" s="30"/>
      <c r="D101032" s="30"/>
      <c r="E101032" s="30"/>
      <c r="F101032" s="30"/>
    </row>
    <row r="101131" spans="1:6" x14ac:dyDescent="0.3">
      <c r="A101131" s="30"/>
      <c r="B101131" s="30"/>
      <c r="C101131" s="30"/>
      <c r="D101131" s="30"/>
      <c r="E101131" s="30"/>
      <c r="F101131" s="30"/>
    </row>
    <row r="101230" spans="1:6" x14ac:dyDescent="0.3">
      <c r="A101230" s="30"/>
      <c r="B101230" s="30"/>
      <c r="C101230" s="30"/>
      <c r="D101230" s="30"/>
      <c r="E101230" s="30"/>
      <c r="F101230" s="30"/>
    </row>
    <row r="101329" spans="1:6" x14ac:dyDescent="0.3">
      <c r="A101329" s="30"/>
      <c r="B101329" s="30"/>
      <c r="C101329" s="30"/>
      <c r="D101329" s="30"/>
      <c r="E101329" s="30"/>
      <c r="F101329" s="30"/>
    </row>
    <row r="101428" spans="1:6" x14ac:dyDescent="0.3">
      <c r="A101428" s="30"/>
      <c r="B101428" s="30"/>
      <c r="C101428" s="30"/>
      <c r="D101428" s="30"/>
      <c r="E101428" s="30"/>
      <c r="F101428" s="30"/>
    </row>
    <row r="101527" spans="1:6" x14ac:dyDescent="0.3">
      <c r="A101527" s="30"/>
      <c r="B101527" s="30"/>
      <c r="C101527" s="30"/>
      <c r="D101527" s="30"/>
      <c r="E101527" s="30"/>
      <c r="F101527" s="30"/>
    </row>
    <row r="101626" spans="1:6" x14ac:dyDescent="0.3">
      <c r="A101626" s="30"/>
      <c r="B101626" s="30"/>
      <c r="C101626" s="30"/>
      <c r="D101626" s="30"/>
      <c r="E101626" s="30"/>
      <c r="F101626" s="30"/>
    </row>
    <row r="101725" spans="1:6" x14ac:dyDescent="0.3">
      <c r="A101725" s="30"/>
      <c r="B101725" s="30"/>
      <c r="C101725" s="30"/>
      <c r="D101725" s="30"/>
      <c r="E101725" s="30"/>
      <c r="F101725" s="30"/>
    </row>
    <row r="101824" spans="1:6" x14ac:dyDescent="0.3">
      <c r="A101824" s="30"/>
      <c r="B101824" s="30"/>
      <c r="C101824" s="30"/>
      <c r="D101824" s="30"/>
      <c r="E101824" s="30"/>
      <c r="F101824" s="30"/>
    </row>
    <row r="101923" spans="1:6" x14ac:dyDescent="0.3">
      <c r="A101923" s="30"/>
      <c r="B101923" s="30"/>
      <c r="C101923" s="30"/>
      <c r="D101923" s="30"/>
      <c r="E101923" s="30"/>
      <c r="F101923" s="30"/>
    </row>
    <row r="102022" spans="1:6" x14ac:dyDescent="0.3">
      <c r="A102022" s="30"/>
      <c r="B102022" s="30"/>
      <c r="C102022" s="30"/>
      <c r="D102022" s="30"/>
      <c r="E102022" s="30"/>
      <c r="F102022" s="30"/>
    </row>
    <row r="102121" spans="1:6" x14ac:dyDescent="0.3">
      <c r="A102121" s="30"/>
      <c r="B102121" s="30"/>
      <c r="C102121" s="30"/>
      <c r="D102121" s="30"/>
      <c r="E102121" s="30"/>
      <c r="F102121" s="30"/>
    </row>
    <row r="102220" spans="1:6" x14ac:dyDescent="0.3">
      <c r="A102220" s="30"/>
      <c r="B102220" s="30"/>
      <c r="C102220" s="30"/>
      <c r="D102220" s="30"/>
      <c r="E102220" s="30"/>
      <c r="F102220" s="30"/>
    </row>
    <row r="102319" spans="1:6" x14ac:dyDescent="0.3">
      <c r="A102319" s="30"/>
      <c r="B102319" s="30"/>
      <c r="C102319" s="30"/>
      <c r="D102319" s="30"/>
      <c r="E102319" s="30"/>
      <c r="F102319" s="30"/>
    </row>
    <row r="102418" spans="1:6" x14ac:dyDescent="0.3">
      <c r="A102418" s="30"/>
      <c r="B102418" s="30"/>
      <c r="C102418" s="30"/>
      <c r="D102418" s="30"/>
      <c r="E102418" s="30"/>
      <c r="F102418" s="30"/>
    </row>
    <row r="102517" spans="1:6" x14ac:dyDescent="0.3">
      <c r="A102517" s="30"/>
      <c r="B102517" s="30"/>
      <c r="C102517" s="30"/>
      <c r="D102517" s="30"/>
      <c r="E102517" s="30"/>
      <c r="F102517" s="30"/>
    </row>
    <row r="102616" spans="1:6" x14ac:dyDescent="0.3">
      <c r="A102616" s="30"/>
      <c r="B102616" s="30"/>
      <c r="C102616" s="30"/>
      <c r="D102616" s="30"/>
      <c r="E102616" s="30"/>
      <c r="F102616" s="30"/>
    </row>
    <row r="102715" spans="1:6" x14ac:dyDescent="0.3">
      <c r="A102715" s="30"/>
      <c r="B102715" s="30"/>
      <c r="C102715" s="30"/>
      <c r="D102715" s="30"/>
      <c r="E102715" s="30"/>
      <c r="F102715" s="30"/>
    </row>
    <row r="102814" spans="1:6" x14ac:dyDescent="0.3">
      <c r="A102814" s="30"/>
      <c r="B102814" s="30"/>
      <c r="C102814" s="30"/>
      <c r="D102814" s="30"/>
      <c r="E102814" s="30"/>
      <c r="F102814" s="30"/>
    </row>
    <row r="102913" spans="1:6" x14ac:dyDescent="0.3">
      <c r="A102913" s="30"/>
      <c r="B102913" s="30"/>
      <c r="C102913" s="30"/>
      <c r="D102913" s="30"/>
      <c r="E102913" s="30"/>
      <c r="F102913" s="30"/>
    </row>
    <row r="103012" spans="1:6" x14ac:dyDescent="0.3">
      <c r="A103012" s="30"/>
      <c r="B103012" s="30"/>
      <c r="C103012" s="30"/>
      <c r="D103012" s="30"/>
      <c r="E103012" s="30"/>
      <c r="F103012" s="30"/>
    </row>
    <row r="103111" spans="1:6" x14ac:dyDescent="0.3">
      <c r="A103111" s="30"/>
      <c r="B103111" s="30"/>
      <c r="C103111" s="30"/>
      <c r="D103111" s="30"/>
      <c r="E103111" s="30"/>
      <c r="F103111" s="30"/>
    </row>
    <row r="103210" spans="1:6" x14ac:dyDescent="0.3">
      <c r="A103210" s="30"/>
      <c r="B103210" s="30"/>
      <c r="C103210" s="30"/>
      <c r="D103210" s="30"/>
      <c r="E103210" s="30"/>
      <c r="F103210" s="30"/>
    </row>
    <row r="103309" spans="1:6" x14ac:dyDescent="0.3">
      <c r="A103309" s="30"/>
      <c r="B103309" s="30"/>
      <c r="C103309" s="30"/>
      <c r="D103309" s="30"/>
      <c r="E103309" s="30"/>
      <c r="F103309" s="30"/>
    </row>
    <row r="103408" spans="1:6" x14ac:dyDescent="0.3">
      <c r="A103408" s="30"/>
      <c r="B103408" s="30"/>
      <c r="C103408" s="30"/>
      <c r="D103408" s="30"/>
      <c r="E103408" s="30"/>
      <c r="F103408" s="30"/>
    </row>
    <row r="103507" spans="1:6" x14ac:dyDescent="0.3">
      <c r="A103507" s="30"/>
      <c r="B103507" s="30"/>
      <c r="C103507" s="30"/>
      <c r="D103507" s="30"/>
      <c r="E103507" s="30"/>
      <c r="F103507" s="30"/>
    </row>
    <row r="103606" spans="1:6" x14ac:dyDescent="0.3">
      <c r="A103606" s="30"/>
      <c r="B103606" s="30"/>
      <c r="C103606" s="30"/>
      <c r="D103606" s="30"/>
      <c r="E103606" s="30"/>
      <c r="F103606" s="30"/>
    </row>
    <row r="103705" spans="1:6" x14ac:dyDescent="0.3">
      <c r="A103705" s="30"/>
      <c r="B103705" s="30"/>
      <c r="C103705" s="30"/>
      <c r="D103705" s="30"/>
      <c r="E103705" s="30"/>
      <c r="F103705" s="30"/>
    </row>
    <row r="103804" spans="1:6" x14ac:dyDescent="0.3">
      <c r="A103804" s="30"/>
      <c r="B103804" s="30"/>
      <c r="C103804" s="30"/>
      <c r="D103804" s="30"/>
      <c r="E103804" s="30"/>
      <c r="F103804" s="30"/>
    </row>
    <row r="103903" spans="1:6" x14ac:dyDescent="0.3">
      <c r="A103903" s="30"/>
      <c r="B103903" s="30"/>
      <c r="C103903" s="30"/>
      <c r="D103903" s="30"/>
      <c r="E103903" s="30"/>
      <c r="F103903" s="30"/>
    </row>
    <row r="104002" spans="1:6" x14ac:dyDescent="0.3">
      <c r="A104002" s="30"/>
      <c r="B104002" s="30"/>
      <c r="C104002" s="30"/>
      <c r="D104002" s="30"/>
      <c r="E104002" s="30"/>
      <c r="F104002" s="30"/>
    </row>
    <row r="104101" spans="1:6" x14ac:dyDescent="0.3">
      <c r="A104101" s="30"/>
      <c r="B104101" s="30"/>
      <c r="C104101" s="30"/>
      <c r="D104101" s="30"/>
      <c r="E104101" s="30"/>
      <c r="F104101" s="30"/>
    </row>
    <row r="104200" spans="1:6" x14ac:dyDescent="0.3">
      <c r="A104200" s="30"/>
      <c r="B104200" s="30"/>
      <c r="C104200" s="30"/>
      <c r="D104200" s="30"/>
      <c r="E104200" s="30"/>
      <c r="F104200" s="30"/>
    </row>
    <row r="104299" spans="1:6" x14ac:dyDescent="0.3">
      <c r="A104299" s="30"/>
      <c r="B104299" s="30"/>
      <c r="C104299" s="30"/>
      <c r="D104299" s="30"/>
      <c r="E104299" s="30"/>
      <c r="F104299" s="30"/>
    </row>
    <row r="104398" spans="1:6" x14ac:dyDescent="0.3">
      <c r="A104398" s="30"/>
      <c r="B104398" s="30"/>
      <c r="C104398" s="30"/>
      <c r="D104398" s="30"/>
      <c r="E104398" s="30"/>
      <c r="F104398" s="30"/>
    </row>
    <row r="104497" spans="1:6" x14ac:dyDescent="0.3">
      <c r="A104497" s="30"/>
      <c r="B104497" s="30"/>
      <c r="C104497" s="30"/>
      <c r="D104497" s="30"/>
      <c r="E104497" s="30"/>
      <c r="F104497" s="30"/>
    </row>
    <row r="104596" spans="1:6" x14ac:dyDescent="0.3">
      <c r="A104596" s="30"/>
      <c r="B104596" s="30"/>
      <c r="C104596" s="30"/>
      <c r="D104596" s="30"/>
      <c r="E104596" s="30"/>
      <c r="F104596" s="30"/>
    </row>
    <row r="104695" spans="1:6" x14ac:dyDescent="0.3">
      <c r="A104695" s="30"/>
      <c r="B104695" s="30"/>
      <c r="C104695" s="30"/>
      <c r="D104695" s="30"/>
      <c r="E104695" s="30"/>
      <c r="F104695" s="30"/>
    </row>
    <row r="104794" spans="1:6" x14ac:dyDescent="0.3">
      <c r="A104794" s="30"/>
      <c r="B104794" s="30"/>
      <c r="C104794" s="30"/>
      <c r="D104794" s="30"/>
      <c r="E104794" s="30"/>
      <c r="F104794" s="30"/>
    </row>
    <row r="104893" spans="1:6" x14ac:dyDescent="0.3">
      <c r="A104893" s="30"/>
      <c r="B104893" s="30"/>
      <c r="C104893" s="30"/>
      <c r="D104893" s="30"/>
      <c r="E104893" s="30"/>
      <c r="F104893" s="30"/>
    </row>
    <row r="104992" spans="1:6" x14ac:dyDescent="0.3">
      <c r="A104992" s="30"/>
      <c r="B104992" s="30"/>
      <c r="C104992" s="30"/>
      <c r="D104992" s="30"/>
      <c r="E104992" s="30"/>
      <c r="F104992" s="30"/>
    </row>
    <row r="105091" spans="1:6" x14ac:dyDescent="0.3">
      <c r="A105091" s="30"/>
      <c r="B105091" s="30"/>
      <c r="C105091" s="30"/>
      <c r="D105091" s="30"/>
      <c r="E105091" s="30"/>
      <c r="F105091" s="30"/>
    </row>
    <row r="105190" spans="1:6" x14ac:dyDescent="0.3">
      <c r="A105190" s="30"/>
      <c r="B105190" s="30"/>
      <c r="C105190" s="30"/>
      <c r="D105190" s="30"/>
      <c r="E105190" s="30"/>
      <c r="F105190" s="30"/>
    </row>
    <row r="105289" spans="1:6" x14ac:dyDescent="0.3">
      <c r="A105289" s="30"/>
      <c r="B105289" s="30"/>
      <c r="C105289" s="30"/>
      <c r="D105289" s="30"/>
      <c r="E105289" s="30"/>
      <c r="F105289" s="30"/>
    </row>
    <row r="105388" spans="1:6" x14ac:dyDescent="0.3">
      <c r="A105388" s="30"/>
      <c r="B105388" s="30"/>
      <c r="C105388" s="30"/>
      <c r="D105388" s="30"/>
      <c r="E105388" s="30"/>
      <c r="F105388" s="30"/>
    </row>
    <row r="105487" spans="1:6" x14ac:dyDescent="0.3">
      <c r="A105487" s="30"/>
      <c r="B105487" s="30"/>
      <c r="C105487" s="30"/>
      <c r="D105487" s="30"/>
      <c r="E105487" s="30"/>
      <c r="F105487" s="30"/>
    </row>
    <row r="105586" spans="1:6" x14ac:dyDescent="0.3">
      <c r="A105586" s="30"/>
      <c r="B105586" s="30"/>
      <c r="C105586" s="30"/>
      <c r="D105586" s="30"/>
      <c r="E105586" s="30"/>
      <c r="F105586" s="30"/>
    </row>
    <row r="105685" spans="1:6" x14ac:dyDescent="0.3">
      <c r="A105685" s="30"/>
      <c r="B105685" s="30"/>
      <c r="C105685" s="30"/>
      <c r="D105685" s="30"/>
      <c r="E105685" s="30"/>
      <c r="F105685" s="30"/>
    </row>
    <row r="105784" spans="1:6" x14ac:dyDescent="0.3">
      <c r="A105784" s="30"/>
      <c r="B105784" s="30"/>
      <c r="C105784" s="30"/>
      <c r="D105784" s="30"/>
      <c r="E105784" s="30"/>
      <c r="F105784" s="30"/>
    </row>
    <row r="105883" spans="1:6" x14ac:dyDescent="0.3">
      <c r="A105883" s="30"/>
      <c r="B105883" s="30"/>
      <c r="C105883" s="30"/>
      <c r="D105883" s="30"/>
      <c r="E105883" s="30"/>
      <c r="F105883" s="30"/>
    </row>
    <row r="105982" spans="1:6" x14ac:dyDescent="0.3">
      <c r="A105982" s="30"/>
      <c r="B105982" s="30"/>
      <c r="C105982" s="30"/>
      <c r="D105982" s="30"/>
      <c r="E105982" s="30"/>
      <c r="F105982" s="30"/>
    </row>
    <row r="106081" spans="1:6" x14ac:dyDescent="0.3">
      <c r="A106081" s="30"/>
      <c r="B106081" s="30"/>
      <c r="C106081" s="30"/>
      <c r="D106081" s="30"/>
      <c r="E106081" s="30"/>
      <c r="F106081" s="30"/>
    </row>
    <row r="106180" spans="1:6" x14ac:dyDescent="0.3">
      <c r="A106180" s="30"/>
      <c r="B106180" s="30"/>
      <c r="C106180" s="30"/>
      <c r="D106180" s="30"/>
      <c r="E106180" s="30"/>
      <c r="F106180" s="30"/>
    </row>
    <row r="106279" spans="1:6" x14ac:dyDescent="0.3">
      <c r="A106279" s="30"/>
      <c r="B106279" s="30"/>
      <c r="C106279" s="30"/>
      <c r="D106279" s="30"/>
      <c r="E106279" s="30"/>
      <c r="F106279" s="30"/>
    </row>
    <row r="106378" spans="1:6" x14ac:dyDescent="0.3">
      <c r="A106378" s="30"/>
      <c r="B106378" s="30"/>
      <c r="C106378" s="30"/>
      <c r="D106378" s="30"/>
      <c r="E106378" s="30"/>
      <c r="F106378" s="30"/>
    </row>
    <row r="106477" spans="1:6" x14ac:dyDescent="0.3">
      <c r="A106477" s="30"/>
      <c r="B106477" s="30"/>
      <c r="C106477" s="30"/>
      <c r="D106477" s="30"/>
      <c r="E106477" s="30"/>
      <c r="F106477" s="30"/>
    </row>
    <row r="106576" spans="1:6" x14ac:dyDescent="0.3">
      <c r="A106576" s="30"/>
      <c r="B106576" s="30"/>
      <c r="C106576" s="30"/>
      <c r="D106576" s="30"/>
      <c r="E106576" s="30"/>
      <c r="F106576" s="30"/>
    </row>
    <row r="106675" spans="1:6" x14ac:dyDescent="0.3">
      <c r="A106675" s="30"/>
      <c r="B106675" s="30"/>
      <c r="C106675" s="30"/>
      <c r="D106675" s="30"/>
      <c r="E106675" s="30"/>
      <c r="F106675" s="30"/>
    </row>
    <row r="106774" spans="1:6" x14ac:dyDescent="0.3">
      <c r="A106774" s="30"/>
      <c r="B106774" s="30"/>
      <c r="C106774" s="30"/>
      <c r="D106774" s="30"/>
      <c r="E106774" s="30"/>
      <c r="F106774" s="30"/>
    </row>
    <row r="106873" spans="1:6" x14ac:dyDescent="0.3">
      <c r="A106873" s="30"/>
      <c r="B106873" s="30"/>
      <c r="C106873" s="30"/>
      <c r="D106873" s="30"/>
      <c r="E106873" s="30"/>
      <c r="F106873" s="30"/>
    </row>
    <row r="106972" spans="1:6" x14ac:dyDescent="0.3">
      <c r="A106972" s="30"/>
      <c r="B106972" s="30"/>
      <c r="C106972" s="30"/>
      <c r="D106972" s="30"/>
      <c r="E106972" s="30"/>
      <c r="F106972" s="30"/>
    </row>
    <row r="107071" spans="1:6" x14ac:dyDescent="0.3">
      <c r="A107071" s="30"/>
      <c r="B107071" s="30"/>
      <c r="C107071" s="30"/>
      <c r="D107071" s="30"/>
      <c r="E107071" s="30"/>
      <c r="F107071" s="30"/>
    </row>
    <row r="107170" spans="1:6" x14ac:dyDescent="0.3">
      <c r="A107170" s="30"/>
      <c r="B107170" s="30"/>
      <c r="C107170" s="30"/>
      <c r="D107170" s="30"/>
      <c r="E107170" s="30"/>
      <c r="F107170" s="30"/>
    </row>
    <row r="107269" spans="1:6" x14ac:dyDescent="0.3">
      <c r="A107269" s="30"/>
      <c r="B107269" s="30"/>
      <c r="C107269" s="30"/>
      <c r="D107269" s="30"/>
      <c r="E107269" s="30"/>
      <c r="F107269" s="30"/>
    </row>
    <row r="107368" spans="1:6" x14ac:dyDescent="0.3">
      <c r="A107368" s="30"/>
      <c r="B107368" s="30"/>
      <c r="C107368" s="30"/>
      <c r="D107368" s="30"/>
      <c r="E107368" s="30"/>
      <c r="F107368" s="30"/>
    </row>
    <row r="107467" spans="1:6" x14ac:dyDescent="0.3">
      <c r="A107467" s="30"/>
      <c r="B107467" s="30"/>
      <c r="C107467" s="30"/>
      <c r="D107467" s="30"/>
      <c r="E107467" s="30"/>
      <c r="F107467" s="30"/>
    </row>
    <row r="107566" spans="1:6" x14ac:dyDescent="0.3">
      <c r="A107566" s="30"/>
      <c r="B107566" s="30"/>
      <c r="C107566" s="30"/>
      <c r="D107566" s="30"/>
      <c r="E107566" s="30"/>
      <c r="F107566" s="30"/>
    </row>
    <row r="107665" spans="1:6" x14ac:dyDescent="0.3">
      <c r="A107665" s="30"/>
      <c r="B107665" s="30"/>
      <c r="C107665" s="30"/>
      <c r="D107665" s="30"/>
      <c r="E107665" s="30"/>
      <c r="F107665" s="30"/>
    </row>
    <row r="107764" spans="1:6" x14ac:dyDescent="0.3">
      <c r="A107764" s="30"/>
      <c r="B107764" s="30"/>
      <c r="C107764" s="30"/>
      <c r="D107764" s="30"/>
      <c r="E107764" s="30"/>
      <c r="F107764" s="30"/>
    </row>
    <row r="107863" spans="1:6" x14ac:dyDescent="0.3">
      <c r="A107863" s="30"/>
      <c r="B107863" s="30"/>
      <c r="C107863" s="30"/>
      <c r="D107863" s="30"/>
      <c r="E107863" s="30"/>
      <c r="F107863" s="30"/>
    </row>
    <row r="107962" spans="1:6" x14ac:dyDescent="0.3">
      <c r="A107962" s="30"/>
      <c r="B107962" s="30"/>
      <c r="C107962" s="30"/>
      <c r="D107962" s="30"/>
      <c r="E107962" s="30"/>
      <c r="F107962" s="30"/>
    </row>
    <row r="108061" spans="1:6" x14ac:dyDescent="0.3">
      <c r="A108061" s="30"/>
      <c r="B108061" s="30"/>
      <c r="C108061" s="30"/>
      <c r="D108061" s="30"/>
      <c r="E108061" s="30"/>
      <c r="F108061" s="30"/>
    </row>
    <row r="108160" spans="1:6" x14ac:dyDescent="0.3">
      <c r="A108160" s="30"/>
      <c r="B108160" s="30"/>
      <c r="C108160" s="30"/>
      <c r="D108160" s="30"/>
      <c r="E108160" s="30"/>
      <c r="F108160" s="30"/>
    </row>
    <row r="108259" spans="1:6" x14ac:dyDescent="0.3">
      <c r="A108259" s="30"/>
      <c r="B108259" s="30"/>
      <c r="C108259" s="30"/>
      <c r="D108259" s="30"/>
      <c r="E108259" s="30"/>
      <c r="F108259" s="30"/>
    </row>
    <row r="108358" spans="1:6" x14ac:dyDescent="0.3">
      <c r="A108358" s="30"/>
      <c r="B108358" s="30"/>
      <c r="C108358" s="30"/>
      <c r="D108358" s="30"/>
      <c r="E108358" s="30"/>
      <c r="F108358" s="30"/>
    </row>
    <row r="108457" spans="1:6" x14ac:dyDescent="0.3">
      <c r="A108457" s="30"/>
      <c r="B108457" s="30"/>
      <c r="C108457" s="30"/>
      <c r="D108457" s="30"/>
      <c r="E108457" s="30"/>
      <c r="F108457" s="30"/>
    </row>
    <row r="108556" spans="1:6" x14ac:dyDescent="0.3">
      <c r="A108556" s="30"/>
      <c r="B108556" s="30"/>
      <c r="C108556" s="30"/>
      <c r="D108556" s="30"/>
      <c r="E108556" s="30"/>
      <c r="F108556" s="30"/>
    </row>
    <row r="108655" spans="1:6" x14ac:dyDescent="0.3">
      <c r="A108655" s="30"/>
      <c r="B108655" s="30"/>
      <c r="C108655" s="30"/>
      <c r="D108655" s="30"/>
      <c r="E108655" s="30"/>
      <c r="F108655" s="30"/>
    </row>
    <row r="108754" spans="1:6" x14ac:dyDescent="0.3">
      <c r="A108754" s="30"/>
      <c r="B108754" s="30"/>
      <c r="C108754" s="30"/>
      <c r="D108754" s="30"/>
      <c r="E108754" s="30"/>
      <c r="F108754" s="30"/>
    </row>
    <row r="108853" spans="1:6" x14ac:dyDescent="0.3">
      <c r="A108853" s="30"/>
      <c r="B108853" s="30"/>
      <c r="C108853" s="30"/>
      <c r="D108853" s="30"/>
      <c r="E108853" s="30"/>
      <c r="F108853" s="30"/>
    </row>
    <row r="108952" spans="1:6" x14ac:dyDescent="0.3">
      <c r="A108952" s="30"/>
      <c r="B108952" s="30"/>
      <c r="C108952" s="30"/>
      <c r="D108952" s="30"/>
      <c r="E108952" s="30"/>
      <c r="F108952" s="30"/>
    </row>
    <row r="109051" spans="1:6" x14ac:dyDescent="0.3">
      <c r="A109051" s="30"/>
      <c r="B109051" s="30"/>
      <c r="C109051" s="30"/>
      <c r="D109051" s="30"/>
      <c r="E109051" s="30"/>
      <c r="F109051" s="30"/>
    </row>
    <row r="109150" spans="1:6" x14ac:dyDescent="0.3">
      <c r="A109150" s="30"/>
      <c r="B109150" s="30"/>
      <c r="C109150" s="30"/>
      <c r="D109150" s="30"/>
      <c r="E109150" s="30"/>
      <c r="F109150" s="30"/>
    </row>
    <row r="109249" spans="1:6" x14ac:dyDescent="0.3">
      <c r="A109249" s="30"/>
      <c r="B109249" s="30"/>
      <c r="C109249" s="30"/>
      <c r="D109249" s="30"/>
      <c r="E109249" s="30"/>
      <c r="F109249" s="30"/>
    </row>
    <row r="109348" spans="1:6" x14ac:dyDescent="0.3">
      <c r="A109348" s="30"/>
      <c r="B109348" s="30"/>
      <c r="C109348" s="30"/>
      <c r="D109348" s="30"/>
      <c r="E109348" s="30"/>
      <c r="F109348" s="30"/>
    </row>
    <row r="109447" spans="1:6" x14ac:dyDescent="0.3">
      <c r="A109447" s="30"/>
      <c r="B109447" s="30"/>
      <c r="C109447" s="30"/>
      <c r="D109447" s="30"/>
      <c r="E109447" s="30"/>
      <c r="F109447" s="30"/>
    </row>
    <row r="109546" spans="1:6" x14ac:dyDescent="0.3">
      <c r="A109546" s="30"/>
      <c r="B109546" s="30"/>
      <c r="C109546" s="30"/>
      <c r="D109546" s="30"/>
      <c r="E109546" s="30"/>
      <c r="F109546" s="30"/>
    </row>
    <row r="109645" spans="1:6" x14ac:dyDescent="0.3">
      <c r="A109645" s="30"/>
      <c r="B109645" s="30"/>
      <c r="C109645" s="30"/>
      <c r="D109645" s="30"/>
      <c r="E109645" s="30"/>
      <c r="F109645" s="30"/>
    </row>
    <row r="109744" spans="1:6" x14ac:dyDescent="0.3">
      <c r="A109744" s="30"/>
      <c r="B109744" s="30"/>
      <c r="C109744" s="30"/>
      <c r="D109744" s="30"/>
      <c r="E109744" s="30"/>
      <c r="F109744" s="30"/>
    </row>
    <row r="109843" spans="1:6" x14ac:dyDescent="0.3">
      <c r="A109843" s="30"/>
      <c r="B109843" s="30"/>
      <c r="C109843" s="30"/>
      <c r="D109843" s="30"/>
      <c r="E109843" s="30"/>
      <c r="F109843" s="30"/>
    </row>
    <row r="109942" spans="1:6" x14ac:dyDescent="0.3">
      <c r="A109942" s="30"/>
      <c r="B109942" s="30"/>
      <c r="C109942" s="30"/>
      <c r="D109942" s="30"/>
      <c r="E109942" s="30"/>
      <c r="F109942" s="30"/>
    </row>
    <row r="110041" spans="1:6" x14ac:dyDescent="0.3">
      <c r="A110041" s="30"/>
      <c r="B110041" s="30"/>
      <c r="C110041" s="30"/>
      <c r="D110041" s="30"/>
      <c r="E110041" s="30"/>
      <c r="F110041" s="30"/>
    </row>
    <row r="110140" spans="1:6" x14ac:dyDescent="0.3">
      <c r="A110140" s="30"/>
      <c r="B110140" s="30"/>
      <c r="C110140" s="30"/>
      <c r="D110140" s="30"/>
      <c r="E110140" s="30"/>
      <c r="F110140" s="30"/>
    </row>
    <row r="110239" spans="1:6" x14ac:dyDescent="0.3">
      <c r="A110239" s="30"/>
      <c r="B110239" s="30"/>
      <c r="C110239" s="30"/>
      <c r="D110239" s="30"/>
      <c r="E110239" s="30"/>
      <c r="F110239" s="30"/>
    </row>
    <row r="110338" spans="1:6" x14ac:dyDescent="0.3">
      <c r="A110338" s="30"/>
      <c r="B110338" s="30"/>
      <c r="C110338" s="30"/>
      <c r="D110338" s="30"/>
      <c r="E110338" s="30"/>
      <c r="F110338" s="30"/>
    </row>
    <row r="110437" spans="1:6" x14ac:dyDescent="0.3">
      <c r="A110437" s="30"/>
      <c r="B110437" s="30"/>
      <c r="C110437" s="30"/>
      <c r="D110437" s="30"/>
      <c r="E110437" s="30"/>
      <c r="F110437" s="30"/>
    </row>
    <row r="110536" spans="1:6" x14ac:dyDescent="0.3">
      <c r="A110536" s="30"/>
      <c r="B110536" s="30"/>
      <c r="C110536" s="30"/>
      <c r="D110536" s="30"/>
      <c r="E110536" s="30"/>
      <c r="F110536" s="30"/>
    </row>
    <row r="110635" spans="1:6" x14ac:dyDescent="0.3">
      <c r="A110635" s="30"/>
      <c r="B110635" s="30"/>
      <c r="C110635" s="30"/>
      <c r="D110635" s="30"/>
      <c r="E110635" s="30"/>
      <c r="F110635" s="30"/>
    </row>
    <row r="110734" spans="1:6" x14ac:dyDescent="0.3">
      <c r="A110734" s="30"/>
      <c r="B110734" s="30"/>
      <c r="C110734" s="30"/>
      <c r="D110734" s="30"/>
      <c r="E110734" s="30"/>
      <c r="F110734" s="30"/>
    </row>
    <row r="110833" spans="1:6" x14ac:dyDescent="0.3">
      <c r="A110833" s="30"/>
      <c r="B110833" s="30"/>
      <c r="C110833" s="30"/>
      <c r="D110833" s="30"/>
      <c r="E110833" s="30"/>
      <c r="F110833" s="30"/>
    </row>
    <row r="110932" spans="1:6" x14ac:dyDescent="0.3">
      <c r="A110932" s="30"/>
      <c r="B110932" s="30"/>
      <c r="C110932" s="30"/>
      <c r="D110932" s="30"/>
      <c r="E110932" s="30"/>
      <c r="F110932" s="30"/>
    </row>
    <row r="111031" spans="1:6" x14ac:dyDescent="0.3">
      <c r="A111031" s="30"/>
      <c r="B111031" s="30"/>
      <c r="C111031" s="30"/>
      <c r="D111031" s="30"/>
      <c r="E111031" s="30"/>
      <c r="F111031" s="30"/>
    </row>
    <row r="111130" spans="1:6" x14ac:dyDescent="0.3">
      <c r="A111130" s="30"/>
      <c r="B111130" s="30"/>
      <c r="C111130" s="30"/>
      <c r="D111130" s="30"/>
      <c r="E111130" s="30"/>
      <c r="F111130" s="30"/>
    </row>
    <row r="111229" spans="1:6" x14ac:dyDescent="0.3">
      <c r="A111229" s="30"/>
      <c r="B111229" s="30"/>
      <c r="C111229" s="30"/>
      <c r="D111229" s="30"/>
      <c r="E111229" s="30"/>
      <c r="F111229" s="30"/>
    </row>
    <row r="111328" spans="1:6" x14ac:dyDescent="0.3">
      <c r="A111328" s="30"/>
      <c r="B111328" s="30"/>
      <c r="C111328" s="30"/>
      <c r="D111328" s="30"/>
      <c r="E111328" s="30"/>
      <c r="F111328" s="30"/>
    </row>
    <row r="111427" spans="1:6" x14ac:dyDescent="0.3">
      <c r="A111427" s="30"/>
      <c r="B111427" s="30"/>
      <c r="C111427" s="30"/>
      <c r="D111427" s="30"/>
      <c r="E111427" s="30"/>
      <c r="F111427" s="30"/>
    </row>
    <row r="111526" spans="1:6" x14ac:dyDescent="0.3">
      <c r="A111526" s="30"/>
      <c r="B111526" s="30"/>
      <c r="C111526" s="30"/>
      <c r="D111526" s="30"/>
      <c r="E111526" s="30"/>
      <c r="F111526" s="30"/>
    </row>
    <row r="111625" spans="1:6" x14ac:dyDescent="0.3">
      <c r="A111625" s="30"/>
      <c r="B111625" s="30"/>
      <c r="C111625" s="30"/>
      <c r="D111625" s="30"/>
      <c r="E111625" s="30"/>
      <c r="F111625" s="30"/>
    </row>
    <row r="111724" spans="1:6" x14ac:dyDescent="0.3">
      <c r="A111724" s="30"/>
      <c r="B111724" s="30"/>
      <c r="C111724" s="30"/>
      <c r="D111724" s="30"/>
      <c r="E111724" s="30"/>
      <c r="F111724" s="30"/>
    </row>
    <row r="111823" spans="1:6" x14ac:dyDescent="0.3">
      <c r="A111823" s="30"/>
      <c r="B111823" s="30"/>
      <c r="C111823" s="30"/>
      <c r="D111823" s="30"/>
      <c r="E111823" s="30"/>
      <c r="F111823" s="30"/>
    </row>
    <row r="111922" spans="1:6" x14ac:dyDescent="0.3">
      <c r="A111922" s="30"/>
      <c r="B111922" s="30"/>
      <c r="C111922" s="30"/>
      <c r="D111922" s="30"/>
      <c r="E111922" s="30"/>
      <c r="F111922" s="30"/>
    </row>
    <row r="112021" spans="1:6" x14ac:dyDescent="0.3">
      <c r="A112021" s="30"/>
      <c r="B112021" s="30"/>
      <c r="C112021" s="30"/>
      <c r="D112021" s="30"/>
      <c r="E112021" s="30"/>
      <c r="F112021" s="30"/>
    </row>
    <row r="112120" spans="1:6" x14ac:dyDescent="0.3">
      <c r="A112120" s="30"/>
      <c r="B112120" s="30"/>
      <c r="C112120" s="30"/>
      <c r="D112120" s="30"/>
      <c r="E112120" s="30"/>
      <c r="F112120" s="30"/>
    </row>
    <row r="112219" spans="1:6" x14ac:dyDescent="0.3">
      <c r="A112219" s="30"/>
      <c r="B112219" s="30"/>
      <c r="C112219" s="30"/>
      <c r="D112219" s="30"/>
      <c r="E112219" s="30"/>
      <c r="F112219" s="30"/>
    </row>
    <row r="112318" spans="1:6" x14ac:dyDescent="0.3">
      <c r="A112318" s="30"/>
      <c r="B112318" s="30"/>
      <c r="C112318" s="30"/>
      <c r="D112318" s="30"/>
      <c r="E112318" s="30"/>
      <c r="F112318" s="30"/>
    </row>
    <row r="112417" spans="1:6" x14ac:dyDescent="0.3">
      <c r="A112417" s="30"/>
      <c r="B112417" s="30"/>
      <c r="C112417" s="30"/>
      <c r="D112417" s="30"/>
      <c r="E112417" s="30"/>
      <c r="F112417" s="30"/>
    </row>
    <row r="112516" spans="1:6" x14ac:dyDescent="0.3">
      <c r="A112516" s="30"/>
      <c r="B112516" s="30"/>
      <c r="C112516" s="30"/>
      <c r="D112516" s="30"/>
      <c r="E112516" s="30"/>
      <c r="F112516" s="30"/>
    </row>
    <row r="112615" spans="1:6" x14ac:dyDescent="0.3">
      <c r="A112615" s="30"/>
      <c r="B112615" s="30"/>
      <c r="C112615" s="30"/>
      <c r="D112615" s="30"/>
      <c r="E112615" s="30"/>
      <c r="F112615" s="30"/>
    </row>
    <row r="112714" spans="1:6" x14ac:dyDescent="0.3">
      <c r="A112714" s="30"/>
      <c r="B112714" s="30"/>
      <c r="C112714" s="30"/>
      <c r="D112714" s="30"/>
      <c r="E112714" s="30"/>
      <c r="F112714" s="30"/>
    </row>
    <row r="112813" spans="1:6" x14ac:dyDescent="0.3">
      <c r="A112813" s="30"/>
      <c r="B112813" s="30"/>
      <c r="C112813" s="30"/>
      <c r="D112813" s="30"/>
      <c r="E112813" s="30"/>
      <c r="F112813" s="30"/>
    </row>
    <row r="112912" spans="1:6" x14ac:dyDescent="0.3">
      <c r="A112912" s="30"/>
      <c r="B112912" s="30"/>
      <c r="C112912" s="30"/>
      <c r="D112912" s="30"/>
      <c r="E112912" s="30"/>
      <c r="F112912" s="30"/>
    </row>
    <row r="113011" spans="1:6" x14ac:dyDescent="0.3">
      <c r="A113011" s="30"/>
      <c r="B113011" s="30"/>
      <c r="C113011" s="30"/>
      <c r="D113011" s="30"/>
      <c r="E113011" s="30"/>
      <c r="F113011" s="30"/>
    </row>
    <row r="113110" spans="1:6" x14ac:dyDescent="0.3">
      <c r="A113110" s="30"/>
      <c r="B113110" s="30"/>
      <c r="C113110" s="30"/>
      <c r="D113110" s="30"/>
      <c r="E113110" s="30"/>
      <c r="F113110" s="30"/>
    </row>
    <row r="113209" spans="1:6" x14ac:dyDescent="0.3">
      <c r="A113209" s="30"/>
      <c r="B113209" s="30"/>
      <c r="C113209" s="30"/>
      <c r="D113209" s="30"/>
      <c r="E113209" s="30"/>
      <c r="F113209" s="30"/>
    </row>
    <row r="113308" spans="1:6" x14ac:dyDescent="0.3">
      <c r="A113308" s="30"/>
      <c r="B113308" s="30"/>
      <c r="C113308" s="30"/>
      <c r="D113308" s="30"/>
      <c r="E113308" s="30"/>
      <c r="F113308" s="30"/>
    </row>
    <row r="113407" spans="1:6" x14ac:dyDescent="0.3">
      <c r="A113407" s="30"/>
      <c r="B113407" s="30"/>
      <c r="C113407" s="30"/>
      <c r="D113407" s="30"/>
      <c r="E113407" s="30"/>
      <c r="F113407" s="30"/>
    </row>
    <row r="113506" spans="1:6" x14ac:dyDescent="0.3">
      <c r="A113506" s="30"/>
      <c r="B113506" s="30"/>
      <c r="C113506" s="30"/>
      <c r="D113506" s="30"/>
      <c r="E113506" s="30"/>
      <c r="F113506" s="30"/>
    </row>
    <row r="113605" spans="1:6" x14ac:dyDescent="0.3">
      <c r="A113605" s="30"/>
      <c r="B113605" s="30"/>
      <c r="C113605" s="30"/>
      <c r="D113605" s="30"/>
      <c r="E113605" s="30"/>
      <c r="F113605" s="30"/>
    </row>
    <row r="113704" spans="1:6" x14ac:dyDescent="0.3">
      <c r="A113704" s="30"/>
      <c r="B113704" s="30"/>
      <c r="C113704" s="30"/>
      <c r="D113704" s="30"/>
      <c r="E113704" s="30"/>
      <c r="F113704" s="30"/>
    </row>
    <row r="113803" spans="1:6" x14ac:dyDescent="0.3">
      <c r="A113803" s="30"/>
      <c r="B113803" s="30"/>
      <c r="C113803" s="30"/>
      <c r="D113803" s="30"/>
      <c r="E113803" s="30"/>
      <c r="F113803" s="30"/>
    </row>
    <row r="113902" spans="1:6" x14ac:dyDescent="0.3">
      <c r="A113902" s="30"/>
      <c r="B113902" s="30"/>
      <c r="C113902" s="30"/>
      <c r="D113902" s="30"/>
      <c r="E113902" s="30"/>
      <c r="F113902" s="30"/>
    </row>
    <row r="114001" spans="1:6" x14ac:dyDescent="0.3">
      <c r="A114001" s="30"/>
      <c r="B114001" s="30"/>
      <c r="C114001" s="30"/>
      <c r="D114001" s="30"/>
      <c r="E114001" s="30"/>
      <c r="F114001" s="30"/>
    </row>
    <row r="114100" spans="1:6" x14ac:dyDescent="0.3">
      <c r="A114100" s="30"/>
      <c r="B114100" s="30"/>
      <c r="C114100" s="30"/>
      <c r="D114100" s="30"/>
      <c r="E114100" s="30"/>
      <c r="F114100" s="30"/>
    </row>
    <row r="114199" spans="1:6" x14ac:dyDescent="0.3">
      <c r="A114199" s="30"/>
      <c r="B114199" s="30"/>
      <c r="C114199" s="30"/>
      <c r="D114199" s="30"/>
      <c r="E114199" s="30"/>
      <c r="F114199" s="30"/>
    </row>
    <row r="114298" spans="1:6" x14ac:dyDescent="0.3">
      <c r="A114298" s="30"/>
      <c r="B114298" s="30"/>
      <c r="C114298" s="30"/>
      <c r="D114298" s="30"/>
      <c r="E114298" s="30"/>
      <c r="F114298" s="30"/>
    </row>
    <row r="114397" spans="1:6" x14ac:dyDescent="0.3">
      <c r="A114397" s="30"/>
      <c r="B114397" s="30"/>
      <c r="C114397" s="30"/>
      <c r="D114397" s="30"/>
      <c r="E114397" s="30"/>
      <c r="F114397" s="30"/>
    </row>
    <row r="114496" spans="1:6" x14ac:dyDescent="0.3">
      <c r="A114496" s="30"/>
      <c r="B114496" s="30"/>
      <c r="C114496" s="30"/>
      <c r="D114496" s="30"/>
      <c r="E114496" s="30"/>
      <c r="F114496" s="30"/>
    </row>
    <row r="114595" spans="1:6" x14ac:dyDescent="0.3">
      <c r="A114595" s="30"/>
      <c r="B114595" s="30"/>
      <c r="C114595" s="30"/>
      <c r="D114595" s="30"/>
      <c r="E114595" s="30"/>
      <c r="F114595" s="30"/>
    </row>
    <row r="114694" spans="1:6" x14ac:dyDescent="0.3">
      <c r="A114694" s="30"/>
      <c r="B114694" s="30"/>
      <c r="C114694" s="30"/>
      <c r="D114694" s="30"/>
      <c r="E114694" s="30"/>
      <c r="F114694" s="30"/>
    </row>
    <row r="114793" spans="1:6" x14ac:dyDescent="0.3">
      <c r="A114793" s="30"/>
      <c r="B114793" s="30"/>
      <c r="C114793" s="30"/>
      <c r="D114793" s="30"/>
      <c r="E114793" s="30"/>
      <c r="F114793" s="30"/>
    </row>
    <row r="114892" spans="1:6" x14ac:dyDescent="0.3">
      <c r="A114892" s="30"/>
      <c r="B114892" s="30"/>
      <c r="C114892" s="30"/>
      <c r="D114892" s="30"/>
      <c r="E114892" s="30"/>
      <c r="F114892" s="30"/>
    </row>
    <row r="114991" spans="1:6" x14ac:dyDescent="0.3">
      <c r="A114991" s="30"/>
      <c r="B114991" s="30"/>
      <c r="C114991" s="30"/>
      <c r="D114991" s="30"/>
      <c r="E114991" s="30"/>
      <c r="F114991" s="30"/>
    </row>
    <row r="115090" spans="1:6" x14ac:dyDescent="0.3">
      <c r="A115090" s="30"/>
      <c r="B115090" s="30"/>
      <c r="C115090" s="30"/>
      <c r="D115090" s="30"/>
      <c r="E115090" s="30"/>
      <c r="F115090" s="30"/>
    </row>
    <row r="115189" spans="1:6" x14ac:dyDescent="0.3">
      <c r="A115189" s="30"/>
      <c r="B115189" s="30"/>
      <c r="C115189" s="30"/>
      <c r="D115189" s="30"/>
      <c r="E115189" s="30"/>
      <c r="F115189" s="30"/>
    </row>
    <row r="115288" spans="1:6" x14ac:dyDescent="0.3">
      <c r="A115288" s="30"/>
      <c r="B115288" s="30"/>
      <c r="C115288" s="30"/>
      <c r="D115288" s="30"/>
      <c r="E115288" s="30"/>
      <c r="F115288" s="30"/>
    </row>
    <row r="115387" spans="1:6" x14ac:dyDescent="0.3">
      <c r="A115387" s="30"/>
      <c r="B115387" s="30"/>
      <c r="C115387" s="30"/>
      <c r="D115387" s="30"/>
      <c r="E115387" s="30"/>
      <c r="F115387" s="30"/>
    </row>
    <row r="115486" spans="1:6" x14ac:dyDescent="0.3">
      <c r="A115486" s="30"/>
      <c r="B115486" s="30"/>
      <c r="C115486" s="30"/>
      <c r="D115486" s="30"/>
      <c r="E115486" s="30"/>
      <c r="F115486" s="30"/>
    </row>
    <row r="115585" spans="1:6" x14ac:dyDescent="0.3">
      <c r="A115585" s="30"/>
      <c r="B115585" s="30"/>
      <c r="C115585" s="30"/>
      <c r="D115585" s="30"/>
      <c r="E115585" s="30"/>
      <c r="F115585" s="30"/>
    </row>
    <row r="115684" spans="1:6" x14ac:dyDescent="0.3">
      <c r="A115684" s="30"/>
      <c r="B115684" s="30"/>
      <c r="C115684" s="30"/>
      <c r="D115684" s="30"/>
      <c r="E115684" s="30"/>
      <c r="F115684" s="30"/>
    </row>
    <row r="115783" spans="1:6" x14ac:dyDescent="0.3">
      <c r="A115783" s="30"/>
      <c r="B115783" s="30"/>
      <c r="C115783" s="30"/>
      <c r="D115783" s="30"/>
      <c r="E115783" s="30"/>
      <c r="F115783" s="30"/>
    </row>
    <row r="115882" spans="1:6" x14ac:dyDescent="0.3">
      <c r="A115882" s="30"/>
      <c r="B115882" s="30"/>
      <c r="C115882" s="30"/>
      <c r="D115882" s="30"/>
      <c r="E115882" s="30"/>
      <c r="F115882" s="30"/>
    </row>
    <row r="115981" spans="1:6" x14ac:dyDescent="0.3">
      <c r="A115981" s="30"/>
      <c r="B115981" s="30"/>
      <c r="C115981" s="30"/>
      <c r="D115981" s="30"/>
      <c r="E115981" s="30"/>
      <c r="F115981" s="30"/>
    </row>
    <row r="116080" spans="1:6" x14ac:dyDescent="0.3">
      <c r="A116080" s="30"/>
      <c r="B116080" s="30"/>
      <c r="C116080" s="30"/>
      <c r="D116080" s="30"/>
      <c r="E116080" s="30"/>
      <c r="F116080" s="30"/>
    </row>
    <row r="116179" spans="1:6" x14ac:dyDescent="0.3">
      <c r="A116179" s="30"/>
      <c r="B116179" s="30"/>
      <c r="C116179" s="30"/>
      <c r="D116179" s="30"/>
      <c r="E116179" s="30"/>
      <c r="F116179" s="30"/>
    </row>
    <row r="116278" spans="1:6" x14ac:dyDescent="0.3">
      <c r="A116278" s="30"/>
      <c r="B116278" s="30"/>
      <c r="C116278" s="30"/>
      <c r="D116278" s="30"/>
      <c r="E116278" s="30"/>
      <c r="F116278" s="30"/>
    </row>
    <row r="116377" spans="1:6" x14ac:dyDescent="0.3">
      <c r="A116377" s="30"/>
      <c r="B116377" s="30"/>
      <c r="C116377" s="30"/>
      <c r="D116377" s="30"/>
      <c r="E116377" s="30"/>
      <c r="F116377" s="30"/>
    </row>
    <row r="116476" spans="1:6" x14ac:dyDescent="0.3">
      <c r="A116476" s="30"/>
      <c r="B116476" s="30"/>
      <c r="C116476" s="30"/>
      <c r="D116476" s="30"/>
      <c r="E116476" s="30"/>
      <c r="F116476" s="30"/>
    </row>
    <row r="116575" spans="1:6" x14ac:dyDescent="0.3">
      <c r="A116575" s="30"/>
      <c r="B116575" s="30"/>
      <c r="C116575" s="30"/>
      <c r="D116575" s="30"/>
      <c r="E116575" s="30"/>
      <c r="F116575" s="30"/>
    </row>
    <row r="116674" spans="1:6" x14ac:dyDescent="0.3">
      <c r="A116674" s="30"/>
      <c r="B116674" s="30"/>
      <c r="C116674" s="30"/>
      <c r="D116674" s="30"/>
      <c r="E116674" s="30"/>
      <c r="F116674" s="30"/>
    </row>
    <row r="116773" spans="1:6" x14ac:dyDescent="0.3">
      <c r="A116773" s="30"/>
      <c r="B116773" s="30"/>
      <c r="C116773" s="30"/>
      <c r="D116773" s="30"/>
      <c r="E116773" s="30"/>
      <c r="F116773" s="30"/>
    </row>
    <row r="116872" spans="1:6" x14ac:dyDescent="0.3">
      <c r="A116872" s="30"/>
      <c r="B116872" s="30"/>
      <c r="C116872" s="30"/>
      <c r="D116872" s="30"/>
      <c r="E116872" s="30"/>
      <c r="F116872" s="30"/>
    </row>
    <row r="116971" spans="1:6" x14ac:dyDescent="0.3">
      <c r="A116971" s="30"/>
      <c r="B116971" s="30"/>
      <c r="C116971" s="30"/>
      <c r="D116971" s="30"/>
      <c r="E116971" s="30"/>
      <c r="F116971" s="30"/>
    </row>
    <row r="117070" spans="1:6" x14ac:dyDescent="0.3">
      <c r="A117070" s="30"/>
      <c r="B117070" s="30"/>
      <c r="C117070" s="30"/>
      <c r="D117070" s="30"/>
      <c r="E117070" s="30"/>
      <c r="F117070" s="30"/>
    </row>
    <row r="117169" spans="1:6" x14ac:dyDescent="0.3">
      <c r="A117169" s="30"/>
      <c r="B117169" s="30"/>
      <c r="C117169" s="30"/>
      <c r="D117169" s="30"/>
      <c r="E117169" s="30"/>
      <c r="F117169" s="30"/>
    </row>
    <row r="117268" spans="1:6" x14ac:dyDescent="0.3">
      <c r="A117268" s="30"/>
      <c r="B117268" s="30"/>
      <c r="C117268" s="30"/>
      <c r="D117268" s="30"/>
      <c r="E117268" s="30"/>
      <c r="F117268" s="30"/>
    </row>
    <row r="117367" spans="1:6" x14ac:dyDescent="0.3">
      <c r="A117367" s="30"/>
      <c r="B117367" s="30"/>
      <c r="C117367" s="30"/>
      <c r="D117367" s="30"/>
      <c r="E117367" s="30"/>
      <c r="F117367" s="30"/>
    </row>
    <row r="117466" spans="1:6" x14ac:dyDescent="0.3">
      <c r="A117466" s="30"/>
      <c r="B117466" s="30"/>
      <c r="C117466" s="30"/>
      <c r="D117466" s="30"/>
      <c r="E117466" s="30"/>
      <c r="F117466" s="30"/>
    </row>
    <row r="117565" spans="1:6" x14ac:dyDescent="0.3">
      <c r="A117565" s="30"/>
      <c r="B117565" s="30"/>
      <c r="C117565" s="30"/>
      <c r="D117565" s="30"/>
      <c r="E117565" s="30"/>
      <c r="F117565" s="30"/>
    </row>
    <row r="117664" spans="1:6" x14ac:dyDescent="0.3">
      <c r="A117664" s="30"/>
      <c r="B117664" s="30"/>
      <c r="C117664" s="30"/>
      <c r="D117664" s="30"/>
      <c r="E117664" s="30"/>
      <c r="F117664" s="30"/>
    </row>
    <row r="117763" spans="1:6" x14ac:dyDescent="0.3">
      <c r="A117763" s="30"/>
      <c r="B117763" s="30"/>
      <c r="C117763" s="30"/>
      <c r="D117763" s="30"/>
      <c r="E117763" s="30"/>
      <c r="F117763" s="30"/>
    </row>
    <row r="117862" spans="1:6" x14ac:dyDescent="0.3">
      <c r="A117862" s="30"/>
      <c r="B117862" s="30"/>
      <c r="C117862" s="30"/>
      <c r="D117862" s="30"/>
      <c r="E117862" s="30"/>
      <c r="F117862" s="30"/>
    </row>
    <row r="117961" spans="1:6" x14ac:dyDescent="0.3">
      <c r="A117961" s="30"/>
      <c r="B117961" s="30"/>
      <c r="C117961" s="30"/>
      <c r="D117961" s="30"/>
      <c r="E117961" s="30"/>
      <c r="F117961" s="30"/>
    </row>
    <row r="118060" spans="1:6" x14ac:dyDescent="0.3">
      <c r="A118060" s="30"/>
      <c r="B118060" s="30"/>
      <c r="C118060" s="30"/>
      <c r="D118060" s="30"/>
      <c r="E118060" s="30"/>
      <c r="F118060" s="30"/>
    </row>
    <row r="118159" spans="1:6" x14ac:dyDescent="0.3">
      <c r="A118159" s="30"/>
      <c r="B118159" s="30"/>
      <c r="C118159" s="30"/>
      <c r="D118159" s="30"/>
      <c r="E118159" s="30"/>
      <c r="F118159" s="30"/>
    </row>
    <row r="118258" spans="1:6" x14ac:dyDescent="0.3">
      <c r="A118258" s="30"/>
      <c r="B118258" s="30"/>
      <c r="C118258" s="30"/>
      <c r="D118258" s="30"/>
      <c r="E118258" s="30"/>
      <c r="F118258" s="30"/>
    </row>
    <row r="118357" spans="1:6" x14ac:dyDescent="0.3">
      <c r="A118357" s="30"/>
      <c r="B118357" s="30"/>
      <c r="C118357" s="30"/>
      <c r="D118357" s="30"/>
      <c r="E118357" s="30"/>
      <c r="F118357" s="30"/>
    </row>
    <row r="118456" spans="1:6" x14ac:dyDescent="0.3">
      <c r="A118456" s="30"/>
      <c r="B118456" s="30"/>
      <c r="C118456" s="30"/>
      <c r="D118456" s="30"/>
      <c r="E118456" s="30"/>
      <c r="F118456" s="30"/>
    </row>
    <row r="118555" spans="1:6" x14ac:dyDescent="0.3">
      <c r="A118555" s="30"/>
      <c r="B118555" s="30"/>
      <c r="C118555" s="30"/>
      <c r="D118555" s="30"/>
      <c r="E118555" s="30"/>
      <c r="F118555" s="30"/>
    </row>
    <row r="118654" spans="1:6" x14ac:dyDescent="0.3">
      <c r="A118654" s="30"/>
      <c r="B118654" s="30"/>
      <c r="C118654" s="30"/>
      <c r="D118654" s="30"/>
      <c r="E118654" s="30"/>
      <c r="F118654" s="30"/>
    </row>
    <row r="118753" spans="1:6" x14ac:dyDescent="0.3">
      <c r="A118753" s="30"/>
      <c r="B118753" s="30"/>
      <c r="C118753" s="30"/>
      <c r="D118753" s="30"/>
      <c r="E118753" s="30"/>
      <c r="F118753" s="30"/>
    </row>
    <row r="118852" spans="1:6" x14ac:dyDescent="0.3">
      <c r="A118852" s="30"/>
      <c r="B118852" s="30"/>
      <c r="C118852" s="30"/>
      <c r="D118852" s="30"/>
      <c r="E118852" s="30"/>
      <c r="F118852" s="30"/>
    </row>
    <row r="118951" spans="1:6" x14ac:dyDescent="0.3">
      <c r="A118951" s="30"/>
      <c r="B118951" s="30"/>
      <c r="C118951" s="30"/>
      <c r="D118951" s="30"/>
      <c r="E118951" s="30"/>
      <c r="F118951" s="30"/>
    </row>
    <row r="119050" spans="1:6" x14ac:dyDescent="0.3">
      <c r="A119050" s="30"/>
      <c r="B119050" s="30"/>
      <c r="C119050" s="30"/>
      <c r="D119050" s="30"/>
      <c r="E119050" s="30"/>
      <c r="F119050" s="30"/>
    </row>
    <row r="119149" spans="1:6" x14ac:dyDescent="0.3">
      <c r="A119149" s="30"/>
      <c r="B119149" s="30"/>
      <c r="C119149" s="30"/>
      <c r="D119149" s="30"/>
      <c r="E119149" s="30"/>
      <c r="F119149" s="30"/>
    </row>
    <row r="119248" spans="1:6" x14ac:dyDescent="0.3">
      <c r="A119248" s="30"/>
      <c r="B119248" s="30"/>
      <c r="C119248" s="30"/>
      <c r="D119248" s="30"/>
      <c r="E119248" s="30"/>
      <c r="F119248" s="30"/>
    </row>
    <row r="119347" spans="1:6" x14ac:dyDescent="0.3">
      <c r="A119347" s="30"/>
      <c r="B119347" s="30"/>
      <c r="C119347" s="30"/>
      <c r="D119347" s="30"/>
      <c r="E119347" s="30"/>
      <c r="F119347" s="30"/>
    </row>
    <row r="119446" spans="1:6" x14ac:dyDescent="0.3">
      <c r="A119446" s="30"/>
      <c r="B119446" s="30"/>
      <c r="C119446" s="30"/>
      <c r="D119446" s="30"/>
      <c r="E119446" s="30"/>
      <c r="F119446" s="30"/>
    </row>
    <row r="119545" spans="1:6" x14ac:dyDescent="0.3">
      <c r="A119545" s="30"/>
      <c r="B119545" s="30"/>
      <c r="C119545" s="30"/>
      <c r="D119545" s="30"/>
      <c r="E119545" s="30"/>
      <c r="F119545" s="30"/>
    </row>
    <row r="119644" spans="1:6" x14ac:dyDescent="0.3">
      <c r="A119644" s="30"/>
      <c r="B119644" s="30"/>
      <c r="C119644" s="30"/>
      <c r="D119644" s="30"/>
      <c r="E119644" s="30"/>
      <c r="F119644" s="30"/>
    </row>
    <row r="119743" spans="1:6" x14ac:dyDescent="0.3">
      <c r="A119743" s="30"/>
      <c r="B119743" s="30"/>
      <c r="C119743" s="30"/>
      <c r="D119743" s="30"/>
      <c r="E119743" s="30"/>
      <c r="F119743" s="30"/>
    </row>
    <row r="119842" spans="1:6" x14ac:dyDescent="0.3">
      <c r="A119842" s="30"/>
      <c r="B119842" s="30"/>
      <c r="C119842" s="30"/>
      <c r="D119842" s="30"/>
      <c r="E119842" s="30"/>
      <c r="F119842" s="30"/>
    </row>
    <row r="119941" spans="1:6" x14ac:dyDescent="0.3">
      <c r="A119941" s="30"/>
      <c r="B119941" s="30"/>
      <c r="C119941" s="30"/>
      <c r="D119941" s="30"/>
      <c r="E119941" s="30"/>
      <c r="F119941" s="30"/>
    </row>
    <row r="120040" spans="1:6" x14ac:dyDescent="0.3">
      <c r="A120040" s="30"/>
      <c r="B120040" s="30"/>
      <c r="C120040" s="30"/>
      <c r="D120040" s="30"/>
      <c r="E120040" s="30"/>
      <c r="F120040" s="30"/>
    </row>
    <row r="120139" spans="1:6" x14ac:dyDescent="0.3">
      <c r="A120139" s="30"/>
      <c r="B120139" s="30"/>
      <c r="C120139" s="30"/>
      <c r="D120139" s="30"/>
      <c r="E120139" s="30"/>
      <c r="F120139" s="30"/>
    </row>
    <row r="120238" spans="1:6" x14ac:dyDescent="0.3">
      <c r="A120238" s="30"/>
      <c r="B120238" s="30"/>
      <c r="C120238" s="30"/>
      <c r="D120238" s="30"/>
      <c r="E120238" s="30"/>
      <c r="F120238" s="30"/>
    </row>
    <row r="120337" spans="1:6" x14ac:dyDescent="0.3">
      <c r="A120337" s="30"/>
      <c r="B120337" s="30"/>
      <c r="C120337" s="30"/>
      <c r="D120337" s="30"/>
      <c r="E120337" s="30"/>
      <c r="F120337" s="30"/>
    </row>
    <row r="120436" spans="1:6" x14ac:dyDescent="0.3">
      <c r="A120436" s="30"/>
      <c r="B120436" s="30"/>
      <c r="C120436" s="30"/>
      <c r="D120436" s="30"/>
      <c r="E120436" s="30"/>
      <c r="F120436" s="30"/>
    </row>
    <row r="120535" spans="1:6" x14ac:dyDescent="0.3">
      <c r="A120535" s="30"/>
      <c r="B120535" s="30"/>
      <c r="C120535" s="30"/>
      <c r="D120535" s="30"/>
      <c r="E120535" s="30"/>
      <c r="F120535" s="30"/>
    </row>
    <row r="120634" spans="1:6" x14ac:dyDescent="0.3">
      <c r="A120634" s="30"/>
      <c r="B120634" s="30"/>
      <c r="C120634" s="30"/>
      <c r="D120634" s="30"/>
      <c r="E120634" s="30"/>
      <c r="F120634" s="30"/>
    </row>
    <row r="120733" spans="1:6" x14ac:dyDescent="0.3">
      <c r="A120733" s="30"/>
      <c r="B120733" s="30"/>
      <c r="C120733" s="30"/>
      <c r="D120733" s="30"/>
      <c r="E120733" s="30"/>
      <c r="F120733" s="30"/>
    </row>
    <row r="120832" spans="1:6" x14ac:dyDescent="0.3">
      <c r="A120832" s="30"/>
      <c r="B120832" s="30"/>
      <c r="C120832" s="30"/>
      <c r="D120832" s="30"/>
      <c r="E120832" s="30"/>
      <c r="F120832" s="30"/>
    </row>
    <row r="120931" spans="1:6" x14ac:dyDescent="0.3">
      <c r="A120931" s="30"/>
      <c r="B120931" s="30"/>
      <c r="C120931" s="30"/>
      <c r="D120931" s="30"/>
      <c r="E120931" s="30"/>
      <c r="F120931" s="30"/>
    </row>
    <row r="121030" spans="1:6" x14ac:dyDescent="0.3">
      <c r="A121030" s="30"/>
      <c r="B121030" s="30"/>
      <c r="C121030" s="30"/>
      <c r="D121030" s="30"/>
      <c r="E121030" s="30"/>
      <c r="F121030" s="30"/>
    </row>
    <row r="121129" spans="1:6" x14ac:dyDescent="0.3">
      <c r="A121129" s="30"/>
      <c r="B121129" s="30"/>
      <c r="C121129" s="30"/>
      <c r="D121129" s="30"/>
      <c r="E121129" s="30"/>
      <c r="F121129" s="30"/>
    </row>
    <row r="121228" spans="1:6" x14ac:dyDescent="0.3">
      <c r="A121228" s="30"/>
      <c r="B121228" s="30"/>
      <c r="C121228" s="30"/>
      <c r="D121228" s="30"/>
      <c r="E121228" s="30"/>
      <c r="F121228" s="30"/>
    </row>
    <row r="121327" spans="1:6" x14ac:dyDescent="0.3">
      <c r="A121327" s="30"/>
      <c r="B121327" s="30"/>
      <c r="C121327" s="30"/>
      <c r="D121327" s="30"/>
      <c r="E121327" s="30"/>
      <c r="F121327" s="30"/>
    </row>
    <row r="121426" spans="1:6" x14ac:dyDescent="0.3">
      <c r="A121426" s="30"/>
      <c r="B121426" s="30"/>
      <c r="C121426" s="30"/>
      <c r="D121426" s="30"/>
      <c r="E121426" s="30"/>
      <c r="F121426" s="30"/>
    </row>
    <row r="121525" spans="1:6" x14ac:dyDescent="0.3">
      <c r="A121525" s="30"/>
      <c r="B121525" s="30"/>
      <c r="C121525" s="30"/>
      <c r="D121525" s="30"/>
      <c r="E121525" s="30"/>
      <c r="F121525" s="30"/>
    </row>
    <row r="121624" spans="1:6" x14ac:dyDescent="0.3">
      <c r="A121624" s="30"/>
      <c r="B121624" s="30"/>
      <c r="C121624" s="30"/>
      <c r="D121624" s="30"/>
      <c r="E121624" s="30"/>
      <c r="F121624" s="30"/>
    </row>
    <row r="121723" spans="1:6" x14ac:dyDescent="0.3">
      <c r="A121723" s="30"/>
      <c r="B121723" s="30"/>
      <c r="C121723" s="30"/>
      <c r="D121723" s="30"/>
      <c r="E121723" s="30"/>
      <c r="F121723" s="30"/>
    </row>
    <row r="121822" spans="1:6" x14ac:dyDescent="0.3">
      <c r="A121822" s="30"/>
      <c r="B121822" s="30"/>
      <c r="C121822" s="30"/>
      <c r="D121822" s="30"/>
      <c r="E121822" s="30"/>
      <c r="F121822" s="30"/>
    </row>
    <row r="121921" spans="1:6" x14ac:dyDescent="0.3">
      <c r="A121921" s="30"/>
      <c r="B121921" s="30"/>
      <c r="C121921" s="30"/>
      <c r="D121921" s="30"/>
      <c r="E121921" s="30"/>
      <c r="F121921" s="30"/>
    </row>
    <row r="122020" spans="1:6" x14ac:dyDescent="0.3">
      <c r="A122020" s="30"/>
      <c r="B122020" s="30"/>
      <c r="C122020" s="30"/>
      <c r="D122020" s="30"/>
      <c r="E122020" s="30"/>
      <c r="F122020" s="30"/>
    </row>
    <row r="122119" spans="1:6" x14ac:dyDescent="0.3">
      <c r="A122119" s="30"/>
      <c r="B122119" s="30"/>
      <c r="C122119" s="30"/>
      <c r="D122119" s="30"/>
      <c r="E122119" s="30"/>
      <c r="F122119" s="30"/>
    </row>
    <row r="122218" spans="1:6" x14ac:dyDescent="0.3">
      <c r="A122218" s="30"/>
      <c r="B122218" s="30"/>
      <c r="C122218" s="30"/>
      <c r="D122218" s="30"/>
      <c r="E122218" s="30"/>
      <c r="F122218" s="30"/>
    </row>
    <row r="122317" spans="1:6" x14ac:dyDescent="0.3">
      <c r="A122317" s="30"/>
      <c r="B122317" s="30"/>
      <c r="C122317" s="30"/>
      <c r="D122317" s="30"/>
      <c r="E122317" s="30"/>
      <c r="F122317" s="30"/>
    </row>
    <row r="122416" spans="1:6" x14ac:dyDescent="0.3">
      <c r="A122416" s="30"/>
      <c r="B122416" s="30"/>
      <c r="C122416" s="30"/>
      <c r="D122416" s="30"/>
      <c r="E122416" s="30"/>
      <c r="F122416" s="30"/>
    </row>
    <row r="122515" spans="1:6" x14ac:dyDescent="0.3">
      <c r="A122515" s="30"/>
      <c r="B122515" s="30"/>
      <c r="C122515" s="30"/>
      <c r="D122515" s="30"/>
      <c r="E122515" s="30"/>
      <c r="F122515" s="30"/>
    </row>
    <row r="122614" spans="1:6" x14ac:dyDescent="0.3">
      <c r="A122614" s="30"/>
      <c r="B122614" s="30"/>
      <c r="C122614" s="30"/>
      <c r="D122614" s="30"/>
      <c r="E122614" s="30"/>
      <c r="F122614" s="30"/>
    </row>
    <row r="122713" spans="1:6" x14ac:dyDescent="0.3">
      <c r="A122713" s="30"/>
      <c r="B122713" s="30"/>
      <c r="C122713" s="30"/>
      <c r="D122713" s="30"/>
      <c r="E122713" s="30"/>
      <c r="F122713" s="30"/>
    </row>
    <row r="122812" spans="1:6" x14ac:dyDescent="0.3">
      <c r="A122812" s="30"/>
      <c r="B122812" s="30"/>
      <c r="C122812" s="30"/>
      <c r="D122812" s="30"/>
      <c r="E122812" s="30"/>
      <c r="F122812" s="30"/>
    </row>
    <row r="122911" spans="1:6" x14ac:dyDescent="0.3">
      <c r="A122911" s="30"/>
      <c r="B122911" s="30"/>
      <c r="C122911" s="30"/>
      <c r="D122911" s="30"/>
      <c r="E122911" s="30"/>
      <c r="F122911" s="30"/>
    </row>
    <row r="123010" spans="1:6" x14ac:dyDescent="0.3">
      <c r="A123010" s="30"/>
      <c r="B123010" s="30"/>
      <c r="C123010" s="30"/>
      <c r="D123010" s="30"/>
      <c r="E123010" s="30"/>
      <c r="F123010" s="30"/>
    </row>
    <row r="123109" spans="1:6" x14ac:dyDescent="0.3">
      <c r="A123109" s="30"/>
      <c r="B123109" s="30"/>
      <c r="C123109" s="30"/>
      <c r="D123109" s="30"/>
      <c r="E123109" s="30"/>
      <c r="F123109" s="30"/>
    </row>
    <row r="123208" spans="1:6" x14ac:dyDescent="0.3">
      <c r="A123208" s="30"/>
      <c r="B123208" s="30"/>
      <c r="C123208" s="30"/>
      <c r="D123208" s="30"/>
      <c r="E123208" s="30"/>
      <c r="F123208" s="30"/>
    </row>
    <row r="123307" spans="1:6" x14ac:dyDescent="0.3">
      <c r="A123307" s="30"/>
      <c r="B123307" s="30"/>
      <c r="C123307" s="30"/>
      <c r="D123307" s="30"/>
      <c r="E123307" s="30"/>
      <c r="F123307" s="30"/>
    </row>
    <row r="123406" spans="1:6" x14ac:dyDescent="0.3">
      <c r="A123406" s="30"/>
      <c r="B123406" s="30"/>
      <c r="C123406" s="30"/>
      <c r="D123406" s="30"/>
      <c r="E123406" s="30"/>
      <c r="F123406" s="30"/>
    </row>
    <row r="123505" spans="1:6" x14ac:dyDescent="0.3">
      <c r="A123505" s="30"/>
      <c r="B123505" s="30"/>
      <c r="C123505" s="30"/>
      <c r="D123505" s="30"/>
      <c r="E123505" s="30"/>
      <c r="F123505" s="30"/>
    </row>
    <row r="123604" spans="1:6" x14ac:dyDescent="0.3">
      <c r="A123604" s="30"/>
      <c r="B123604" s="30"/>
      <c r="C123604" s="30"/>
      <c r="D123604" s="30"/>
      <c r="E123604" s="30"/>
      <c r="F123604" s="30"/>
    </row>
    <row r="123703" spans="1:6" x14ac:dyDescent="0.3">
      <c r="A123703" s="30"/>
      <c r="B123703" s="30"/>
      <c r="C123703" s="30"/>
      <c r="D123703" s="30"/>
      <c r="E123703" s="30"/>
      <c r="F123703" s="30"/>
    </row>
    <row r="123802" spans="1:6" x14ac:dyDescent="0.3">
      <c r="A123802" s="30"/>
      <c r="B123802" s="30"/>
      <c r="C123802" s="30"/>
      <c r="D123802" s="30"/>
      <c r="E123802" s="30"/>
      <c r="F123802" s="30"/>
    </row>
    <row r="123901" spans="1:6" x14ac:dyDescent="0.3">
      <c r="A123901" s="30"/>
      <c r="B123901" s="30"/>
      <c r="C123901" s="30"/>
      <c r="D123901" s="30"/>
      <c r="E123901" s="30"/>
      <c r="F123901" s="30"/>
    </row>
    <row r="124000" spans="1:6" x14ac:dyDescent="0.3">
      <c r="A124000" s="30"/>
      <c r="B124000" s="30"/>
      <c r="C124000" s="30"/>
      <c r="D124000" s="30"/>
      <c r="E124000" s="30"/>
      <c r="F124000" s="30"/>
    </row>
    <row r="124099" spans="1:6" x14ac:dyDescent="0.3">
      <c r="A124099" s="30"/>
      <c r="B124099" s="30"/>
      <c r="C124099" s="30"/>
      <c r="D124099" s="30"/>
      <c r="E124099" s="30"/>
      <c r="F124099" s="30"/>
    </row>
    <row r="124198" spans="1:6" x14ac:dyDescent="0.3">
      <c r="A124198" s="30"/>
      <c r="B124198" s="30"/>
      <c r="C124198" s="30"/>
      <c r="D124198" s="30"/>
      <c r="E124198" s="30"/>
      <c r="F124198" s="30"/>
    </row>
    <row r="124297" spans="1:6" x14ac:dyDescent="0.3">
      <c r="A124297" s="30"/>
      <c r="B124297" s="30"/>
      <c r="C124297" s="30"/>
      <c r="D124297" s="30"/>
      <c r="E124297" s="30"/>
      <c r="F124297" s="30"/>
    </row>
    <row r="124396" spans="1:6" x14ac:dyDescent="0.3">
      <c r="A124396" s="30"/>
      <c r="B124396" s="30"/>
      <c r="C124396" s="30"/>
      <c r="D124396" s="30"/>
      <c r="E124396" s="30"/>
      <c r="F124396" s="30"/>
    </row>
    <row r="124495" spans="1:6" x14ac:dyDescent="0.3">
      <c r="A124495" s="30"/>
      <c r="B124495" s="30"/>
      <c r="C124495" s="30"/>
      <c r="D124495" s="30"/>
      <c r="E124495" s="30"/>
      <c r="F124495" s="30"/>
    </row>
    <row r="124594" spans="1:6" x14ac:dyDescent="0.3">
      <c r="A124594" s="30"/>
      <c r="B124594" s="30"/>
      <c r="C124594" s="30"/>
      <c r="D124594" s="30"/>
      <c r="E124594" s="30"/>
      <c r="F124594" s="30"/>
    </row>
    <row r="124693" spans="1:6" x14ac:dyDescent="0.3">
      <c r="A124693" s="30"/>
      <c r="B124693" s="30"/>
      <c r="C124693" s="30"/>
      <c r="D124693" s="30"/>
      <c r="E124693" s="30"/>
      <c r="F124693" s="30"/>
    </row>
    <row r="124792" spans="1:6" x14ac:dyDescent="0.3">
      <c r="A124792" s="30"/>
      <c r="B124792" s="30"/>
      <c r="C124792" s="30"/>
      <c r="D124792" s="30"/>
      <c r="E124792" s="30"/>
      <c r="F124792" s="30"/>
    </row>
    <row r="124891" spans="1:6" x14ac:dyDescent="0.3">
      <c r="A124891" s="30"/>
      <c r="B124891" s="30"/>
      <c r="C124891" s="30"/>
      <c r="D124891" s="30"/>
      <c r="E124891" s="30"/>
      <c r="F124891" s="30"/>
    </row>
    <row r="124990" spans="1:6" x14ac:dyDescent="0.3">
      <c r="A124990" s="30"/>
      <c r="B124990" s="30"/>
      <c r="C124990" s="30"/>
      <c r="D124990" s="30"/>
      <c r="E124990" s="30"/>
      <c r="F124990" s="30"/>
    </row>
    <row r="125089" spans="1:6" x14ac:dyDescent="0.3">
      <c r="A125089" s="30"/>
      <c r="B125089" s="30"/>
      <c r="C125089" s="30"/>
      <c r="D125089" s="30"/>
      <c r="E125089" s="30"/>
      <c r="F125089" s="30"/>
    </row>
    <row r="125188" spans="1:6" x14ac:dyDescent="0.3">
      <c r="A125188" s="30"/>
      <c r="B125188" s="30"/>
      <c r="C125188" s="30"/>
      <c r="D125188" s="30"/>
      <c r="E125188" s="30"/>
      <c r="F125188" s="30"/>
    </row>
    <row r="125287" spans="1:6" x14ac:dyDescent="0.3">
      <c r="A125287" s="30"/>
      <c r="B125287" s="30"/>
      <c r="C125287" s="30"/>
      <c r="D125287" s="30"/>
      <c r="E125287" s="30"/>
      <c r="F125287" s="30"/>
    </row>
    <row r="125386" spans="1:6" x14ac:dyDescent="0.3">
      <c r="A125386" s="30"/>
      <c r="B125386" s="30"/>
      <c r="C125386" s="30"/>
      <c r="D125386" s="30"/>
      <c r="E125386" s="30"/>
      <c r="F125386" s="30"/>
    </row>
    <row r="125485" spans="1:6" x14ac:dyDescent="0.3">
      <c r="A125485" s="30"/>
      <c r="B125485" s="30"/>
      <c r="C125485" s="30"/>
      <c r="D125485" s="30"/>
      <c r="E125485" s="30"/>
      <c r="F125485" s="30"/>
    </row>
    <row r="125584" spans="1:6" x14ac:dyDescent="0.3">
      <c r="A125584" s="30"/>
      <c r="B125584" s="30"/>
      <c r="C125584" s="30"/>
      <c r="D125584" s="30"/>
      <c r="E125584" s="30"/>
      <c r="F125584" s="30"/>
    </row>
    <row r="125683" spans="1:6" x14ac:dyDescent="0.3">
      <c r="A125683" s="30"/>
      <c r="B125683" s="30"/>
      <c r="C125683" s="30"/>
      <c r="D125683" s="30"/>
      <c r="E125683" s="30"/>
      <c r="F125683" s="30"/>
    </row>
    <row r="125782" spans="1:6" x14ac:dyDescent="0.3">
      <c r="A125782" s="30"/>
      <c r="B125782" s="30"/>
      <c r="C125782" s="30"/>
      <c r="D125782" s="30"/>
      <c r="E125782" s="30"/>
      <c r="F125782" s="30"/>
    </row>
    <row r="125881" spans="1:6" x14ac:dyDescent="0.3">
      <c r="A125881" s="30"/>
      <c r="B125881" s="30"/>
      <c r="C125881" s="30"/>
      <c r="D125881" s="30"/>
      <c r="E125881" s="30"/>
      <c r="F125881" s="30"/>
    </row>
    <row r="125980" spans="1:6" x14ac:dyDescent="0.3">
      <c r="A125980" s="30"/>
      <c r="B125980" s="30"/>
      <c r="C125980" s="30"/>
      <c r="D125980" s="30"/>
      <c r="E125980" s="30"/>
      <c r="F125980" s="30"/>
    </row>
    <row r="126079" spans="1:6" x14ac:dyDescent="0.3">
      <c r="A126079" s="30"/>
      <c r="B126079" s="30"/>
      <c r="C126079" s="30"/>
      <c r="D126079" s="30"/>
      <c r="E126079" s="30"/>
      <c r="F126079" s="30"/>
    </row>
    <row r="126178" spans="1:6" x14ac:dyDescent="0.3">
      <c r="A126178" s="30"/>
      <c r="B126178" s="30"/>
      <c r="C126178" s="30"/>
      <c r="D126178" s="30"/>
      <c r="E126178" s="30"/>
      <c r="F126178" s="30"/>
    </row>
    <row r="126277" spans="1:6" x14ac:dyDescent="0.3">
      <c r="A126277" s="30"/>
      <c r="B126277" s="30"/>
      <c r="C126277" s="30"/>
      <c r="D126277" s="30"/>
      <c r="E126277" s="30"/>
      <c r="F126277" s="30"/>
    </row>
    <row r="126376" spans="1:6" x14ac:dyDescent="0.3">
      <c r="A126376" s="30"/>
      <c r="B126376" s="30"/>
      <c r="C126376" s="30"/>
      <c r="D126376" s="30"/>
      <c r="E126376" s="30"/>
      <c r="F126376" s="30"/>
    </row>
    <row r="126475" spans="1:6" x14ac:dyDescent="0.3">
      <c r="A126475" s="30"/>
      <c r="B126475" s="30"/>
      <c r="C126475" s="30"/>
      <c r="D126475" s="30"/>
      <c r="E126475" s="30"/>
      <c r="F126475" s="30"/>
    </row>
    <row r="126574" spans="1:6" x14ac:dyDescent="0.3">
      <c r="A126574" s="30"/>
      <c r="B126574" s="30"/>
      <c r="C126574" s="30"/>
      <c r="D126574" s="30"/>
      <c r="E126574" s="30"/>
      <c r="F126574" s="30"/>
    </row>
    <row r="126673" spans="1:6" x14ac:dyDescent="0.3">
      <c r="A126673" s="30"/>
      <c r="B126673" s="30"/>
      <c r="C126673" s="30"/>
      <c r="D126673" s="30"/>
      <c r="E126673" s="30"/>
      <c r="F126673" s="30"/>
    </row>
    <row r="126772" spans="1:6" x14ac:dyDescent="0.3">
      <c r="A126772" s="30"/>
      <c r="B126772" s="30"/>
      <c r="C126772" s="30"/>
      <c r="D126772" s="30"/>
      <c r="E126772" s="30"/>
      <c r="F126772" s="30"/>
    </row>
    <row r="126871" spans="1:6" x14ac:dyDescent="0.3">
      <c r="A126871" s="30"/>
      <c r="B126871" s="30"/>
      <c r="C126871" s="30"/>
      <c r="D126871" s="30"/>
      <c r="E126871" s="30"/>
      <c r="F126871" s="30"/>
    </row>
    <row r="126970" spans="1:6" x14ac:dyDescent="0.3">
      <c r="A126970" s="30"/>
      <c r="B126970" s="30"/>
      <c r="C126970" s="30"/>
      <c r="D126970" s="30"/>
      <c r="E126970" s="30"/>
      <c r="F126970" s="30"/>
    </row>
    <row r="127069" spans="1:6" x14ac:dyDescent="0.3">
      <c r="A127069" s="30"/>
      <c r="B127069" s="30"/>
      <c r="C127069" s="30"/>
      <c r="D127069" s="30"/>
      <c r="E127069" s="30"/>
      <c r="F127069" s="30"/>
    </row>
    <row r="127168" spans="1:6" x14ac:dyDescent="0.3">
      <c r="A127168" s="30"/>
      <c r="B127168" s="30"/>
      <c r="C127168" s="30"/>
      <c r="D127168" s="30"/>
      <c r="E127168" s="30"/>
      <c r="F127168" s="30"/>
    </row>
    <row r="127267" spans="1:6" x14ac:dyDescent="0.3">
      <c r="A127267" s="30"/>
      <c r="B127267" s="30"/>
      <c r="C127267" s="30"/>
      <c r="D127267" s="30"/>
      <c r="E127267" s="30"/>
      <c r="F127267" s="30"/>
    </row>
    <row r="127366" spans="1:6" x14ac:dyDescent="0.3">
      <c r="A127366" s="30"/>
      <c r="B127366" s="30"/>
      <c r="C127366" s="30"/>
      <c r="D127366" s="30"/>
      <c r="E127366" s="30"/>
      <c r="F127366" s="30"/>
    </row>
    <row r="127465" spans="1:6" x14ac:dyDescent="0.3">
      <c r="A127465" s="30"/>
      <c r="B127465" s="30"/>
      <c r="C127465" s="30"/>
      <c r="D127465" s="30"/>
      <c r="E127465" s="30"/>
      <c r="F127465" s="30"/>
    </row>
    <row r="127564" spans="1:6" x14ac:dyDescent="0.3">
      <c r="A127564" s="30"/>
      <c r="B127564" s="30"/>
      <c r="C127564" s="30"/>
      <c r="D127564" s="30"/>
      <c r="E127564" s="30"/>
      <c r="F127564" s="30"/>
    </row>
    <row r="127663" spans="1:6" x14ac:dyDescent="0.3">
      <c r="A127663" s="30"/>
      <c r="B127663" s="30"/>
      <c r="C127663" s="30"/>
      <c r="D127663" s="30"/>
      <c r="E127663" s="30"/>
      <c r="F127663" s="30"/>
    </row>
    <row r="127762" spans="1:6" x14ac:dyDescent="0.3">
      <c r="A127762" s="30"/>
      <c r="B127762" s="30"/>
      <c r="C127762" s="30"/>
      <c r="D127762" s="30"/>
      <c r="E127762" s="30"/>
      <c r="F127762" s="30"/>
    </row>
    <row r="127861" spans="1:6" x14ac:dyDescent="0.3">
      <c r="A127861" s="30"/>
      <c r="B127861" s="30"/>
      <c r="C127861" s="30"/>
      <c r="D127861" s="30"/>
      <c r="E127861" s="30"/>
      <c r="F127861" s="30"/>
    </row>
    <row r="127960" spans="1:6" x14ac:dyDescent="0.3">
      <c r="A127960" s="30"/>
      <c r="B127960" s="30"/>
      <c r="C127960" s="30"/>
      <c r="D127960" s="30"/>
      <c r="E127960" s="30"/>
      <c r="F127960" s="30"/>
    </row>
    <row r="128059" spans="1:6" x14ac:dyDescent="0.3">
      <c r="A128059" s="30"/>
      <c r="B128059" s="30"/>
      <c r="C128059" s="30"/>
      <c r="D128059" s="30"/>
      <c r="E128059" s="30"/>
      <c r="F128059" s="30"/>
    </row>
    <row r="128158" spans="1:6" x14ac:dyDescent="0.3">
      <c r="A128158" s="30"/>
      <c r="B128158" s="30"/>
      <c r="C128158" s="30"/>
      <c r="D128158" s="30"/>
      <c r="E128158" s="30"/>
      <c r="F128158" s="30"/>
    </row>
    <row r="128257" spans="1:6" x14ac:dyDescent="0.3">
      <c r="A128257" s="30"/>
      <c r="B128257" s="30"/>
      <c r="C128257" s="30"/>
      <c r="D128257" s="30"/>
      <c r="E128257" s="30"/>
      <c r="F128257" s="30"/>
    </row>
    <row r="128356" spans="1:6" x14ac:dyDescent="0.3">
      <c r="A128356" s="30"/>
      <c r="B128356" s="30"/>
      <c r="C128356" s="30"/>
      <c r="D128356" s="30"/>
      <c r="E128356" s="30"/>
      <c r="F128356" s="30"/>
    </row>
    <row r="128455" spans="1:6" x14ac:dyDescent="0.3">
      <c r="A128455" s="30"/>
      <c r="B128455" s="30"/>
      <c r="C128455" s="30"/>
      <c r="D128455" s="30"/>
      <c r="E128455" s="30"/>
      <c r="F128455" s="30"/>
    </row>
    <row r="128554" spans="1:6" x14ac:dyDescent="0.3">
      <c r="A128554" s="30"/>
      <c r="B128554" s="30"/>
      <c r="C128554" s="30"/>
      <c r="D128554" s="30"/>
      <c r="E128554" s="30"/>
      <c r="F128554" s="30"/>
    </row>
    <row r="128653" spans="1:6" x14ac:dyDescent="0.3">
      <c r="A128653" s="30"/>
      <c r="B128653" s="30"/>
      <c r="C128653" s="30"/>
      <c r="D128653" s="30"/>
      <c r="E128653" s="30"/>
      <c r="F128653" s="30"/>
    </row>
    <row r="128752" spans="1:6" x14ac:dyDescent="0.3">
      <c r="A128752" s="30"/>
      <c r="B128752" s="30"/>
      <c r="C128752" s="30"/>
      <c r="D128752" s="30"/>
      <c r="E128752" s="30"/>
      <c r="F128752" s="30"/>
    </row>
    <row r="128851" spans="1:6" x14ac:dyDescent="0.3">
      <c r="A128851" s="30"/>
      <c r="B128851" s="30"/>
      <c r="C128851" s="30"/>
      <c r="D128851" s="30"/>
      <c r="E128851" s="30"/>
      <c r="F128851" s="30"/>
    </row>
    <row r="128950" spans="1:6" x14ac:dyDescent="0.3">
      <c r="A128950" s="30"/>
      <c r="B128950" s="30"/>
      <c r="C128950" s="30"/>
      <c r="D128950" s="30"/>
      <c r="E128950" s="30"/>
      <c r="F128950" s="30"/>
    </row>
    <row r="129049" spans="1:6" x14ac:dyDescent="0.3">
      <c r="A129049" s="30"/>
      <c r="B129049" s="30"/>
      <c r="C129049" s="30"/>
      <c r="D129049" s="30"/>
      <c r="E129049" s="30"/>
      <c r="F129049" s="30"/>
    </row>
    <row r="129148" spans="1:6" x14ac:dyDescent="0.3">
      <c r="A129148" s="30"/>
      <c r="B129148" s="30"/>
      <c r="C129148" s="30"/>
      <c r="D129148" s="30"/>
      <c r="E129148" s="30"/>
      <c r="F129148" s="30"/>
    </row>
    <row r="129247" spans="1:6" x14ac:dyDescent="0.3">
      <c r="A129247" s="30"/>
      <c r="B129247" s="30"/>
      <c r="C129247" s="30"/>
      <c r="D129247" s="30"/>
      <c r="E129247" s="30"/>
      <c r="F129247" s="30"/>
    </row>
    <row r="129346" spans="1:6" x14ac:dyDescent="0.3">
      <c r="A129346" s="30"/>
      <c r="B129346" s="30"/>
      <c r="C129346" s="30"/>
      <c r="D129346" s="30"/>
      <c r="E129346" s="30"/>
      <c r="F129346" s="30"/>
    </row>
    <row r="129445" spans="1:6" x14ac:dyDescent="0.3">
      <c r="A129445" s="30"/>
      <c r="B129445" s="30"/>
      <c r="C129445" s="30"/>
      <c r="D129445" s="30"/>
      <c r="E129445" s="30"/>
      <c r="F129445" s="30"/>
    </row>
    <row r="129544" spans="1:6" x14ac:dyDescent="0.3">
      <c r="A129544" s="30"/>
      <c r="B129544" s="30"/>
      <c r="C129544" s="30"/>
      <c r="D129544" s="30"/>
      <c r="E129544" s="30"/>
      <c r="F129544" s="30"/>
    </row>
    <row r="129643" spans="1:6" x14ac:dyDescent="0.3">
      <c r="A129643" s="30"/>
      <c r="B129643" s="30"/>
      <c r="C129643" s="30"/>
      <c r="D129643" s="30"/>
      <c r="E129643" s="30"/>
      <c r="F129643" s="30"/>
    </row>
    <row r="129742" spans="1:6" x14ac:dyDescent="0.3">
      <c r="A129742" s="30"/>
      <c r="B129742" s="30"/>
      <c r="C129742" s="30"/>
      <c r="D129742" s="30"/>
      <c r="E129742" s="30"/>
      <c r="F129742" s="30"/>
    </row>
    <row r="129841" spans="1:6" x14ac:dyDescent="0.3">
      <c r="A129841" s="30"/>
      <c r="B129841" s="30"/>
      <c r="C129841" s="30"/>
      <c r="D129841" s="30"/>
      <c r="E129841" s="30"/>
      <c r="F129841" s="30"/>
    </row>
    <row r="129940" spans="1:6" x14ac:dyDescent="0.3">
      <c r="A129940" s="30"/>
      <c r="B129940" s="30"/>
      <c r="C129940" s="30"/>
      <c r="D129940" s="30"/>
      <c r="E129940" s="30"/>
      <c r="F129940" s="30"/>
    </row>
    <row r="130039" spans="1:6" x14ac:dyDescent="0.3">
      <c r="A130039" s="30"/>
      <c r="B130039" s="30"/>
      <c r="C130039" s="30"/>
      <c r="D130039" s="30"/>
      <c r="E130039" s="30"/>
      <c r="F130039" s="30"/>
    </row>
    <row r="130138" spans="1:6" x14ac:dyDescent="0.3">
      <c r="A130138" s="30"/>
      <c r="B130138" s="30"/>
      <c r="C130138" s="30"/>
      <c r="D130138" s="30"/>
      <c r="E130138" s="30"/>
      <c r="F130138" s="30"/>
    </row>
    <row r="130237" spans="1:6" x14ac:dyDescent="0.3">
      <c r="A130237" s="30"/>
      <c r="B130237" s="30"/>
      <c r="C130237" s="30"/>
      <c r="D130237" s="30"/>
      <c r="E130237" s="30"/>
      <c r="F130237" s="30"/>
    </row>
    <row r="130336" spans="1:6" x14ac:dyDescent="0.3">
      <c r="A130336" s="30"/>
      <c r="B130336" s="30"/>
      <c r="C130336" s="30"/>
      <c r="D130336" s="30"/>
      <c r="E130336" s="30"/>
      <c r="F130336" s="30"/>
    </row>
    <row r="130435" spans="1:6" x14ac:dyDescent="0.3">
      <c r="A130435" s="30"/>
      <c r="B130435" s="30"/>
      <c r="C130435" s="30"/>
      <c r="D130435" s="30"/>
      <c r="E130435" s="30"/>
      <c r="F130435" s="30"/>
    </row>
    <row r="130534" spans="1:6" x14ac:dyDescent="0.3">
      <c r="A130534" s="30"/>
      <c r="B130534" s="30"/>
      <c r="C130534" s="30"/>
      <c r="D130534" s="30"/>
      <c r="E130534" s="30"/>
      <c r="F130534" s="30"/>
    </row>
    <row r="130633" spans="1:6" x14ac:dyDescent="0.3">
      <c r="A130633" s="30"/>
      <c r="B130633" s="30"/>
      <c r="C130633" s="30"/>
      <c r="D130633" s="30"/>
      <c r="E130633" s="30"/>
      <c r="F130633" s="30"/>
    </row>
    <row r="130732" spans="1:6" x14ac:dyDescent="0.3">
      <c r="A130732" s="30"/>
      <c r="B130732" s="30"/>
      <c r="C130732" s="30"/>
      <c r="D130732" s="30"/>
      <c r="E130732" s="30"/>
      <c r="F130732" s="30"/>
    </row>
    <row r="130831" spans="1:6" x14ac:dyDescent="0.3">
      <c r="A130831" s="30"/>
      <c r="B130831" s="30"/>
      <c r="C130831" s="30"/>
      <c r="D130831" s="30"/>
      <c r="E130831" s="30"/>
      <c r="F130831" s="30"/>
    </row>
    <row r="130930" spans="1:6" x14ac:dyDescent="0.3">
      <c r="A130930" s="30"/>
      <c r="B130930" s="30"/>
      <c r="C130930" s="30"/>
      <c r="D130930" s="30"/>
      <c r="E130930" s="30"/>
      <c r="F130930" s="30"/>
    </row>
    <row r="131029" spans="1:6" x14ac:dyDescent="0.3">
      <c r="A131029" s="30"/>
      <c r="B131029" s="30"/>
      <c r="C131029" s="30"/>
      <c r="D131029" s="30"/>
      <c r="E131029" s="30"/>
      <c r="F131029" s="30"/>
    </row>
    <row r="131128" spans="1:6" x14ac:dyDescent="0.3">
      <c r="A131128" s="30"/>
      <c r="B131128" s="30"/>
      <c r="C131128" s="30"/>
      <c r="D131128" s="30"/>
      <c r="E131128" s="30"/>
      <c r="F131128" s="30"/>
    </row>
    <row r="131227" spans="1:6" x14ac:dyDescent="0.3">
      <c r="A131227" s="30"/>
      <c r="B131227" s="30"/>
      <c r="C131227" s="30"/>
      <c r="D131227" s="30"/>
      <c r="E131227" s="30"/>
      <c r="F131227" s="30"/>
    </row>
    <row r="131326" spans="1:6" x14ac:dyDescent="0.3">
      <c r="A131326" s="30"/>
      <c r="B131326" s="30"/>
      <c r="C131326" s="30"/>
      <c r="D131326" s="30"/>
      <c r="E131326" s="30"/>
      <c r="F131326" s="30"/>
    </row>
    <row r="131425" spans="1:6" x14ac:dyDescent="0.3">
      <c r="A131425" s="30"/>
      <c r="B131425" s="30"/>
      <c r="C131425" s="30"/>
      <c r="D131425" s="30"/>
      <c r="E131425" s="30"/>
      <c r="F131425" s="30"/>
    </row>
    <row r="131524" spans="1:6" x14ac:dyDescent="0.3">
      <c r="A131524" s="30"/>
      <c r="B131524" s="30"/>
      <c r="C131524" s="30"/>
      <c r="D131524" s="30"/>
      <c r="E131524" s="30"/>
      <c r="F131524" s="30"/>
    </row>
    <row r="131623" spans="1:6" x14ac:dyDescent="0.3">
      <c r="A131623" s="30"/>
      <c r="B131623" s="30"/>
      <c r="C131623" s="30"/>
      <c r="D131623" s="30"/>
      <c r="E131623" s="30"/>
      <c r="F131623" s="30"/>
    </row>
    <row r="131722" spans="1:6" x14ac:dyDescent="0.3">
      <c r="A131722" s="30"/>
      <c r="B131722" s="30"/>
      <c r="C131722" s="30"/>
      <c r="D131722" s="30"/>
      <c r="E131722" s="30"/>
      <c r="F131722" s="30"/>
    </row>
    <row r="131821" spans="1:6" x14ac:dyDescent="0.3">
      <c r="A131821" s="30"/>
      <c r="B131821" s="30"/>
      <c r="C131821" s="30"/>
      <c r="D131821" s="30"/>
      <c r="E131821" s="30"/>
      <c r="F131821" s="30"/>
    </row>
    <row r="131920" spans="1:6" x14ac:dyDescent="0.3">
      <c r="A131920" s="30"/>
      <c r="B131920" s="30"/>
      <c r="C131920" s="30"/>
      <c r="D131920" s="30"/>
      <c r="E131920" s="30"/>
      <c r="F131920" s="30"/>
    </row>
    <row r="132019" spans="1:6" x14ac:dyDescent="0.3">
      <c r="A132019" s="30"/>
      <c r="B132019" s="30"/>
      <c r="C132019" s="30"/>
      <c r="D132019" s="30"/>
      <c r="E132019" s="30"/>
      <c r="F132019" s="30"/>
    </row>
    <row r="132118" spans="1:6" x14ac:dyDescent="0.3">
      <c r="A132118" s="30"/>
      <c r="B132118" s="30"/>
      <c r="C132118" s="30"/>
      <c r="D132118" s="30"/>
      <c r="E132118" s="30"/>
      <c r="F132118" s="30"/>
    </row>
    <row r="132217" spans="1:6" x14ac:dyDescent="0.3">
      <c r="A132217" s="30"/>
      <c r="B132217" s="30"/>
      <c r="C132217" s="30"/>
      <c r="D132217" s="30"/>
      <c r="E132217" s="30"/>
      <c r="F132217" s="30"/>
    </row>
    <row r="132316" spans="1:6" x14ac:dyDescent="0.3">
      <c r="A132316" s="30"/>
      <c r="B132316" s="30"/>
      <c r="C132316" s="30"/>
      <c r="D132316" s="30"/>
      <c r="E132316" s="30"/>
      <c r="F132316" s="30"/>
    </row>
    <row r="132415" spans="1:6" x14ac:dyDescent="0.3">
      <c r="A132415" s="30"/>
      <c r="B132415" s="30"/>
      <c r="C132415" s="30"/>
      <c r="D132415" s="30"/>
      <c r="E132415" s="30"/>
      <c r="F132415" s="30"/>
    </row>
    <row r="132514" spans="1:6" x14ac:dyDescent="0.3">
      <c r="A132514" s="30"/>
      <c r="B132514" s="30"/>
      <c r="C132514" s="30"/>
      <c r="D132514" s="30"/>
      <c r="E132514" s="30"/>
      <c r="F132514" s="30"/>
    </row>
    <row r="132613" spans="1:6" x14ac:dyDescent="0.3">
      <c r="A132613" s="30"/>
      <c r="B132613" s="30"/>
      <c r="C132613" s="30"/>
      <c r="D132613" s="30"/>
      <c r="E132613" s="30"/>
      <c r="F132613" s="30"/>
    </row>
    <row r="132712" spans="1:6" x14ac:dyDescent="0.3">
      <c r="A132712" s="30"/>
      <c r="B132712" s="30"/>
      <c r="C132712" s="30"/>
      <c r="D132712" s="30"/>
      <c r="E132712" s="30"/>
      <c r="F132712" s="30"/>
    </row>
    <row r="132811" spans="1:6" x14ac:dyDescent="0.3">
      <c r="A132811" s="30"/>
      <c r="B132811" s="30"/>
      <c r="C132811" s="30"/>
      <c r="D132811" s="30"/>
      <c r="E132811" s="30"/>
      <c r="F132811" s="30"/>
    </row>
    <row r="132910" spans="1:6" x14ac:dyDescent="0.3">
      <c r="A132910" s="30"/>
      <c r="B132910" s="30"/>
      <c r="C132910" s="30"/>
      <c r="D132910" s="30"/>
      <c r="E132910" s="30"/>
      <c r="F132910" s="30"/>
    </row>
    <row r="133009" spans="1:6" x14ac:dyDescent="0.3">
      <c r="A133009" s="30"/>
      <c r="B133009" s="30"/>
      <c r="C133009" s="30"/>
      <c r="D133009" s="30"/>
      <c r="E133009" s="30"/>
      <c r="F133009" s="30"/>
    </row>
    <row r="133108" spans="1:6" x14ac:dyDescent="0.3">
      <c r="A133108" s="30"/>
      <c r="B133108" s="30"/>
      <c r="C133108" s="30"/>
      <c r="D133108" s="30"/>
      <c r="E133108" s="30"/>
      <c r="F133108" s="30"/>
    </row>
    <row r="133207" spans="1:6" x14ac:dyDescent="0.3">
      <c r="A133207" s="30"/>
      <c r="B133207" s="30"/>
      <c r="C133207" s="30"/>
      <c r="D133207" s="30"/>
      <c r="E133207" s="30"/>
      <c r="F133207" s="30"/>
    </row>
    <row r="133306" spans="1:6" x14ac:dyDescent="0.3">
      <c r="A133306" s="30"/>
      <c r="B133306" s="30"/>
      <c r="C133306" s="30"/>
      <c r="D133306" s="30"/>
      <c r="E133306" s="30"/>
      <c r="F133306" s="30"/>
    </row>
    <row r="133405" spans="1:6" x14ac:dyDescent="0.3">
      <c r="A133405" s="30"/>
      <c r="B133405" s="30"/>
      <c r="C133405" s="30"/>
      <c r="D133405" s="30"/>
      <c r="E133405" s="30"/>
      <c r="F133405" s="30"/>
    </row>
    <row r="133504" spans="1:6" x14ac:dyDescent="0.3">
      <c r="A133504" s="30"/>
      <c r="B133504" s="30"/>
      <c r="C133504" s="30"/>
      <c r="D133504" s="30"/>
      <c r="E133504" s="30"/>
      <c r="F133504" s="30"/>
    </row>
    <row r="133603" spans="1:6" x14ac:dyDescent="0.3">
      <c r="A133603" s="30"/>
      <c r="B133603" s="30"/>
      <c r="C133603" s="30"/>
      <c r="D133603" s="30"/>
      <c r="E133603" s="30"/>
      <c r="F133603" s="30"/>
    </row>
    <row r="133702" spans="1:6" x14ac:dyDescent="0.3">
      <c r="A133702" s="30"/>
      <c r="B133702" s="30"/>
      <c r="C133702" s="30"/>
      <c r="D133702" s="30"/>
      <c r="E133702" s="30"/>
      <c r="F133702" s="30"/>
    </row>
    <row r="133801" spans="1:6" x14ac:dyDescent="0.3">
      <c r="A133801" s="30"/>
      <c r="B133801" s="30"/>
      <c r="C133801" s="30"/>
      <c r="D133801" s="30"/>
      <c r="E133801" s="30"/>
      <c r="F133801" s="30"/>
    </row>
    <row r="133900" spans="1:6" x14ac:dyDescent="0.3">
      <c r="A133900" s="30"/>
      <c r="B133900" s="30"/>
      <c r="C133900" s="30"/>
      <c r="D133900" s="30"/>
      <c r="E133900" s="30"/>
      <c r="F133900" s="30"/>
    </row>
    <row r="133999" spans="1:6" x14ac:dyDescent="0.3">
      <c r="A133999" s="30"/>
      <c r="B133999" s="30"/>
      <c r="C133999" s="30"/>
      <c r="D133999" s="30"/>
      <c r="E133999" s="30"/>
      <c r="F133999" s="30"/>
    </row>
    <row r="134098" spans="1:6" x14ac:dyDescent="0.3">
      <c r="A134098" s="30"/>
      <c r="B134098" s="30"/>
      <c r="C134098" s="30"/>
      <c r="D134098" s="30"/>
      <c r="E134098" s="30"/>
      <c r="F134098" s="30"/>
    </row>
    <row r="134197" spans="1:6" x14ac:dyDescent="0.3">
      <c r="A134197" s="30"/>
      <c r="B134197" s="30"/>
      <c r="C134197" s="30"/>
      <c r="D134197" s="30"/>
      <c r="E134197" s="30"/>
      <c r="F134197" s="30"/>
    </row>
    <row r="134296" spans="1:6" x14ac:dyDescent="0.3">
      <c r="A134296" s="30"/>
      <c r="B134296" s="30"/>
      <c r="C134296" s="30"/>
      <c r="D134296" s="30"/>
      <c r="E134296" s="30"/>
      <c r="F134296" s="30"/>
    </row>
    <row r="134395" spans="1:6" x14ac:dyDescent="0.3">
      <c r="A134395" s="30"/>
      <c r="B134395" s="30"/>
      <c r="C134395" s="30"/>
      <c r="D134395" s="30"/>
      <c r="E134395" s="30"/>
      <c r="F134395" s="30"/>
    </row>
    <row r="134494" spans="1:6" x14ac:dyDescent="0.3">
      <c r="A134494" s="30"/>
      <c r="B134494" s="30"/>
      <c r="C134494" s="30"/>
      <c r="D134494" s="30"/>
      <c r="E134494" s="30"/>
      <c r="F134494" s="30"/>
    </row>
    <row r="134593" spans="1:6" x14ac:dyDescent="0.3">
      <c r="A134593" s="30"/>
      <c r="B134593" s="30"/>
      <c r="C134593" s="30"/>
      <c r="D134593" s="30"/>
      <c r="E134593" s="30"/>
      <c r="F134593" s="30"/>
    </row>
    <row r="134692" spans="1:6" x14ac:dyDescent="0.3">
      <c r="A134692" s="30"/>
      <c r="B134692" s="30"/>
      <c r="C134692" s="30"/>
      <c r="D134692" s="30"/>
      <c r="E134692" s="30"/>
      <c r="F134692" s="30"/>
    </row>
    <row r="134791" spans="1:6" x14ac:dyDescent="0.3">
      <c r="A134791" s="30"/>
      <c r="B134791" s="30"/>
      <c r="C134791" s="30"/>
      <c r="D134791" s="30"/>
      <c r="E134791" s="30"/>
      <c r="F134791" s="30"/>
    </row>
    <row r="134890" spans="1:6" x14ac:dyDescent="0.3">
      <c r="A134890" s="30"/>
      <c r="B134890" s="30"/>
      <c r="C134890" s="30"/>
      <c r="D134890" s="30"/>
      <c r="E134890" s="30"/>
      <c r="F134890" s="30"/>
    </row>
    <row r="134989" spans="1:6" x14ac:dyDescent="0.3">
      <c r="A134989" s="30"/>
      <c r="B134989" s="30"/>
      <c r="C134989" s="30"/>
      <c r="D134989" s="30"/>
      <c r="E134989" s="30"/>
      <c r="F134989" s="30"/>
    </row>
    <row r="135088" spans="1:6" x14ac:dyDescent="0.3">
      <c r="A135088" s="30"/>
      <c r="B135088" s="30"/>
      <c r="C135088" s="30"/>
      <c r="D135088" s="30"/>
      <c r="E135088" s="30"/>
      <c r="F135088" s="30"/>
    </row>
    <row r="135187" spans="1:6" x14ac:dyDescent="0.3">
      <c r="A135187" s="30"/>
      <c r="B135187" s="30"/>
      <c r="C135187" s="30"/>
      <c r="D135187" s="30"/>
      <c r="E135187" s="30"/>
      <c r="F135187" s="30"/>
    </row>
    <row r="135286" spans="1:6" x14ac:dyDescent="0.3">
      <c r="A135286" s="30"/>
      <c r="B135286" s="30"/>
      <c r="C135286" s="30"/>
      <c r="D135286" s="30"/>
      <c r="E135286" s="30"/>
      <c r="F135286" s="30"/>
    </row>
    <row r="135385" spans="1:6" x14ac:dyDescent="0.3">
      <c r="A135385" s="30"/>
      <c r="B135385" s="30"/>
      <c r="C135385" s="30"/>
      <c r="D135385" s="30"/>
      <c r="E135385" s="30"/>
      <c r="F135385" s="30"/>
    </row>
    <row r="135484" spans="1:6" x14ac:dyDescent="0.3">
      <c r="A135484" s="30"/>
      <c r="B135484" s="30"/>
      <c r="C135484" s="30"/>
      <c r="D135484" s="30"/>
      <c r="E135484" s="30"/>
      <c r="F135484" s="30"/>
    </row>
    <row r="135583" spans="1:6" x14ac:dyDescent="0.3">
      <c r="A135583" s="30"/>
      <c r="B135583" s="30"/>
      <c r="C135583" s="30"/>
      <c r="D135583" s="30"/>
      <c r="E135583" s="30"/>
      <c r="F135583" s="30"/>
    </row>
    <row r="135682" spans="1:6" x14ac:dyDescent="0.3">
      <c r="A135682" s="30"/>
      <c r="B135682" s="30"/>
      <c r="C135682" s="30"/>
      <c r="D135682" s="30"/>
      <c r="E135682" s="30"/>
      <c r="F135682" s="30"/>
    </row>
    <row r="135781" spans="1:6" x14ac:dyDescent="0.3">
      <c r="A135781" s="30"/>
      <c r="B135781" s="30"/>
      <c r="C135781" s="30"/>
      <c r="D135781" s="30"/>
      <c r="E135781" s="30"/>
      <c r="F135781" s="30"/>
    </row>
    <row r="135880" spans="1:6" x14ac:dyDescent="0.3">
      <c r="A135880" s="30"/>
      <c r="B135880" s="30"/>
      <c r="C135880" s="30"/>
      <c r="D135880" s="30"/>
      <c r="E135880" s="30"/>
      <c r="F135880" s="30"/>
    </row>
    <row r="135979" spans="1:6" x14ac:dyDescent="0.3">
      <c r="A135979" s="30"/>
      <c r="B135979" s="30"/>
      <c r="C135979" s="30"/>
      <c r="D135979" s="30"/>
      <c r="E135979" s="30"/>
      <c r="F135979" s="30"/>
    </row>
    <row r="136078" spans="1:6" x14ac:dyDescent="0.3">
      <c r="A136078" s="30"/>
      <c r="B136078" s="30"/>
      <c r="C136078" s="30"/>
      <c r="D136078" s="30"/>
      <c r="E136078" s="30"/>
      <c r="F136078" s="30"/>
    </row>
    <row r="136177" spans="1:6" x14ac:dyDescent="0.3">
      <c r="A136177" s="30"/>
      <c r="B136177" s="30"/>
      <c r="C136177" s="30"/>
      <c r="D136177" s="30"/>
      <c r="E136177" s="30"/>
      <c r="F136177" s="30"/>
    </row>
    <row r="136276" spans="1:6" x14ac:dyDescent="0.3">
      <c r="A136276" s="30"/>
      <c r="B136276" s="30"/>
      <c r="C136276" s="30"/>
      <c r="D136276" s="30"/>
      <c r="E136276" s="30"/>
      <c r="F136276" s="30"/>
    </row>
    <row r="136375" spans="1:6" x14ac:dyDescent="0.3">
      <c r="A136375" s="30"/>
      <c r="B136375" s="30"/>
      <c r="C136375" s="30"/>
      <c r="D136375" s="30"/>
      <c r="E136375" s="30"/>
      <c r="F136375" s="30"/>
    </row>
    <row r="136474" spans="1:6" x14ac:dyDescent="0.3">
      <c r="A136474" s="30"/>
      <c r="B136474" s="30"/>
      <c r="C136474" s="30"/>
      <c r="D136474" s="30"/>
      <c r="E136474" s="30"/>
      <c r="F136474" s="30"/>
    </row>
    <row r="136573" spans="1:6" x14ac:dyDescent="0.3">
      <c r="A136573" s="30"/>
      <c r="B136573" s="30"/>
      <c r="C136573" s="30"/>
      <c r="D136573" s="30"/>
      <c r="E136573" s="30"/>
      <c r="F136573" s="30"/>
    </row>
    <row r="136672" spans="1:6" x14ac:dyDescent="0.3">
      <c r="A136672" s="30"/>
      <c r="B136672" s="30"/>
      <c r="C136672" s="30"/>
      <c r="D136672" s="30"/>
      <c r="E136672" s="30"/>
      <c r="F136672" s="30"/>
    </row>
    <row r="136771" spans="1:6" x14ac:dyDescent="0.3">
      <c r="A136771" s="30"/>
      <c r="B136771" s="30"/>
      <c r="C136771" s="30"/>
      <c r="D136771" s="30"/>
      <c r="E136771" s="30"/>
      <c r="F136771" s="30"/>
    </row>
    <row r="136870" spans="1:6" x14ac:dyDescent="0.3">
      <c r="A136870" s="30"/>
      <c r="B136870" s="30"/>
      <c r="C136870" s="30"/>
      <c r="D136870" s="30"/>
      <c r="E136870" s="30"/>
      <c r="F136870" s="30"/>
    </row>
    <row r="136969" spans="1:6" x14ac:dyDescent="0.3">
      <c r="A136969" s="30"/>
      <c r="B136969" s="30"/>
      <c r="C136969" s="30"/>
      <c r="D136969" s="30"/>
      <c r="E136969" s="30"/>
      <c r="F136969" s="30"/>
    </row>
    <row r="137068" spans="1:6" x14ac:dyDescent="0.3">
      <c r="A137068" s="30"/>
      <c r="B137068" s="30"/>
      <c r="C137068" s="30"/>
      <c r="D137068" s="30"/>
      <c r="E137068" s="30"/>
      <c r="F137068" s="30"/>
    </row>
    <row r="137167" spans="1:6" x14ac:dyDescent="0.3">
      <c r="A137167" s="30"/>
      <c r="B137167" s="30"/>
      <c r="C137167" s="30"/>
      <c r="D137167" s="30"/>
      <c r="E137167" s="30"/>
      <c r="F137167" s="30"/>
    </row>
    <row r="137266" spans="1:6" x14ac:dyDescent="0.3">
      <c r="A137266" s="30"/>
      <c r="B137266" s="30"/>
      <c r="C137266" s="30"/>
      <c r="D137266" s="30"/>
      <c r="E137266" s="30"/>
      <c r="F137266" s="30"/>
    </row>
    <row r="137365" spans="1:6" x14ac:dyDescent="0.3">
      <c r="A137365" s="30"/>
      <c r="B137365" s="30"/>
      <c r="C137365" s="30"/>
      <c r="D137365" s="30"/>
      <c r="E137365" s="30"/>
      <c r="F137365" s="30"/>
    </row>
    <row r="137464" spans="1:6" x14ac:dyDescent="0.3">
      <c r="A137464" s="30"/>
      <c r="B137464" s="30"/>
      <c r="C137464" s="30"/>
      <c r="D137464" s="30"/>
      <c r="E137464" s="30"/>
      <c r="F137464" s="30"/>
    </row>
    <row r="137563" spans="1:6" x14ac:dyDescent="0.3">
      <c r="A137563" s="30"/>
      <c r="B137563" s="30"/>
      <c r="C137563" s="30"/>
      <c r="D137563" s="30"/>
      <c r="E137563" s="30"/>
      <c r="F137563" s="30"/>
    </row>
    <row r="137662" spans="1:6" x14ac:dyDescent="0.3">
      <c r="A137662" s="30"/>
      <c r="B137662" s="30"/>
      <c r="C137662" s="30"/>
      <c r="D137662" s="30"/>
      <c r="E137662" s="30"/>
      <c r="F137662" s="30"/>
    </row>
    <row r="137761" spans="1:6" x14ac:dyDescent="0.3">
      <c r="A137761" s="30"/>
      <c r="B137761" s="30"/>
      <c r="C137761" s="30"/>
      <c r="D137761" s="30"/>
      <c r="E137761" s="30"/>
      <c r="F137761" s="30"/>
    </row>
    <row r="137860" spans="1:6" x14ac:dyDescent="0.3">
      <c r="A137860" s="30"/>
      <c r="B137860" s="30"/>
      <c r="C137860" s="30"/>
      <c r="D137860" s="30"/>
      <c r="E137860" s="30"/>
      <c r="F137860" s="30"/>
    </row>
    <row r="137959" spans="1:6" x14ac:dyDescent="0.3">
      <c r="A137959" s="30"/>
      <c r="B137959" s="30"/>
      <c r="C137959" s="30"/>
      <c r="D137959" s="30"/>
      <c r="E137959" s="30"/>
      <c r="F137959" s="30"/>
    </row>
    <row r="138058" spans="1:6" x14ac:dyDescent="0.3">
      <c r="A138058" s="30"/>
      <c r="B138058" s="30"/>
      <c r="C138058" s="30"/>
      <c r="D138058" s="30"/>
      <c r="E138058" s="30"/>
      <c r="F138058" s="30"/>
    </row>
    <row r="138157" spans="1:6" x14ac:dyDescent="0.3">
      <c r="A138157" s="30"/>
      <c r="B138157" s="30"/>
      <c r="C138157" s="30"/>
      <c r="D138157" s="30"/>
      <c r="E138157" s="30"/>
      <c r="F138157" s="30"/>
    </row>
    <row r="138256" spans="1:6" x14ac:dyDescent="0.3">
      <c r="A138256" s="30"/>
      <c r="B138256" s="30"/>
      <c r="C138256" s="30"/>
      <c r="D138256" s="30"/>
      <c r="E138256" s="30"/>
      <c r="F138256" s="30"/>
    </row>
    <row r="138355" spans="1:6" x14ac:dyDescent="0.3">
      <c r="A138355" s="30"/>
      <c r="B138355" s="30"/>
      <c r="C138355" s="30"/>
      <c r="D138355" s="30"/>
      <c r="E138355" s="30"/>
      <c r="F138355" s="30"/>
    </row>
    <row r="138454" spans="1:6" x14ac:dyDescent="0.3">
      <c r="A138454" s="30"/>
      <c r="B138454" s="30"/>
      <c r="C138454" s="30"/>
      <c r="D138454" s="30"/>
      <c r="E138454" s="30"/>
      <c r="F138454" s="30"/>
    </row>
    <row r="138553" spans="1:6" x14ac:dyDescent="0.3">
      <c r="A138553" s="30"/>
      <c r="B138553" s="30"/>
      <c r="C138553" s="30"/>
      <c r="D138553" s="30"/>
      <c r="E138553" s="30"/>
      <c r="F138553" s="30"/>
    </row>
    <row r="138652" spans="1:6" x14ac:dyDescent="0.3">
      <c r="A138652" s="30"/>
      <c r="B138652" s="30"/>
      <c r="C138652" s="30"/>
      <c r="D138652" s="30"/>
      <c r="E138652" s="30"/>
      <c r="F138652" s="30"/>
    </row>
    <row r="138751" spans="1:6" x14ac:dyDescent="0.3">
      <c r="A138751" s="30"/>
      <c r="B138751" s="30"/>
      <c r="C138751" s="30"/>
      <c r="D138751" s="30"/>
      <c r="E138751" s="30"/>
      <c r="F138751" s="30"/>
    </row>
    <row r="138850" spans="1:6" x14ac:dyDescent="0.3">
      <c r="A138850" s="30"/>
      <c r="B138850" s="30"/>
      <c r="C138850" s="30"/>
      <c r="D138850" s="30"/>
      <c r="E138850" s="30"/>
      <c r="F138850" s="30"/>
    </row>
    <row r="138949" spans="1:6" x14ac:dyDescent="0.3">
      <c r="A138949" s="30"/>
      <c r="B138949" s="30"/>
      <c r="C138949" s="30"/>
      <c r="D138949" s="30"/>
      <c r="E138949" s="30"/>
      <c r="F138949" s="30"/>
    </row>
    <row r="139048" spans="1:6" x14ac:dyDescent="0.3">
      <c r="A139048" s="30"/>
      <c r="B139048" s="30"/>
      <c r="C139048" s="30"/>
      <c r="D139048" s="30"/>
      <c r="E139048" s="30"/>
      <c r="F139048" s="30"/>
    </row>
    <row r="139147" spans="1:6" x14ac:dyDescent="0.3">
      <c r="A139147" s="30"/>
      <c r="B139147" s="30"/>
      <c r="C139147" s="30"/>
      <c r="D139147" s="30"/>
      <c r="E139147" s="30"/>
      <c r="F139147" s="30"/>
    </row>
    <row r="139246" spans="1:6" x14ac:dyDescent="0.3">
      <c r="A139246" s="30"/>
      <c r="B139246" s="30"/>
      <c r="C139246" s="30"/>
      <c r="D139246" s="30"/>
      <c r="E139246" s="30"/>
      <c r="F139246" s="30"/>
    </row>
    <row r="139345" spans="1:6" x14ac:dyDescent="0.3">
      <c r="A139345" s="30"/>
      <c r="B139345" s="30"/>
      <c r="C139345" s="30"/>
      <c r="D139345" s="30"/>
      <c r="E139345" s="30"/>
      <c r="F139345" s="30"/>
    </row>
    <row r="139444" spans="1:6" x14ac:dyDescent="0.3">
      <c r="A139444" s="30"/>
      <c r="B139444" s="30"/>
      <c r="C139444" s="30"/>
      <c r="D139444" s="30"/>
      <c r="E139444" s="30"/>
      <c r="F139444" s="30"/>
    </row>
    <row r="139543" spans="1:6" x14ac:dyDescent="0.3">
      <c r="A139543" s="30"/>
      <c r="B139543" s="30"/>
      <c r="C139543" s="30"/>
      <c r="D139543" s="30"/>
      <c r="E139543" s="30"/>
      <c r="F139543" s="30"/>
    </row>
    <row r="139642" spans="1:6" x14ac:dyDescent="0.3">
      <c r="A139642" s="30"/>
      <c r="B139642" s="30"/>
      <c r="C139642" s="30"/>
      <c r="D139642" s="30"/>
      <c r="E139642" s="30"/>
      <c r="F139642" s="30"/>
    </row>
    <row r="139741" spans="1:6" x14ac:dyDescent="0.3">
      <c r="A139741" s="30"/>
      <c r="B139741" s="30"/>
      <c r="C139741" s="30"/>
      <c r="D139741" s="30"/>
      <c r="E139741" s="30"/>
      <c r="F139741" s="30"/>
    </row>
    <row r="139840" spans="1:6" x14ac:dyDescent="0.3">
      <c r="A139840" s="30"/>
      <c r="B139840" s="30"/>
      <c r="C139840" s="30"/>
      <c r="D139840" s="30"/>
      <c r="E139840" s="30"/>
      <c r="F139840" s="30"/>
    </row>
    <row r="139939" spans="1:6" x14ac:dyDescent="0.3">
      <c r="A139939" s="30"/>
      <c r="B139939" s="30"/>
      <c r="C139939" s="30"/>
      <c r="D139939" s="30"/>
      <c r="E139939" s="30"/>
      <c r="F139939" s="30"/>
    </row>
    <row r="140038" spans="1:6" x14ac:dyDescent="0.3">
      <c r="A140038" s="30"/>
      <c r="B140038" s="30"/>
      <c r="C140038" s="30"/>
      <c r="D140038" s="30"/>
      <c r="E140038" s="30"/>
      <c r="F140038" s="30"/>
    </row>
    <row r="140137" spans="1:6" x14ac:dyDescent="0.3">
      <c r="A140137" s="30"/>
      <c r="B140137" s="30"/>
      <c r="C140137" s="30"/>
      <c r="D140137" s="30"/>
      <c r="E140137" s="30"/>
      <c r="F140137" s="30"/>
    </row>
    <row r="140236" spans="1:6" x14ac:dyDescent="0.3">
      <c r="A140236" s="30"/>
      <c r="B140236" s="30"/>
      <c r="C140236" s="30"/>
      <c r="D140236" s="30"/>
      <c r="E140236" s="30"/>
      <c r="F140236" s="30"/>
    </row>
    <row r="140335" spans="1:6" x14ac:dyDescent="0.3">
      <c r="A140335" s="30"/>
      <c r="B140335" s="30"/>
      <c r="C140335" s="30"/>
      <c r="D140335" s="30"/>
      <c r="E140335" s="30"/>
      <c r="F140335" s="30"/>
    </row>
    <row r="140434" spans="1:6" x14ac:dyDescent="0.3">
      <c r="A140434" s="30"/>
      <c r="B140434" s="30"/>
      <c r="C140434" s="30"/>
      <c r="D140434" s="30"/>
      <c r="E140434" s="30"/>
      <c r="F140434" s="30"/>
    </row>
    <row r="140533" spans="1:6" x14ac:dyDescent="0.3">
      <c r="A140533" s="30"/>
      <c r="B140533" s="30"/>
      <c r="C140533" s="30"/>
      <c r="D140533" s="30"/>
      <c r="E140533" s="30"/>
      <c r="F140533" s="30"/>
    </row>
    <row r="140632" spans="1:6" x14ac:dyDescent="0.3">
      <c r="A140632" s="30"/>
      <c r="B140632" s="30"/>
      <c r="C140632" s="30"/>
      <c r="D140632" s="30"/>
      <c r="E140632" s="30"/>
      <c r="F140632" s="30"/>
    </row>
    <row r="140731" spans="1:6" x14ac:dyDescent="0.3">
      <c r="A140731" s="30"/>
      <c r="B140731" s="30"/>
      <c r="C140731" s="30"/>
      <c r="D140731" s="30"/>
      <c r="E140731" s="30"/>
      <c r="F140731" s="30"/>
    </row>
    <row r="140830" spans="1:6" x14ac:dyDescent="0.3">
      <c r="A140830" s="30"/>
      <c r="B140830" s="30"/>
      <c r="C140830" s="30"/>
      <c r="D140830" s="30"/>
      <c r="E140830" s="30"/>
      <c r="F140830" s="30"/>
    </row>
    <row r="140929" spans="1:6" x14ac:dyDescent="0.3">
      <c r="A140929" s="30"/>
      <c r="B140929" s="30"/>
      <c r="C140929" s="30"/>
      <c r="D140929" s="30"/>
      <c r="E140929" s="30"/>
      <c r="F140929" s="30"/>
    </row>
    <row r="141028" spans="1:6" x14ac:dyDescent="0.3">
      <c r="A141028" s="30"/>
      <c r="B141028" s="30"/>
      <c r="C141028" s="30"/>
      <c r="D141028" s="30"/>
      <c r="E141028" s="30"/>
      <c r="F141028" s="30"/>
    </row>
    <row r="141127" spans="1:6" x14ac:dyDescent="0.3">
      <c r="A141127" s="30"/>
      <c r="B141127" s="30"/>
      <c r="C141127" s="30"/>
      <c r="D141127" s="30"/>
      <c r="E141127" s="30"/>
      <c r="F141127" s="30"/>
    </row>
    <row r="141226" spans="1:6" x14ac:dyDescent="0.3">
      <c r="A141226" s="30"/>
      <c r="B141226" s="30"/>
      <c r="C141226" s="30"/>
      <c r="D141226" s="30"/>
      <c r="E141226" s="30"/>
      <c r="F141226" s="30"/>
    </row>
    <row r="141325" spans="1:6" x14ac:dyDescent="0.3">
      <c r="A141325" s="30"/>
      <c r="B141325" s="30"/>
      <c r="C141325" s="30"/>
      <c r="D141325" s="30"/>
      <c r="E141325" s="30"/>
      <c r="F141325" s="30"/>
    </row>
    <row r="141424" spans="1:6" x14ac:dyDescent="0.3">
      <c r="A141424" s="30"/>
      <c r="B141424" s="30"/>
      <c r="C141424" s="30"/>
      <c r="D141424" s="30"/>
      <c r="E141424" s="30"/>
      <c r="F141424" s="30"/>
    </row>
    <row r="141523" spans="1:6" x14ac:dyDescent="0.3">
      <c r="A141523" s="30"/>
      <c r="B141523" s="30"/>
      <c r="C141523" s="30"/>
      <c r="D141523" s="30"/>
      <c r="E141523" s="30"/>
      <c r="F141523" s="30"/>
    </row>
    <row r="141622" spans="1:6" x14ac:dyDescent="0.3">
      <c r="A141622" s="30"/>
      <c r="B141622" s="30"/>
      <c r="C141622" s="30"/>
      <c r="D141622" s="30"/>
      <c r="E141622" s="30"/>
      <c r="F141622" s="30"/>
    </row>
    <row r="141721" spans="1:6" x14ac:dyDescent="0.3">
      <c r="A141721" s="30"/>
      <c r="B141721" s="30"/>
      <c r="C141721" s="30"/>
      <c r="D141721" s="30"/>
      <c r="E141721" s="30"/>
      <c r="F141721" s="30"/>
    </row>
    <row r="141820" spans="1:6" x14ac:dyDescent="0.3">
      <c r="A141820" s="30"/>
      <c r="B141820" s="30"/>
      <c r="C141820" s="30"/>
      <c r="D141820" s="30"/>
      <c r="E141820" s="30"/>
      <c r="F141820" s="30"/>
    </row>
    <row r="141919" spans="1:6" x14ac:dyDescent="0.3">
      <c r="A141919" s="30"/>
      <c r="B141919" s="30"/>
      <c r="C141919" s="30"/>
      <c r="D141919" s="30"/>
      <c r="E141919" s="30"/>
      <c r="F141919" s="30"/>
    </row>
    <row r="142018" spans="1:6" x14ac:dyDescent="0.3">
      <c r="A142018" s="30"/>
      <c r="B142018" s="30"/>
      <c r="C142018" s="30"/>
      <c r="D142018" s="30"/>
      <c r="E142018" s="30"/>
      <c r="F142018" s="30"/>
    </row>
    <row r="142117" spans="1:6" x14ac:dyDescent="0.3">
      <c r="A142117" s="30"/>
      <c r="B142117" s="30"/>
      <c r="C142117" s="30"/>
      <c r="D142117" s="30"/>
      <c r="E142117" s="30"/>
      <c r="F142117" s="30"/>
    </row>
    <row r="142216" spans="1:6" x14ac:dyDescent="0.3">
      <c r="A142216" s="30"/>
      <c r="B142216" s="30"/>
      <c r="C142216" s="30"/>
      <c r="D142216" s="30"/>
      <c r="E142216" s="30"/>
      <c r="F142216" s="30"/>
    </row>
    <row r="142315" spans="1:6" x14ac:dyDescent="0.3">
      <c r="A142315" s="30"/>
      <c r="B142315" s="30"/>
      <c r="C142315" s="30"/>
      <c r="D142315" s="30"/>
      <c r="E142315" s="30"/>
      <c r="F142315" s="30"/>
    </row>
    <row r="142414" spans="1:6" x14ac:dyDescent="0.3">
      <c r="A142414" s="30"/>
      <c r="B142414" s="30"/>
      <c r="C142414" s="30"/>
      <c r="D142414" s="30"/>
      <c r="E142414" s="30"/>
      <c r="F142414" s="30"/>
    </row>
    <row r="142513" spans="1:6" x14ac:dyDescent="0.3">
      <c r="A142513" s="30"/>
      <c r="B142513" s="30"/>
      <c r="C142513" s="30"/>
      <c r="D142513" s="30"/>
      <c r="E142513" s="30"/>
      <c r="F142513" s="30"/>
    </row>
    <row r="142612" spans="1:6" x14ac:dyDescent="0.3">
      <c r="A142612" s="30"/>
      <c r="B142612" s="30"/>
      <c r="C142612" s="30"/>
      <c r="D142612" s="30"/>
      <c r="E142612" s="30"/>
      <c r="F142612" s="30"/>
    </row>
    <row r="142711" spans="1:6" x14ac:dyDescent="0.3">
      <c r="A142711" s="30"/>
      <c r="B142711" s="30"/>
      <c r="C142711" s="30"/>
      <c r="D142711" s="30"/>
      <c r="E142711" s="30"/>
      <c r="F142711" s="30"/>
    </row>
    <row r="142810" spans="1:6" x14ac:dyDescent="0.3">
      <c r="A142810" s="30"/>
      <c r="B142810" s="30"/>
      <c r="C142810" s="30"/>
      <c r="D142810" s="30"/>
      <c r="E142810" s="30"/>
      <c r="F142810" s="30"/>
    </row>
    <row r="142909" spans="1:6" x14ac:dyDescent="0.3">
      <c r="A142909" s="30"/>
      <c r="B142909" s="30"/>
      <c r="C142909" s="30"/>
      <c r="D142909" s="30"/>
      <c r="E142909" s="30"/>
      <c r="F142909" s="30"/>
    </row>
    <row r="143008" spans="1:6" x14ac:dyDescent="0.3">
      <c r="A143008" s="30"/>
      <c r="B143008" s="30"/>
      <c r="C143008" s="30"/>
      <c r="D143008" s="30"/>
      <c r="E143008" s="30"/>
      <c r="F143008" s="30"/>
    </row>
    <row r="143107" spans="1:6" x14ac:dyDescent="0.3">
      <c r="A143107" s="30"/>
      <c r="B143107" s="30"/>
      <c r="C143107" s="30"/>
      <c r="D143107" s="30"/>
      <c r="E143107" s="30"/>
      <c r="F143107" s="30"/>
    </row>
    <row r="143206" spans="1:6" x14ac:dyDescent="0.3">
      <c r="A143206" s="30"/>
      <c r="B143206" s="30"/>
      <c r="C143206" s="30"/>
      <c r="D143206" s="30"/>
      <c r="E143206" s="30"/>
      <c r="F143206" s="30"/>
    </row>
    <row r="143305" spans="1:6" x14ac:dyDescent="0.3">
      <c r="A143305" s="30"/>
      <c r="B143305" s="30"/>
      <c r="C143305" s="30"/>
      <c r="D143305" s="30"/>
      <c r="E143305" s="30"/>
      <c r="F143305" s="30"/>
    </row>
    <row r="143404" spans="1:6" x14ac:dyDescent="0.3">
      <c r="A143404" s="30"/>
      <c r="B143404" s="30"/>
      <c r="C143404" s="30"/>
      <c r="D143404" s="30"/>
      <c r="E143404" s="30"/>
      <c r="F143404" s="30"/>
    </row>
    <row r="143503" spans="1:6" x14ac:dyDescent="0.3">
      <c r="A143503" s="30"/>
      <c r="B143503" s="30"/>
      <c r="C143503" s="30"/>
      <c r="D143503" s="30"/>
      <c r="E143503" s="30"/>
      <c r="F143503" s="30"/>
    </row>
    <row r="143602" spans="1:6" x14ac:dyDescent="0.3">
      <c r="A143602" s="30"/>
      <c r="B143602" s="30"/>
      <c r="C143602" s="30"/>
      <c r="D143602" s="30"/>
      <c r="E143602" s="30"/>
      <c r="F143602" s="30"/>
    </row>
    <row r="143701" spans="1:6" x14ac:dyDescent="0.3">
      <c r="A143701" s="30"/>
      <c r="B143701" s="30"/>
      <c r="C143701" s="30"/>
      <c r="D143701" s="30"/>
      <c r="E143701" s="30"/>
      <c r="F143701" s="30"/>
    </row>
    <row r="143800" spans="1:6" x14ac:dyDescent="0.3">
      <c r="A143800" s="30"/>
      <c r="B143800" s="30"/>
      <c r="C143800" s="30"/>
      <c r="D143800" s="30"/>
      <c r="E143800" s="30"/>
      <c r="F143800" s="30"/>
    </row>
    <row r="143899" spans="1:6" x14ac:dyDescent="0.3">
      <c r="A143899" s="30"/>
      <c r="B143899" s="30"/>
      <c r="C143899" s="30"/>
      <c r="D143899" s="30"/>
      <c r="E143899" s="30"/>
      <c r="F143899" s="30"/>
    </row>
    <row r="143998" spans="1:6" x14ac:dyDescent="0.3">
      <c r="A143998" s="30"/>
      <c r="B143998" s="30"/>
      <c r="C143998" s="30"/>
      <c r="D143998" s="30"/>
      <c r="E143998" s="30"/>
      <c r="F143998" s="30"/>
    </row>
    <row r="144097" spans="1:6" x14ac:dyDescent="0.3">
      <c r="A144097" s="30"/>
      <c r="B144097" s="30"/>
      <c r="C144097" s="30"/>
      <c r="D144097" s="30"/>
      <c r="E144097" s="30"/>
      <c r="F144097" s="30"/>
    </row>
    <row r="144196" spans="1:6" x14ac:dyDescent="0.3">
      <c r="A144196" s="30"/>
      <c r="B144196" s="30"/>
      <c r="C144196" s="30"/>
      <c r="D144196" s="30"/>
      <c r="E144196" s="30"/>
      <c r="F144196" s="30"/>
    </row>
    <row r="144295" spans="1:6" x14ac:dyDescent="0.3">
      <c r="A144295" s="30"/>
      <c r="B144295" s="30"/>
      <c r="C144295" s="30"/>
      <c r="D144295" s="30"/>
      <c r="E144295" s="30"/>
      <c r="F144295" s="30"/>
    </row>
    <row r="144394" spans="1:6" x14ac:dyDescent="0.3">
      <c r="A144394" s="30"/>
      <c r="B144394" s="30"/>
      <c r="C144394" s="30"/>
      <c r="D144394" s="30"/>
      <c r="E144394" s="30"/>
      <c r="F144394" s="30"/>
    </row>
    <row r="144493" spans="1:6" x14ac:dyDescent="0.3">
      <c r="A144493" s="30"/>
      <c r="B144493" s="30"/>
      <c r="C144493" s="30"/>
      <c r="D144493" s="30"/>
      <c r="E144493" s="30"/>
      <c r="F144493" s="30"/>
    </row>
    <row r="144592" spans="1:6" x14ac:dyDescent="0.3">
      <c r="A144592" s="30"/>
      <c r="B144592" s="30"/>
      <c r="C144592" s="30"/>
      <c r="D144592" s="30"/>
      <c r="E144592" s="30"/>
      <c r="F144592" s="30"/>
    </row>
    <row r="144691" spans="1:6" x14ac:dyDescent="0.3">
      <c r="A144691" s="30"/>
      <c r="B144691" s="30"/>
      <c r="C144691" s="30"/>
      <c r="D144691" s="30"/>
      <c r="E144691" s="30"/>
      <c r="F144691" s="30"/>
    </row>
    <row r="144790" spans="1:6" x14ac:dyDescent="0.3">
      <c r="A144790" s="30"/>
      <c r="B144790" s="30"/>
      <c r="C144790" s="30"/>
      <c r="D144790" s="30"/>
      <c r="E144790" s="30"/>
      <c r="F144790" s="30"/>
    </row>
    <row r="144889" spans="1:6" x14ac:dyDescent="0.3">
      <c r="A144889" s="30"/>
      <c r="B144889" s="30"/>
      <c r="C144889" s="30"/>
      <c r="D144889" s="30"/>
      <c r="E144889" s="30"/>
      <c r="F144889" s="30"/>
    </row>
    <row r="144988" spans="1:6" x14ac:dyDescent="0.3">
      <c r="A144988" s="30"/>
      <c r="B144988" s="30"/>
      <c r="C144988" s="30"/>
      <c r="D144988" s="30"/>
      <c r="E144988" s="30"/>
      <c r="F144988" s="30"/>
    </row>
    <row r="145087" spans="1:6" x14ac:dyDescent="0.3">
      <c r="A145087" s="30"/>
      <c r="B145087" s="30"/>
      <c r="C145087" s="30"/>
      <c r="D145087" s="30"/>
      <c r="E145087" s="30"/>
      <c r="F145087" s="30"/>
    </row>
    <row r="145186" spans="1:6" x14ac:dyDescent="0.3">
      <c r="A145186" s="30"/>
      <c r="B145186" s="30"/>
      <c r="C145186" s="30"/>
      <c r="D145186" s="30"/>
      <c r="E145186" s="30"/>
      <c r="F145186" s="30"/>
    </row>
    <row r="145285" spans="1:6" x14ac:dyDescent="0.3">
      <c r="A145285" s="30"/>
      <c r="B145285" s="30"/>
      <c r="C145285" s="30"/>
      <c r="D145285" s="30"/>
      <c r="E145285" s="30"/>
      <c r="F145285" s="30"/>
    </row>
    <row r="145384" spans="1:6" x14ac:dyDescent="0.3">
      <c r="A145384" s="30"/>
      <c r="B145384" s="30"/>
      <c r="C145384" s="30"/>
      <c r="D145384" s="30"/>
      <c r="E145384" s="30"/>
      <c r="F145384" s="30"/>
    </row>
    <row r="145483" spans="1:6" x14ac:dyDescent="0.3">
      <c r="A145483" s="30"/>
      <c r="B145483" s="30"/>
      <c r="C145483" s="30"/>
      <c r="D145483" s="30"/>
      <c r="E145483" s="30"/>
      <c r="F145483" s="30"/>
    </row>
    <row r="145582" spans="1:6" x14ac:dyDescent="0.3">
      <c r="A145582" s="30"/>
      <c r="B145582" s="30"/>
      <c r="C145582" s="30"/>
      <c r="D145582" s="30"/>
      <c r="E145582" s="30"/>
      <c r="F145582" s="30"/>
    </row>
    <row r="145681" spans="1:6" x14ac:dyDescent="0.3">
      <c r="A145681" s="30"/>
      <c r="B145681" s="30"/>
      <c r="C145681" s="30"/>
      <c r="D145681" s="30"/>
      <c r="E145681" s="30"/>
      <c r="F145681" s="30"/>
    </row>
    <row r="145780" spans="1:6" x14ac:dyDescent="0.3">
      <c r="A145780" s="30"/>
      <c r="B145780" s="30"/>
      <c r="C145780" s="30"/>
      <c r="D145780" s="30"/>
      <c r="E145780" s="30"/>
      <c r="F145780" s="30"/>
    </row>
    <row r="145879" spans="1:6" x14ac:dyDescent="0.3">
      <c r="A145879" s="30"/>
      <c r="B145879" s="30"/>
      <c r="C145879" s="30"/>
      <c r="D145879" s="30"/>
      <c r="E145879" s="30"/>
      <c r="F145879" s="30"/>
    </row>
    <row r="145978" spans="1:6" x14ac:dyDescent="0.3">
      <c r="A145978" s="30"/>
      <c r="B145978" s="30"/>
      <c r="C145978" s="30"/>
      <c r="D145978" s="30"/>
      <c r="E145978" s="30"/>
      <c r="F145978" s="30"/>
    </row>
    <row r="146077" spans="1:6" x14ac:dyDescent="0.3">
      <c r="A146077" s="30"/>
      <c r="B146077" s="30"/>
      <c r="C146077" s="30"/>
      <c r="D146077" s="30"/>
      <c r="E146077" s="30"/>
      <c r="F146077" s="30"/>
    </row>
    <row r="146176" spans="1:6" x14ac:dyDescent="0.3">
      <c r="A146176" s="30"/>
      <c r="B146176" s="30"/>
      <c r="C146176" s="30"/>
      <c r="D146176" s="30"/>
      <c r="E146176" s="30"/>
      <c r="F146176" s="30"/>
    </row>
    <row r="146275" spans="1:6" x14ac:dyDescent="0.3">
      <c r="A146275" s="30"/>
      <c r="B146275" s="30"/>
      <c r="C146275" s="30"/>
      <c r="D146275" s="30"/>
      <c r="E146275" s="30"/>
      <c r="F146275" s="30"/>
    </row>
    <row r="146374" spans="1:6" x14ac:dyDescent="0.3">
      <c r="A146374" s="30"/>
      <c r="B146374" s="30"/>
      <c r="C146374" s="30"/>
      <c r="D146374" s="30"/>
      <c r="E146374" s="30"/>
      <c r="F146374" s="30"/>
    </row>
    <row r="146473" spans="1:6" x14ac:dyDescent="0.3">
      <c r="A146473" s="30"/>
      <c r="B146473" s="30"/>
      <c r="C146473" s="30"/>
      <c r="D146473" s="30"/>
      <c r="E146473" s="30"/>
      <c r="F146473" s="30"/>
    </row>
    <row r="146572" spans="1:6" x14ac:dyDescent="0.3">
      <c r="A146572" s="30"/>
      <c r="B146572" s="30"/>
      <c r="C146572" s="30"/>
      <c r="D146572" s="30"/>
      <c r="E146572" s="30"/>
      <c r="F146572" s="30"/>
    </row>
    <row r="146671" spans="1:6" x14ac:dyDescent="0.3">
      <c r="A146671" s="30"/>
      <c r="B146671" s="30"/>
      <c r="C146671" s="30"/>
      <c r="D146671" s="30"/>
      <c r="E146671" s="30"/>
      <c r="F146671" s="30"/>
    </row>
    <row r="146770" spans="1:6" x14ac:dyDescent="0.3">
      <c r="A146770" s="30"/>
      <c r="B146770" s="30"/>
      <c r="C146770" s="30"/>
      <c r="D146770" s="30"/>
      <c r="E146770" s="30"/>
      <c r="F146770" s="30"/>
    </row>
    <row r="146869" spans="1:6" x14ac:dyDescent="0.3">
      <c r="A146869" s="30"/>
      <c r="B146869" s="30"/>
      <c r="C146869" s="30"/>
      <c r="D146869" s="30"/>
      <c r="E146869" s="30"/>
      <c r="F146869" s="30"/>
    </row>
    <row r="146968" spans="1:6" x14ac:dyDescent="0.3">
      <c r="A146968" s="30"/>
      <c r="B146968" s="30"/>
      <c r="C146968" s="30"/>
      <c r="D146968" s="30"/>
      <c r="E146968" s="30"/>
      <c r="F146968" s="30"/>
    </row>
    <row r="147067" spans="1:6" x14ac:dyDescent="0.3">
      <c r="A147067" s="30"/>
      <c r="B147067" s="30"/>
      <c r="C147067" s="30"/>
      <c r="D147067" s="30"/>
      <c r="E147067" s="30"/>
      <c r="F147067" s="30"/>
    </row>
    <row r="147166" spans="1:6" x14ac:dyDescent="0.3">
      <c r="A147166" s="30"/>
      <c r="B147166" s="30"/>
      <c r="C147166" s="30"/>
      <c r="D147166" s="30"/>
      <c r="E147166" s="30"/>
      <c r="F147166" s="30"/>
    </row>
    <row r="147265" spans="1:6" x14ac:dyDescent="0.3">
      <c r="A147265" s="30"/>
      <c r="B147265" s="30"/>
      <c r="C147265" s="30"/>
      <c r="D147265" s="30"/>
      <c r="E147265" s="30"/>
      <c r="F147265" s="30"/>
    </row>
    <row r="147364" spans="1:6" x14ac:dyDescent="0.3">
      <c r="A147364" s="30"/>
      <c r="B147364" s="30"/>
      <c r="C147364" s="30"/>
      <c r="D147364" s="30"/>
      <c r="E147364" s="30"/>
      <c r="F147364" s="30"/>
    </row>
    <row r="147463" spans="1:6" x14ac:dyDescent="0.3">
      <c r="A147463" s="30"/>
      <c r="B147463" s="30"/>
      <c r="C147463" s="30"/>
      <c r="D147463" s="30"/>
      <c r="E147463" s="30"/>
      <c r="F147463" s="30"/>
    </row>
    <row r="147562" spans="1:6" x14ac:dyDescent="0.3">
      <c r="A147562" s="30"/>
      <c r="B147562" s="30"/>
      <c r="C147562" s="30"/>
      <c r="D147562" s="30"/>
      <c r="E147562" s="30"/>
      <c r="F147562" s="30"/>
    </row>
    <row r="147661" spans="1:6" x14ac:dyDescent="0.3">
      <c r="A147661" s="30"/>
      <c r="B147661" s="30"/>
      <c r="C147661" s="30"/>
      <c r="D147661" s="30"/>
      <c r="E147661" s="30"/>
      <c r="F147661" s="30"/>
    </row>
    <row r="147760" spans="1:6" x14ac:dyDescent="0.3">
      <c r="A147760" s="30"/>
      <c r="B147760" s="30"/>
      <c r="C147760" s="30"/>
      <c r="D147760" s="30"/>
      <c r="E147760" s="30"/>
      <c r="F147760" s="30"/>
    </row>
    <row r="147859" spans="1:6" x14ac:dyDescent="0.3">
      <c r="A147859" s="30"/>
      <c r="B147859" s="30"/>
      <c r="C147859" s="30"/>
      <c r="D147859" s="30"/>
      <c r="E147859" s="30"/>
      <c r="F147859" s="30"/>
    </row>
    <row r="147958" spans="1:6" x14ac:dyDescent="0.3">
      <c r="A147958" s="30"/>
      <c r="B147958" s="30"/>
      <c r="C147958" s="30"/>
      <c r="D147958" s="30"/>
      <c r="E147958" s="30"/>
      <c r="F147958" s="30"/>
    </row>
    <row r="148057" spans="1:6" x14ac:dyDescent="0.3">
      <c r="A148057" s="30"/>
      <c r="B148057" s="30"/>
      <c r="C148057" s="30"/>
      <c r="D148057" s="30"/>
      <c r="E148057" s="30"/>
      <c r="F148057" s="30"/>
    </row>
    <row r="148156" spans="1:6" x14ac:dyDescent="0.3">
      <c r="A148156" s="30"/>
      <c r="B148156" s="30"/>
      <c r="C148156" s="30"/>
      <c r="D148156" s="30"/>
      <c r="E148156" s="30"/>
      <c r="F148156" s="30"/>
    </row>
    <row r="148255" spans="1:6" x14ac:dyDescent="0.3">
      <c r="A148255" s="30"/>
      <c r="B148255" s="30"/>
      <c r="C148255" s="30"/>
      <c r="D148255" s="30"/>
      <c r="E148255" s="30"/>
      <c r="F148255" s="30"/>
    </row>
    <row r="148354" spans="1:6" x14ac:dyDescent="0.3">
      <c r="A148354" s="30"/>
      <c r="B148354" s="30"/>
      <c r="C148354" s="30"/>
      <c r="D148354" s="30"/>
      <c r="E148354" s="30"/>
      <c r="F148354" s="30"/>
    </row>
    <row r="148453" spans="1:6" x14ac:dyDescent="0.3">
      <c r="A148453" s="30"/>
      <c r="B148453" s="30"/>
      <c r="C148453" s="30"/>
      <c r="D148453" s="30"/>
      <c r="E148453" s="30"/>
      <c r="F148453" s="30"/>
    </row>
    <row r="148552" spans="1:6" x14ac:dyDescent="0.3">
      <c r="A148552" s="30"/>
      <c r="B148552" s="30"/>
      <c r="C148552" s="30"/>
      <c r="D148552" s="30"/>
      <c r="E148552" s="30"/>
      <c r="F148552" s="30"/>
    </row>
    <row r="148651" spans="1:6" x14ac:dyDescent="0.3">
      <c r="A148651" s="30"/>
      <c r="B148651" s="30"/>
      <c r="C148651" s="30"/>
      <c r="D148651" s="30"/>
      <c r="E148651" s="30"/>
      <c r="F148651" s="30"/>
    </row>
    <row r="148750" spans="1:6" x14ac:dyDescent="0.3">
      <c r="A148750" s="30"/>
      <c r="B148750" s="30"/>
      <c r="C148750" s="30"/>
      <c r="D148750" s="30"/>
      <c r="E148750" s="30"/>
      <c r="F148750" s="30"/>
    </row>
    <row r="148849" spans="1:6" x14ac:dyDescent="0.3">
      <c r="A148849" s="30"/>
      <c r="B148849" s="30"/>
      <c r="C148849" s="30"/>
      <c r="D148849" s="30"/>
      <c r="E148849" s="30"/>
      <c r="F148849" s="30"/>
    </row>
    <row r="148948" spans="1:6" x14ac:dyDescent="0.3">
      <c r="A148948" s="30"/>
      <c r="B148948" s="30"/>
      <c r="C148948" s="30"/>
      <c r="D148948" s="30"/>
      <c r="E148948" s="30"/>
      <c r="F148948" s="30"/>
    </row>
    <row r="149047" spans="1:6" x14ac:dyDescent="0.3">
      <c r="A149047" s="30"/>
      <c r="B149047" s="30"/>
      <c r="C149047" s="30"/>
      <c r="D149047" s="30"/>
      <c r="E149047" s="30"/>
      <c r="F149047" s="30"/>
    </row>
    <row r="149146" spans="1:6" x14ac:dyDescent="0.3">
      <c r="A149146" s="30"/>
      <c r="B149146" s="30"/>
      <c r="C149146" s="30"/>
      <c r="D149146" s="30"/>
      <c r="E149146" s="30"/>
      <c r="F149146" s="30"/>
    </row>
    <row r="149245" spans="1:6" x14ac:dyDescent="0.3">
      <c r="A149245" s="30"/>
      <c r="B149245" s="30"/>
      <c r="C149245" s="30"/>
      <c r="D149245" s="30"/>
      <c r="E149245" s="30"/>
      <c r="F149245" s="30"/>
    </row>
    <row r="149344" spans="1:6" x14ac:dyDescent="0.3">
      <c r="A149344" s="30"/>
      <c r="B149344" s="30"/>
      <c r="C149344" s="30"/>
      <c r="D149344" s="30"/>
      <c r="E149344" s="30"/>
      <c r="F149344" s="30"/>
    </row>
    <row r="149443" spans="1:6" x14ac:dyDescent="0.3">
      <c r="A149443" s="30"/>
      <c r="B149443" s="30"/>
      <c r="C149443" s="30"/>
      <c r="D149443" s="30"/>
      <c r="E149443" s="30"/>
      <c r="F149443" s="30"/>
    </row>
    <row r="149542" spans="1:6" x14ac:dyDescent="0.3">
      <c r="A149542" s="30"/>
      <c r="B149542" s="30"/>
      <c r="C149542" s="30"/>
      <c r="D149542" s="30"/>
      <c r="E149542" s="30"/>
      <c r="F149542" s="30"/>
    </row>
    <row r="149641" spans="1:6" x14ac:dyDescent="0.3">
      <c r="A149641" s="30"/>
      <c r="B149641" s="30"/>
      <c r="C149641" s="30"/>
      <c r="D149641" s="30"/>
      <c r="E149641" s="30"/>
      <c r="F149641" s="30"/>
    </row>
    <row r="149740" spans="1:6" x14ac:dyDescent="0.3">
      <c r="A149740" s="30"/>
      <c r="B149740" s="30"/>
      <c r="C149740" s="30"/>
      <c r="D149740" s="30"/>
      <c r="E149740" s="30"/>
      <c r="F149740" s="30"/>
    </row>
    <row r="149839" spans="1:6" x14ac:dyDescent="0.3">
      <c r="A149839" s="30"/>
      <c r="B149839" s="30"/>
      <c r="C149839" s="30"/>
      <c r="D149839" s="30"/>
      <c r="E149839" s="30"/>
      <c r="F149839" s="30"/>
    </row>
    <row r="149938" spans="1:6" x14ac:dyDescent="0.3">
      <c r="A149938" s="30"/>
      <c r="B149938" s="30"/>
      <c r="C149938" s="30"/>
      <c r="D149938" s="30"/>
      <c r="E149938" s="30"/>
      <c r="F149938" s="30"/>
    </row>
    <row r="150037" spans="1:6" x14ac:dyDescent="0.3">
      <c r="A150037" s="30"/>
      <c r="B150037" s="30"/>
      <c r="C150037" s="30"/>
      <c r="D150037" s="30"/>
      <c r="E150037" s="30"/>
      <c r="F150037" s="30"/>
    </row>
    <row r="150136" spans="1:6" x14ac:dyDescent="0.3">
      <c r="A150136" s="30"/>
      <c r="B150136" s="30"/>
      <c r="C150136" s="30"/>
      <c r="D150136" s="30"/>
      <c r="E150136" s="30"/>
      <c r="F150136" s="30"/>
    </row>
    <row r="150235" spans="1:6" x14ac:dyDescent="0.3">
      <c r="A150235" s="30"/>
      <c r="B150235" s="30"/>
      <c r="C150235" s="30"/>
      <c r="D150235" s="30"/>
      <c r="E150235" s="30"/>
      <c r="F150235" s="30"/>
    </row>
    <row r="150334" spans="1:6" x14ac:dyDescent="0.3">
      <c r="A150334" s="30"/>
      <c r="B150334" s="30"/>
      <c r="C150334" s="30"/>
      <c r="D150334" s="30"/>
      <c r="E150334" s="30"/>
      <c r="F150334" s="30"/>
    </row>
    <row r="150433" spans="1:6" x14ac:dyDescent="0.3">
      <c r="A150433" s="30"/>
      <c r="B150433" s="30"/>
      <c r="C150433" s="30"/>
      <c r="D150433" s="30"/>
      <c r="E150433" s="30"/>
      <c r="F150433" s="30"/>
    </row>
    <row r="150532" spans="1:6" x14ac:dyDescent="0.3">
      <c r="A150532" s="30"/>
      <c r="B150532" s="30"/>
      <c r="C150532" s="30"/>
      <c r="D150532" s="30"/>
      <c r="E150532" s="30"/>
      <c r="F150532" s="30"/>
    </row>
    <row r="150631" spans="1:6" x14ac:dyDescent="0.3">
      <c r="A150631" s="30"/>
      <c r="B150631" s="30"/>
      <c r="C150631" s="30"/>
      <c r="D150631" s="30"/>
      <c r="E150631" s="30"/>
      <c r="F150631" s="30"/>
    </row>
    <row r="150730" spans="1:6" x14ac:dyDescent="0.3">
      <c r="A150730" s="30"/>
      <c r="B150730" s="30"/>
      <c r="C150730" s="30"/>
      <c r="D150730" s="30"/>
      <c r="E150730" s="30"/>
      <c r="F150730" s="30"/>
    </row>
    <row r="150829" spans="1:6" x14ac:dyDescent="0.3">
      <c r="A150829" s="30"/>
      <c r="B150829" s="30"/>
      <c r="C150829" s="30"/>
      <c r="D150829" s="30"/>
      <c r="E150829" s="30"/>
      <c r="F150829" s="30"/>
    </row>
    <row r="150928" spans="1:6" x14ac:dyDescent="0.3">
      <c r="A150928" s="30"/>
      <c r="B150928" s="30"/>
      <c r="C150928" s="30"/>
      <c r="D150928" s="30"/>
      <c r="E150928" s="30"/>
      <c r="F150928" s="30"/>
    </row>
    <row r="151027" spans="1:6" x14ac:dyDescent="0.3">
      <c r="A151027" s="30"/>
      <c r="B151027" s="30"/>
      <c r="C151027" s="30"/>
      <c r="D151027" s="30"/>
      <c r="E151027" s="30"/>
      <c r="F151027" s="30"/>
    </row>
    <row r="151126" spans="1:6" x14ac:dyDescent="0.3">
      <c r="A151126" s="30"/>
      <c r="B151126" s="30"/>
      <c r="C151126" s="30"/>
      <c r="D151126" s="30"/>
      <c r="E151126" s="30"/>
      <c r="F151126" s="30"/>
    </row>
    <row r="151225" spans="1:6" x14ac:dyDescent="0.3">
      <c r="A151225" s="30"/>
      <c r="B151225" s="30"/>
      <c r="C151225" s="30"/>
      <c r="D151225" s="30"/>
      <c r="E151225" s="30"/>
      <c r="F151225" s="30"/>
    </row>
    <row r="151324" spans="1:6" x14ac:dyDescent="0.3">
      <c r="A151324" s="30"/>
      <c r="B151324" s="30"/>
      <c r="C151324" s="30"/>
      <c r="D151324" s="30"/>
      <c r="E151324" s="30"/>
      <c r="F151324" s="30"/>
    </row>
    <row r="151423" spans="1:6" x14ac:dyDescent="0.3">
      <c r="A151423" s="30"/>
      <c r="B151423" s="30"/>
      <c r="C151423" s="30"/>
      <c r="D151423" s="30"/>
      <c r="E151423" s="30"/>
      <c r="F151423" s="30"/>
    </row>
    <row r="151522" spans="1:6" x14ac:dyDescent="0.3">
      <c r="A151522" s="30"/>
      <c r="B151522" s="30"/>
      <c r="C151522" s="30"/>
      <c r="D151522" s="30"/>
      <c r="E151522" s="30"/>
      <c r="F151522" s="30"/>
    </row>
    <row r="151621" spans="1:6" x14ac:dyDescent="0.3">
      <c r="A151621" s="30"/>
      <c r="B151621" s="30"/>
      <c r="C151621" s="30"/>
      <c r="D151621" s="30"/>
      <c r="E151621" s="30"/>
      <c r="F151621" s="30"/>
    </row>
    <row r="151720" spans="1:6" x14ac:dyDescent="0.3">
      <c r="A151720" s="30"/>
      <c r="B151720" s="30"/>
      <c r="C151720" s="30"/>
      <c r="D151720" s="30"/>
      <c r="E151720" s="30"/>
      <c r="F151720" s="30"/>
    </row>
    <row r="151819" spans="1:6" x14ac:dyDescent="0.3">
      <c r="A151819" s="30"/>
      <c r="B151819" s="30"/>
      <c r="C151819" s="30"/>
      <c r="D151819" s="30"/>
      <c r="E151819" s="30"/>
      <c r="F151819" s="30"/>
    </row>
    <row r="151918" spans="1:6" x14ac:dyDescent="0.3">
      <c r="A151918" s="30"/>
      <c r="B151918" s="30"/>
      <c r="C151918" s="30"/>
      <c r="D151918" s="30"/>
      <c r="E151918" s="30"/>
      <c r="F151918" s="30"/>
    </row>
    <row r="152017" spans="1:6" x14ac:dyDescent="0.3">
      <c r="A152017" s="30"/>
      <c r="B152017" s="30"/>
      <c r="C152017" s="30"/>
      <c r="D152017" s="30"/>
      <c r="E152017" s="30"/>
      <c r="F152017" s="30"/>
    </row>
    <row r="152116" spans="1:6" x14ac:dyDescent="0.3">
      <c r="A152116" s="30"/>
      <c r="B152116" s="30"/>
      <c r="C152116" s="30"/>
      <c r="D152116" s="30"/>
      <c r="E152116" s="30"/>
      <c r="F152116" s="30"/>
    </row>
    <row r="152215" spans="1:6" x14ac:dyDescent="0.3">
      <c r="A152215" s="30"/>
      <c r="B152215" s="30"/>
      <c r="C152215" s="30"/>
      <c r="D152215" s="30"/>
      <c r="E152215" s="30"/>
      <c r="F152215" s="30"/>
    </row>
    <row r="152314" spans="1:6" x14ac:dyDescent="0.3">
      <c r="A152314" s="30"/>
      <c r="B152314" s="30"/>
      <c r="C152314" s="30"/>
      <c r="D152314" s="30"/>
      <c r="E152314" s="30"/>
      <c r="F152314" s="30"/>
    </row>
    <row r="152413" spans="1:6" x14ac:dyDescent="0.3">
      <c r="A152413" s="30"/>
      <c r="B152413" s="30"/>
      <c r="C152413" s="30"/>
      <c r="D152413" s="30"/>
      <c r="E152413" s="30"/>
      <c r="F152413" s="30"/>
    </row>
    <row r="152512" spans="1:6" x14ac:dyDescent="0.3">
      <c r="A152512" s="30"/>
      <c r="B152512" s="30"/>
      <c r="C152512" s="30"/>
      <c r="D152512" s="30"/>
      <c r="E152512" s="30"/>
      <c r="F152512" s="30"/>
    </row>
    <row r="152611" spans="1:6" x14ac:dyDescent="0.3">
      <c r="A152611" s="30"/>
      <c r="B152611" s="30"/>
      <c r="C152611" s="30"/>
      <c r="D152611" s="30"/>
      <c r="E152611" s="30"/>
      <c r="F152611" s="30"/>
    </row>
    <row r="152710" spans="1:6" x14ac:dyDescent="0.3">
      <c r="A152710" s="30"/>
      <c r="B152710" s="30"/>
      <c r="C152710" s="30"/>
      <c r="D152710" s="30"/>
      <c r="E152710" s="30"/>
      <c r="F152710" s="30"/>
    </row>
    <row r="152809" spans="1:6" x14ac:dyDescent="0.3">
      <c r="A152809" s="30"/>
      <c r="B152809" s="30"/>
      <c r="C152809" s="30"/>
      <c r="D152809" s="30"/>
      <c r="E152809" s="30"/>
      <c r="F152809" s="30"/>
    </row>
    <row r="152908" spans="1:6" x14ac:dyDescent="0.3">
      <c r="A152908" s="30"/>
      <c r="B152908" s="30"/>
      <c r="C152908" s="30"/>
      <c r="D152908" s="30"/>
      <c r="E152908" s="30"/>
      <c r="F152908" s="30"/>
    </row>
    <row r="153007" spans="1:6" x14ac:dyDescent="0.3">
      <c r="A153007" s="30"/>
      <c r="B153007" s="30"/>
      <c r="C153007" s="30"/>
      <c r="D153007" s="30"/>
      <c r="E153007" s="30"/>
      <c r="F153007" s="30"/>
    </row>
    <row r="153106" spans="1:6" x14ac:dyDescent="0.3">
      <c r="A153106" s="30"/>
      <c r="B153106" s="30"/>
      <c r="C153106" s="30"/>
      <c r="D153106" s="30"/>
      <c r="E153106" s="30"/>
      <c r="F153106" s="30"/>
    </row>
    <row r="153205" spans="1:6" x14ac:dyDescent="0.3">
      <c r="A153205" s="30"/>
      <c r="B153205" s="30"/>
      <c r="C153205" s="30"/>
      <c r="D153205" s="30"/>
      <c r="E153205" s="30"/>
      <c r="F153205" s="30"/>
    </row>
    <row r="153304" spans="1:6" x14ac:dyDescent="0.3">
      <c r="A153304" s="30"/>
      <c r="B153304" s="30"/>
      <c r="C153304" s="30"/>
      <c r="D153304" s="30"/>
      <c r="E153304" s="30"/>
      <c r="F153304" s="30"/>
    </row>
    <row r="153403" spans="1:6" x14ac:dyDescent="0.3">
      <c r="A153403" s="30"/>
      <c r="B153403" s="30"/>
      <c r="C153403" s="30"/>
      <c r="D153403" s="30"/>
      <c r="E153403" s="30"/>
      <c r="F153403" s="30"/>
    </row>
    <row r="153502" spans="1:6" x14ac:dyDescent="0.3">
      <c r="A153502" s="30"/>
      <c r="B153502" s="30"/>
      <c r="C153502" s="30"/>
      <c r="D153502" s="30"/>
      <c r="E153502" s="30"/>
      <c r="F153502" s="30"/>
    </row>
    <row r="153601" spans="1:6" x14ac:dyDescent="0.3">
      <c r="A153601" s="30"/>
      <c r="B153601" s="30"/>
      <c r="C153601" s="30"/>
      <c r="D153601" s="30"/>
      <c r="E153601" s="30"/>
      <c r="F153601" s="30"/>
    </row>
    <row r="153700" spans="1:6" x14ac:dyDescent="0.3">
      <c r="A153700" s="30"/>
      <c r="B153700" s="30"/>
      <c r="C153700" s="30"/>
      <c r="D153700" s="30"/>
      <c r="E153700" s="30"/>
      <c r="F153700" s="30"/>
    </row>
    <row r="153799" spans="1:6" x14ac:dyDescent="0.3">
      <c r="A153799" s="30"/>
      <c r="B153799" s="30"/>
      <c r="C153799" s="30"/>
      <c r="D153799" s="30"/>
      <c r="E153799" s="30"/>
      <c r="F153799" s="30"/>
    </row>
    <row r="153898" spans="1:6" x14ac:dyDescent="0.3">
      <c r="A153898" s="30"/>
      <c r="B153898" s="30"/>
      <c r="C153898" s="30"/>
      <c r="D153898" s="30"/>
      <c r="E153898" s="30"/>
      <c r="F153898" s="30"/>
    </row>
    <row r="153997" spans="1:6" x14ac:dyDescent="0.3">
      <c r="A153997" s="30"/>
      <c r="B153997" s="30"/>
      <c r="C153997" s="30"/>
      <c r="D153997" s="30"/>
      <c r="E153997" s="30"/>
      <c r="F153997" s="30"/>
    </row>
    <row r="154096" spans="1:6" x14ac:dyDescent="0.3">
      <c r="A154096" s="30"/>
      <c r="B154096" s="30"/>
      <c r="C154096" s="30"/>
      <c r="D154096" s="30"/>
      <c r="E154096" s="30"/>
      <c r="F154096" s="30"/>
    </row>
    <row r="154195" spans="1:6" x14ac:dyDescent="0.3">
      <c r="A154195" s="30"/>
      <c r="B154195" s="30"/>
      <c r="C154195" s="30"/>
      <c r="D154195" s="30"/>
      <c r="E154195" s="30"/>
      <c r="F154195" s="30"/>
    </row>
    <row r="154294" spans="1:6" x14ac:dyDescent="0.3">
      <c r="A154294" s="30"/>
      <c r="B154294" s="30"/>
      <c r="C154294" s="30"/>
      <c r="D154294" s="30"/>
      <c r="E154294" s="30"/>
      <c r="F154294" s="30"/>
    </row>
    <row r="154393" spans="1:6" x14ac:dyDescent="0.3">
      <c r="A154393" s="30"/>
      <c r="B154393" s="30"/>
      <c r="C154393" s="30"/>
      <c r="D154393" s="30"/>
      <c r="E154393" s="30"/>
      <c r="F154393" s="30"/>
    </row>
    <row r="154492" spans="1:6" x14ac:dyDescent="0.3">
      <c r="A154492" s="30"/>
      <c r="B154492" s="30"/>
      <c r="C154492" s="30"/>
      <c r="D154492" s="30"/>
      <c r="E154492" s="30"/>
      <c r="F154492" s="30"/>
    </row>
    <row r="154591" spans="1:6" x14ac:dyDescent="0.3">
      <c r="A154591" s="30"/>
      <c r="B154591" s="30"/>
      <c r="C154591" s="30"/>
      <c r="D154591" s="30"/>
      <c r="E154591" s="30"/>
      <c r="F154591" s="30"/>
    </row>
    <row r="154690" spans="1:6" x14ac:dyDescent="0.3">
      <c r="A154690" s="30"/>
      <c r="B154690" s="30"/>
      <c r="C154690" s="30"/>
      <c r="D154690" s="30"/>
      <c r="E154690" s="30"/>
      <c r="F154690" s="30"/>
    </row>
    <row r="154789" spans="1:6" x14ac:dyDescent="0.3">
      <c r="A154789" s="30"/>
      <c r="B154789" s="30"/>
      <c r="C154789" s="30"/>
      <c r="D154789" s="30"/>
      <c r="E154789" s="30"/>
      <c r="F154789" s="30"/>
    </row>
    <row r="154888" spans="1:6" x14ac:dyDescent="0.3">
      <c r="A154888" s="30"/>
      <c r="B154888" s="30"/>
      <c r="C154888" s="30"/>
      <c r="D154888" s="30"/>
      <c r="E154888" s="30"/>
      <c r="F154888" s="30"/>
    </row>
    <row r="154987" spans="1:6" x14ac:dyDescent="0.3">
      <c r="A154987" s="30"/>
      <c r="B154987" s="30"/>
      <c r="C154987" s="30"/>
      <c r="D154987" s="30"/>
      <c r="E154987" s="30"/>
      <c r="F154987" s="30"/>
    </row>
    <row r="155086" spans="1:6" x14ac:dyDescent="0.3">
      <c r="A155086" s="30"/>
      <c r="B155086" s="30"/>
      <c r="C155086" s="30"/>
      <c r="D155086" s="30"/>
      <c r="E155086" s="30"/>
      <c r="F155086" s="30"/>
    </row>
    <row r="155185" spans="1:6" x14ac:dyDescent="0.3">
      <c r="A155185" s="30"/>
      <c r="B155185" s="30"/>
      <c r="C155185" s="30"/>
      <c r="D155185" s="30"/>
      <c r="E155185" s="30"/>
      <c r="F155185" s="30"/>
    </row>
    <row r="155284" spans="1:6" x14ac:dyDescent="0.3">
      <c r="A155284" s="30"/>
      <c r="B155284" s="30"/>
      <c r="C155284" s="30"/>
      <c r="D155284" s="30"/>
      <c r="E155284" s="30"/>
      <c r="F155284" s="30"/>
    </row>
    <row r="155383" spans="1:6" x14ac:dyDescent="0.3">
      <c r="A155383" s="30"/>
      <c r="B155383" s="30"/>
      <c r="C155383" s="30"/>
      <c r="D155383" s="30"/>
      <c r="E155383" s="30"/>
      <c r="F155383" s="30"/>
    </row>
    <row r="155482" spans="1:6" x14ac:dyDescent="0.3">
      <c r="A155482" s="30"/>
      <c r="B155482" s="30"/>
      <c r="C155482" s="30"/>
      <c r="D155482" s="30"/>
      <c r="E155482" s="30"/>
      <c r="F155482" s="30"/>
    </row>
    <row r="155581" spans="1:6" x14ac:dyDescent="0.3">
      <c r="A155581" s="30"/>
      <c r="B155581" s="30"/>
      <c r="C155581" s="30"/>
      <c r="D155581" s="30"/>
      <c r="E155581" s="30"/>
      <c r="F155581" s="30"/>
    </row>
    <row r="155680" spans="1:6" x14ac:dyDescent="0.3">
      <c r="A155680" s="30"/>
      <c r="B155680" s="30"/>
      <c r="C155680" s="30"/>
      <c r="D155680" s="30"/>
      <c r="E155680" s="30"/>
      <c r="F155680" s="30"/>
    </row>
    <row r="155779" spans="1:6" x14ac:dyDescent="0.3">
      <c r="A155779" s="30"/>
      <c r="B155779" s="30"/>
      <c r="C155779" s="30"/>
      <c r="D155779" s="30"/>
      <c r="E155779" s="30"/>
      <c r="F155779" s="30"/>
    </row>
    <row r="155878" spans="1:6" x14ac:dyDescent="0.3">
      <c r="A155878" s="30"/>
      <c r="B155878" s="30"/>
      <c r="C155878" s="30"/>
      <c r="D155878" s="30"/>
      <c r="E155878" s="30"/>
      <c r="F155878" s="30"/>
    </row>
    <row r="155977" spans="1:6" x14ac:dyDescent="0.3">
      <c r="A155977" s="30"/>
      <c r="B155977" s="30"/>
      <c r="C155977" s="30"/>
      <c r="D155977" s="30"/>
      <c r="E155977" s="30"/>
      <c r="F155977" s="30"/>
    </row>
    <row r="156076" spans="1:6" x14ac:dyDescent="0.3">
      <c r="A156076" s="30"/>
      <c r="B156076" s="30"/>
      <c r="C156076" s="30"/>
      <c r="D156076" s="30"/>
      <c r="E156076" s="30"/>
      <c r="F156076" s="30"/>
    </row>
    <row r="156175" spans="1:6" x14ac:dyDescent="0.3">
      <c r="A156175" s="30"/>
      <c r="B156175" s="30"/>
      <c r="C156175" s="30"/>
      <c r="D156175" s="30"/>
      <c r="E156175" s="30"/>
      <c r="F156175" s="30"/>
    </row>
    <row r="156274" spans="1:6" x14ac:dyDescent="0.3">
      <c r="A156274" s="30"/>
      <c r="B156274" s="30"/>
      <c r="C156274" s="30"/>
      <c r="D156274" s="30"/>
      <c r="E156274" s="30"/>
      <c r="F156274" s="30"/>
    </row>
    <row r="156373" spans="1:6" x14ac:dyDescent="0.3">
      <c r="A156373" s="30"/>
      <c r="B156373" s="30"/>
      <c r="C156373" s="30"/>
      <c r="D156373" s="30"/>
      <c r="E156373" s="30"/>
      <c r="F156373" s="30"/>
    </row>
    <row r="156472" spans="1:6" x14ac:dyDescent="0.3">
      <c r="A156472" s="30"/>
      <c r="B156472" s="30"/>
      <c r="C156472" s="30"/>
      <c r="D156472" s="30"/>
      <c r="E156472" s="30"/>
      <c r="F156472" s="30"/>
    </row>
    <row r="156571" spans="1:6" x14ac:dyDescent="0.3">
      <c r="A156571" s="30"/>
      <c r="B156571" s="30"/>
      <c r="C156571" s="30"/>
      <c r="D156571" s="30"/>
      <c r="E156571" s="30"/>
      <c r="F156571" s="30"/>
    </row>
    <row r="156670" spans="1:6" x14ac:dyDescent="0.3">
      <c r="A156670" s="30"/>
      <c r="B156670" s="30"/>
      <c r="C156670" s="30"/>
      <c r="D156670" s="30"/>
      <c r="E156670" s="30"/>
      <c r="F156670" s="30"/>
    </row>
    <row r="156769" spans="1:6" x14ac:dyDescent="0.3">
      <c r="A156769" s="30"/>
      <c r="B156769" s="30"/>
      <c r="C156769" s="30"/>
      <c r="D156769" s="30"/>
      <c r="E156769" s="30"/>
      <c r="F156769" s="30"/>
    </row>
    <row r="156868" spans="1:6" x14ac:dyDescent="0.3">
      <c r="A156868" s="30"/>
      <c r="B156868" s="30"/>
      <c r="C156868" s="30"/>
      <c r="D156868" s="30"/>
      <c r="E156868" s="30"/>
      <c r="F156868" s="30"/>
    </row>
    <row r="156967" spans="1:6" x14ac:dyDescent="0.3">
      <c r="A156967" s="30"/>
      <c r="B156967" s="30"/>
      <c r="C156967" s="30"/>
      <c r="D156967" s="30"/>
      <c r="E156967" s="30"/>
      <c r="F156967" s="30"/>
    </row>
    <row r="157066" spans="1:6" x14ac:dyDescent="0.3">
      <c r="A157066" s="30"/>
      <c r="B157066" s="30"/>
      <c r="C157066" s="30"/>
      <c r="D157066" s="30"/>
      <c r="E157066" s="30"/>
      <c r="F157066" s="30"/>
    </row>
    <row r="157165" spans="1:6" x14ac:dyDescent="0.3">
      <c r="A157165" s="30"/>
      <c r="B157165" s="30"/>
      <c r="C157165" s="30"/>
      <c r="D157165" s="30"/>
      <c r="E157165" s="30"/>
      <c r="F157165" s="30"/>
    </row>
    <row r="157264" spans="1:6" x14ac:dyDescent="0.3">
      <c r="A157264" s="30"/>
      <c r="B157264" s="30"/>
      <c r="C157264" s="30"/>
      <c r="D157264" s="30"/>
      <c r="E157264" s="30"/>
      <c r="F157264" s="30"/>
    </row>
    <row r="157363" spans="1:6" x14ac:dyDescent="0.3">
      <c r="A157363" s="30"/>
      <c r="B157363" s="30"/>
      <c r="C157363" s="30"/>
      <c r="D157363" s="30"/>
      <c r="E157363" s="30"/>
      <c r="F157363" s="30"/>
    </row>
    <row r="157462" spans="1:6" x14ac:dyDescent="0.3">
      <c r="A157462" s="30"/>
      <c r="B157462" s="30"/>
      <c r="C157462" s="30"/>
      <c r="D157462" s="30"/>
      <c r="E157462" s="30"/>
      <c r="F157462" s="30"/>
    </row>
    <row r="157561" spans="1:6" x14ac:dyDescent="0.3">
      <c r="A157561" s="30"/>
      <c r="B157561" s="30"/>
      <c r="C157561" s="30"/>
      <c r="D157561" s="30"/>
      <c r="E157561" s="30"/>
      <c r="F157561" s="30"/>
    </row>
    <row r="157660" spans="1:6" x14ac:dyDescent="0.3">
      <c r="A157660" s="30"/>
      <c r="B157660" s="30"/>
      <c r="C157660" s="30"/>
      <c r="D157660" s="30"/>
      <c r="E157660" s="30"/>
      <c r="F157660" s="30"/>
    </row>
    <row r="157759" spans="1:6" x14ac:dyDescent="0.3">
      <c r="A157759" s="30"/>
      <c r="B157759" s="30"/>
      <c r="C157759" s="30"/>
      <c r="D157759" s="30"/>
      <c r="E157759" s="30"/>
      <c r="F157759" s="30"/>
    </row>
    <row r="157858" spans="1:6" x14ac:dyDescent="0.3">
      <c r="A157858" s="30"/>
      <c r="B157858" s="30"/>
      <c r="C157858" s="30"/>
      <c r="D157858" s="30"/>
      <c r="E157858" s="30"/>
      <c r="F157858" s="30"/>
    </row>
    <row r="157957" spans="1:6" x14ac:dyDescent="0.3">
      <c r="A157957" s="30"/>
      <c r="B157957" s="30"/>
      <c r="C157957" s="30"/>
      <c r="D157957" s="30"/>
      <c r="E157957" s="30"/>
      <c r="F157957" s="30"/>
    </row>
    <row r="158056" spans="1:6" x14ac:dyDescent="0.3">
      <c r="A158056" s="30"/>
      <c r="B158056" s="30"/>
      <c r="C158056" s="30"/>
      <c r="D158056" s="30"/>
      <c r="E158056" s="30"/>
      <c r="F158056" s="30"/>
    </row>
    <row r="158155" spans="1:6" x14ac:dyDescent="0.3">
      <c r="A158155" s="30"/>
      <c r="B158155" s="30"/>
      <c r="C158155" s="30"/>
      <c r="D158155" s="30"/>
      <c r="E158155" s="30"/>
      <c r="F158155" s="30"/>
    </row>
    <row r="158254" spans="1:6" x14ac:dyDescent="0.3">
      <c r="A158254" s="30"/>
      <c r="B158254" s="30"/>
      <c r="C158254" s="30"/>
      <c r="D158254" s="30"/>
      <c r="E158254" s="30"/>
      <c r="F158254" s="30"/>
    </row>
    <row r="158353" spans="1:6" x14ac:dyDescent="0.3">
      <c r="A158353" s="30"/>
      <c r="B158353" s="30"/>
      <c r="C158353" s="30"/>
      <c r="D158353" s="30"/>
      <c r="E158353" s="30"/>
      <c r="F158353" s="30"/>
    </row>
    <row r="158452" spans="1:6" x14ac:dyDescent="0.3">
      <c r="A158452" s="30"/>
      <c r="B158452" s="30"/>
      <c r="C158452" s="30"/>
      <c r="D158452" s="30"/>
      <c r="E158452" s="30"/>
      <c r="F158452" s="30"/>
    </row>
    <row r="158551" spans="1:6" x14ac:dyDescent="0.3">
      <c r="A158551" s="30"/>
      <c r="B158551" s="30"/>
      <c r="C158551" s="30"/>
      <c r="D158551" s="30"/>
      <c r="E158551" s="30"/>
      <c r="F158551" s="30"/>
    </row>
    <row r="158650" spans="1:6" x14ac:dyDescent="0.3">
      <c r="A158650" s="30"/>
      <c r="B158650" s="30"/>
      <c r="C158650" s="30"/>
      <c r="D158650" s="30"/>
      <c r="E158650" s="30"/>
      <c r="F158650" s="30"/>
    </row>
    <row r="158749" spans="1:6" x14ac:dyDescent="0.3">
      <c r="A158749" s="30"/>
      <c r="B158749" s="30"/>
      <c r="C158749" s="30"/>
      <c r="D158749" s="30"/>
      <c r="E158749" s="30"/>
      <c r="F158749" s="30"/>
    </row>
    <row r="158848" spans="1:6" x14ac:dyDescent="0.3">
      <c r="A158848" s="30"/>
      <c r="B158848" s="30"/>
      <c r="C158848" s="30"/>
      <c r="D158848" s="30"/>
      <c r="E158848" s="30"/>
      <c r="F158848" s="30"/>
    </row>
    <row r="158947" spans="1:6" x14ac:dyDescent="0.3">
      <c r="A158947" s="30"/>
      <c r="B158947" s="30"/>
      <c r="C158947" s="30"/>
      <c r="D158947" s="30"/>
      <c r="E158947" s="30"/>
      <c r="F158947" s="30"/>
    </row>
    <row r="159046" spans="1:6" x14ac:dyDescent="0.3">
      <c r="A159046" s="30"/>
      <c r="B159046" s="30"/>
      <c r="C159046" s="30"/>
      <c r="D159046" s="30"/>
      <c r="E159046" s="30"/>
      <c r="F159046" s="30"/>
    </row>
    <row r="159145" spans="1:6" x14ac:dyDescent="0.3">
      <c r="A159145" s="30"/>
      <c r="B159145" s="30"/>
      <c r="C159145" s="30"/>
      <c r="D159145" s="30"/>
      <c r="E159145" s="30"/>
      <c r="F159145" s="30"/>
    </row>
    <row r="159244" spans="1:6" x14ac:dyDescent="0.3">
      <c r="A159244" s="30"/>
      <c r="B159244" s="30"/>
      <c r="C159244" s="30"/>
      <c r="D159244" s="30"/>
      <c r="E159244" s="30"/>
      <c r="F159244" s="30"/>
    </row>
    <row r="159343" spans="1:6" x14ac:dyDescent="0.3">
      <c r="A159343" s="30"/>
      <c r="B159343" s="30"/>
      <c r="C159343" s="30"/>
      <c r="D159343" s="30"/>
      <c r="E159343" s="30"/>
      <c r="F159343" s="30"/>
    </row>
    <row r="159442" spans="1:6" x14ac:dyDescent="0.3">
      <c r="A159442" s="30"/>
      <c r="B159442" s="30"/>
      <c r="C159442" s="30"/>
      <c r="D159442" s="30"/>
      <c r="E159442" s="30"/>
      <c r="F159442" s="30"/>
    </row>
    <row r="159541" spans="1:6" x14ac:dyDescent="0.3">
      <c r="A159541" s="30"/>
      <c r="B159541" s="30"/>
      <c r="C159541" s="30"/>
      <c r="D159541" s="30"/>
      <c r="E159541" s="30"/>
      <c r="F159541" s="30"/>
    </row>
    <row r="159640" spans="1:6" x14ac:dyDescent="0.3">
      <c r="A159640" s="30"/>
      <c r="B159640" s="30"/>
      <c r="C159640" s="30"/>
      <c r="D159640" s="30"/>
      <c r="E159640" s="30"/>
      <c r="F159640" s="30"/>
    </row>
    <row r="159739" spans="1:6" x14ac:dyDescent="0.3">
      <c r="A159739" s="30"/>
      <c r="B159739" s="30"/>
      <c r="C159739" s="30"/>
      <c r="D159739" s="30"/>
      <c r="E159739" s="30"/>
      <c r="F159739" s="30"/>
    </row>
    <row r="159838" spans="1:6" x14ac:dyDescent="0.3">
      <c r="A159838" s="30"/>
      <c r="B159838" s="30"/>
      <c r="C159838" s="30"/>
      <c r="D159838" s="30"/>
      <c r="E159838" s="30"/>
      <c r="F159838" s="30"/>
    </row>
    <row r="159937" spans="1:6" x14ac:dyDescent="0.3">
      <c r="A159937" s="30"/>
      <c r="B159937" s="30"/>
      <c r="C159937" s="30"/>
      <c r="D159937" s="30"/>
      <c r="E159937" s="30"/>
      <c r="F159937" s="30"/>
    </row>
    <row r="160036" spans="1:6" x14ac:dyDescent="0.3">
      <c r="A160036" s="30"/>
      <c r="B160036" s="30"/>
      <c r="C160036" s="30"/>
      <c r="D160036" s="30"/>
      <c r="E160036" s="30"/>
      <c r="F160036" s="30"/>
    </row>
    <row r="160135" spans="1:6" x14ac:dyDescent="0.3">
      <c r="A160135" s="30"/>
      <c r="B160135" s="30"/>
      <c r="C160135" s="30"/>
      <c r="D160135" s="30"/>
      <c r="E160135" s="30"/>
      <c r="F160135" s="30"/>
    </row>
    <row r="160234" spans="1:6" x14ac:dyDescent="0.3">
      <c r="A160234" s="30"/>
      <c r="B160234" s="30"/>
      <c r="C160234" s="30"/>
      <c r="D160234" s="30"/>
      <c r="E160234" s="30"/>
      <c r="F160234" s="30"/>
    </row>
    <row r="160333" spans="1:6" x14ac:dyDescent="0.3">
      <c r="A160333" s="30"/>
      <c r="B160333" s="30"/>
      <c r="C160333" s="30"/>
      <c r="D160333" s="30"/>
      <c r="E160333" s="30"/>
      <c r="F160333" s="30"/>
    </row>
    <row r="160432" spans="1:6" x14ac:dyDescent="0.3">
      <c r="A160432" s="30"/>
      <c r="B160432" s="30"/>
      <c r="C160432" s="30"/>
      <c r="D160432" s="30"/>
      <c r="E160432" s="30"/>
      <c r="F160432" s="30"/>
    </row>
    <row r="160531" spans="1:6" x14ac:dyDescent="0.3">
      <c r="A160531" s="30"/>
      <c r="B160531" s="30"/>
      <c r="C160531" s="30"/>
      <c r="D160531" s="30"/>
      <c r="E160531" s="30"/>
      <c r="F160531" s="30"/>
    </row>
    <row r="160630" spans="1:6" x14ac:dyDescent="0.3">
      <c r="A160630" s="30"/>
      <c r="B160630" s="30"/>
      <c r="C160630" s="30"/>
      <c r="D160630" s="30"/>
      <c r="E160630" s="30"/>
      <c r="F160630" s="30"/>
    </row>
    <row r="160729" spans="1:6" x14ac:dyDescent="0.3">
      <c r="A160729" s="30"/>
      <c r="B160729" s="30"/>
      <c r="C160729" s="30"/>
      <c r="D160729" s="30"/>
      <c r="E160729" s="30"/>
      <c r="F160729" s="30"/>
    </row>
    <row r="160828" spans="1:6" x14ac:dyDescent="0.3">
      <c r="A160828" s="30"/>
      <c r="B160828" s="30"/>
      <c r="C160828" s="30"/>
      <c r="D160828" s="30"/>
      <c r="E160828" s="30"/>
      <c r="F160828" s="30"/>
    </row>
    <row r="160927" spans="1:6" x14ac:dyDescent="0.3">
      <c r="A160927" s="30"/>
      <c r="B160927" s="30"/>
      <c r="C160927" s="30"/>
      <c r="D160927" s="30"/>
      <c r="E160927" s="30"/>
      <c r="F160927" s="30"/>
    </row>
    <row r="161026" spans="1:6" x14ac:dyDescent="0.3">
      <c r="A161026" s="30"/>
      <c r="B161026" s="30"/>
      <c r="C161026" s="30"/>
      <c r="D161026" s="30"/>
      <c r="E161026" s="30"/>
      <c r="F161026" s="30"/>
    </row>
    <row r="161125" spans="1:6" x14ac:dyDescent="0.3">
      <c r="A161125" s="30"/>
      <c r="B161125" s="30"/>
      <c r="C161125" s="30"/>
      <c r="D161125" s="30"/>
      <c r="E161125" s="30"/>
      <c r="F161125" s="30"/>
    </row>
    <row r="161224" spans="1:6" x14ac:dyDescent="0.3">
      <c r="A161224" s="30"/>
      <c r="B161224" s="30"/>
      <c r="C161224" s="30"/>
      <c r="D161224" s="30"/>
      <c r="E161224" s="30"/>
      <c r="F161224" s="30"/>
    </row>
    <row r="161323" spans="1:6" x14ac:dyDescent="0.3">
      <c r="A161323" s="30"/>
      <c r="B161323" s="30"/>
      <c r="C161323" s="30"/>
      <c r="D161323" s="30"/>
      <c r="E161323" s="30"/>
      <c r="F161323" s="30"/>
    </row>
    <row r="161422" spans="1:6" x14ac:dyDescent="0.3">
      <c r="A161422" s="30"/>
      <c r="B161422" s="30"/>
      <c r="C161422" s="30"/>
      <c r="D161422" s="30"/>
      <c r="E161422" s="30"/>
      <c r="F161422" s="30"/>
    </row>
    <row r="161521" spans="1:6" x14ac:dyDescent="0.3">
      <c r="A161521" s="30"/>
      <c r="B161521" s="30"/>
      <c r="C161521" s="30"/>
      <c r="D161521" s="30"/>
      <c r="E161521" s="30"/>
      <c r="F161521" s="30"/>
    </row>
    <row r="161620" spans="1:6" x14ac:dyDescent="0.3">
      <c r="A161620" s="30"/>
      <c r="B161620" s="30"/>
      <c r="C161620" s="30"/>
      <c r="D161620" s="30"/>
      <c r="E161620" s="30"/>
      <c r="F161620" s="30"/>
    </row>
    <row r="161719" spans="1:6" x14ac:dyDescent="0.3">
      <c r="A161719" s="30"/>
      <c r="B161719" s="30"/>
      <c r="C161719" s="30"/>
      <c r="D161719" s="30"/>
      <c r="E161719" s="30"/>
      <c r="F161719" s="30"/>
    </row>
    <row r="161818" spans="1:6" x14ac:dyDescent="0.3">
      <c r="A161818" s="30"/>
      <c r="B161818" s="30"/>
      <c r="C161818" s="30"/>
      <c r="D161818" s="30"/>
      <c r="E161818" s="30"/>
      <c r="F161818" s="30"/>
    </row>
    <row r="161917" spans="1:6" x14ac:dyDescent="0.3">
      <c r="A161917" s="30"/>
      <c r="B161917" s="30"/>
      <c r="C161917" s="30"/>
      <c r="D161917" s="30"/>
      <c r="E161917" s="30"/>
      <c r="F161917" s="30"/>
    </row>
    <row r="162016" spans="1:6" x14ac:dyDescent="0.3">
      <c r="A162016" s="30"/>
      <c r="B162016" s="30"/>
      <c r="C162016" s="30"/>
      <c r="D162016" s="30"/>
      <c r="E162016" s="30"/>
      <c r="F162016" s="30"/>
    </row>
    <row r="162115" spans="1:6" x14ac:dyDescent="0.3">
      <c r="A162115" s="30"/>
      <c r="B162115" s="30"/>
      <c r="C162115" s="30"/>
      <c r="D162115" s="30"/>
      <c r="E162115" s="30"/>
      <c r="F162115" s="30"/>
    </row>
    <row r="162214" spans="1:6" x14ac:dyDescent="0.3">
      <c r="A162214" s="30"/>
      <c r="B162214" s="30"/>
      <c r="C162214" s="30"/>
      <c r="D162214" s="30"/>
      <c r="E162214" s="30"/>
      <c r="F162214" s="30"/>
    </row>
    <row r="162313" spans="1:6" x14ac:dyDescent="0.3">
      <c r="A162313" s="30"/>
      <c r="B162313" s="30"/>
      <c r="C162313" s="30"/>
      <c r="D162313" s="30"/>
      <c r="E162313" s="30"/>
      <c r="F162313" s="30"/>
    </row>
    <row r="162412" spans="1:6" x14ac:dyDescent="0.3">
      <c r="A162412" s="30"/>
      <c r="B162412" s="30"/>
      <c r="C162412" s="30"/>
      <c r="D162412" s="30"/>
      <c r="E162412" s="30"/>
      <c r="F162412" s="30"/>
    </row>
    <row r="162511" spans="1:6" x14ac:dyDescent="0.3">
      <c r="A162511" s="30"/>
      <c r="B162511" s="30"/>
      <c r="C162511" s="30"/>
      <c r="D162511" s="30"/>
      <c r="E162511" s="30"/>
      <c r="F162511" s="30"/>
    </row>
    <row r="162610" spans="1:6" x14ac:dyDescent="0.3">
      <c r="A162610" s="30"/>
      <c r="B162610" s="30"/>
      <c r="C162610" s="30"/>
      <c r="D162610" s="30"/>
      <c r="E162610" s="30"/>
      <c r="F162610" s="30"/>
    </row>
    <row r="162709" spans="1:6" x14ac:dyDescent="0.3">
      <c r="A162709" s="30"/>
      <c r="B162709" s="30"/>
      <c r="C162709" s="30"/>
      <c r="D162709" s="30"/>
      <c r="E162709" s="30"/>
      <c r="F162709" s="30"/>
    </row>
    <row r="162808" spans="1:6" x14ac:dyDescent="0.3">
      <c r="A162808" s="30"/>
      <c r="B162808" s="30"/>
      <c r="C162808" s="30"/>
      <c r="D162808" s="30"/>
      <c r="E162808" s="30"/>
      <c r="F162808" s="30"/>
    </row>
    <row r="162907" spans="1:6" x14ac:dyDescent="0.3">
      <c r="A162907" s="30"/>
      <c r="B162907" s="30"/>
      <c r="C162907" s="30"/>
      <c r="D162907" s="30"/>
      <c r="E162907" s="30"/>
      <c r="F162907" s="30"/>
    </row>
    <row r="163006" spans="1:6" x14ac:dyDescent="0.3">
      <c r="A163006" s="30"/>
      <c r="B163006" s="30"/>
      <c r="C163006" s="30"/>
      <c r="D163006" s="30"/>
      <c r="E163006" s="30"/>
      <c r="F163006" s="30"/>
    </row>
    <row r="163105" spans="1:6" x14ac:dyDescent="0.3">
      <c r="A163105" s="30"/>
      <c r="B163105" s="30"/>
      <c r="C163105" s="30"/>
      <c r="D163105" s="30"/>
      <c r="E163105" s="30"/>
      <c r="F163105" s="30"/>
    </row>
    <row r="163204" spans="1:6" x14ac:dyDescent="0.3">
      <c r="A163204" s="30"/>
      <c r="B163204" s="30"/>
      <c r="C163204" s="30"/>
      <c r="D163204" s="30"/>
      <c r="E163204" s="30"/>
      <c r="F163204" s="30"/>
    </row>
    <row r="163303" spans="1:6" x14ac:dyDescent="0.3">
      <c r="A163303" s="30"/>
      <c r="B163303" s="30"/>
      <c r="C163303" s="30"/>
      <c r="D163303" s="30"/>
      <c r="E163303" s="30"/>
      <c r="F163303" s="30"/>
    </row>
    <row r="163402" spans="1:6" x14ac:dyDescent="0.3">
      <c r="A163402" s="30"/>
      <c r="B163402" s="30"/>
      <c r="C163402" s="30"/>
      <c r="D163402" s="30"/>
      <c r="E163402" s="30"/>
      <c r="F163402" s="30"/>
    </row>
    <row r="163501" spans="1:6" x14ac:dyDescent="0.3">
      <c r="A163501" s="30"/>
      <c r="B163501" s="30"/>
      <c r="C163501" s="30"/>
      <c r="D163501" s="30"/>
      <c r="E163501" s="30"/>
      <c r="F163501" s="30"/>
    </row>
    <row r="163600" spans="1:6" x14ac:dyDescent="0.3">
      <c r="A163600" s="30"/>
      <c r="B163600" s="30"/>
      <c r="C163600" s="30"/>
      <c r="D163600" s="30"/>
      <c r="E163600" s="30"/>
      <c r="F163600" s="30"/>
    </row>
    <row r="163699" spans="1:6" x14ac:dyDescent="0.3">
      <c r="A163699" s="30"/>
      <c r="B163699" s="30"/>
      <c r="C163699" s="30"/>
      <c r="D163699" s="30"/>
      <c r="E163699" s="30"/>
      <c r="F163699" s="30"/>
    </row>
    <row r="163798" spans="1:6" x14ac:dyDescent="0.3">
      <c r="A163798" s="30"/>
      <c r="B163798" s="30"/>
      <c r="C163798" s="30"/>
      <c r="D163798" s="30"/>
      <c r="E163798" s="30"/>
      <c r="F163798" s="30"/>
    </row>
    <row r="163897" spans="1:6" x14ac:dyDescent="0.3">
      <c r="A163897" s="30"/>
      <c r="B163897" s="30"/>
      <c r="C163897" s="30"/>
      <c r="D163897" s="30"/>
      <c r="E163897" s="30"/>
      <c r="F163897" s="30"/>
    </row>
    <row r="163996" spans="1:6" x14ac:dyDescent="0.3">
      <c r="A163996" s="30"/>
      <c r="B163996" s="30"/>
      <c r="C163996" s="30"/>
      <c r="D163996" s="30"/>
      <c r="E163996" s="30"/>
      <c r="F163996" s="30"/>
    </row>
    <row r="164095" spans="1:6" x14ac:dyDescent="0.3">
      <c r="A164095" s="30"/>
      <c r="B164095" s="30"/>
      <c r="C164095" s="30"/>
      <c r="D164095" s="30"/>
      <c r="E164095" s="30"/>
      <c r="F164095" s="30"/>
    </row>
    <row r="164194" spans="1:6" x14ac:dyDescent="0.3">
      <c r="A164194" s="30"/>
      <c r="B164194" s="30"/>
      <c r="C164194" s="30"/>
      <c r="D164194" s="30"/>
      <c r="E164194" s="30"/>
      <c r="F164194" s="30"/>
    </row>
    <row r="164293" spans="1:6" x14ac:dyDescent="0.3">
      <c r="A164293" s="30"/>
      <c r="B164293" s="30"/>
      <c r="C164293" s="30"/>
      <c r="D164293" s="30"/>
      <c r="E164293" s="30"/>
      <c r="F164293" s="30"/>
    </row>
    <row r="164392" spans="1:6" x14ac:dyDescent="0.3">
      <c r="A164392" s="30"/>
      <c r="B164392" s="30"/>
      <c r="C164392" s="30"/>
      <c r="D164392" s="30"/>
      <c r="E164392" s="30"/>
      <c r="F164392" s="30"/>
    </row>
    <row r="164491" spans="1:6" x14ac:dyDescent="0.3">
      <c r="A164491" s="30"/>
      <c r="B164491" s="30"/>
      <c r="C164491" s="30"/>
      <c r="D164491" s="30"/>
      <c r="E164491" s="30"/>
      <c r="F164491" s="30"/>
    </row>
    <row r="164590" spans="1:6" x14ac:dyDescent="0.3">
      <c r="A164590" s="30"/>
      <c r="B164590" s="30"/>
      <c r="C164590" s="30"/>
      <c r="D164590" s="30"/>
      <c r="E164590" s="30"/>
      <c r="F164590" s="30"/>
    </row>
    <row r="164689" spans="1:6" x14ac:dyDescent="0.3">
      <c r="A164689" s="30"/>
      <c r="B164689" s="30"/>
      <c r="C164689" s="30"/>
      <c r="D164689" s="30"/>
      <c r="E164689" s="30"/>
      <c r="F164689" s="30"/>
    </row>
    <row r="164788" spans="1:6" x14ac:dyDescent="0.3">
      <c r="A164788" s="30"/>
      <c r="B164788" s="30"/>
      <c r="C164788" s="30"/>
      <c r="D164788" s="30"/>
      <c r="E164788" s="30"/>
      <c r="F164788" s="30"/>
    </row>
    <row r="164887" spans="1:6" x14ac:dyDescent="0.3">
      <c r="A164887" s="30"/>
      <c r="B164887" s="30"/>
      <c r="C164887" s="30"/>
      <c r="D164887" s="30"/>
      <c r="E164887" s="30"/>
      <c r="F164887" s="30"/>
    </row>
    <row r="164986" spans="1:6" x14ac:dyDescent="0.3">
      <c r="A164986" s="30"/>
      <c r="B164986" s="30"/>
      <c r="C164986" s="30"/>
      <c r="D164986" s="30"/>
      <c r="E164986" s="30"/>
      <c r="F164986" s="30"/>
    </row>
    <row r="165085" spans="1:6" x14ac:dyDescent="0.3">
      <c r="A165085" s="30"/>
      <c r="B165085" s="30"/>
      <c r="C165085" s="30"/>
      <c r="D165085" s="30"/>
      <c r="E165085" s="30"/>
      <c r="F165085" s="30"/>
    </row>
    <row r="165184" spans="1:6" x14ac:dyDescent="0.3">
      <c r="A165184" s="30"/>
      <c r="B165184" s="30"/>
      <c r="C165184" s="30"/>
      <c r="D165184" s="30"/>
      <c r="E165184" s="30"/>
      <c r="F165184" s="30"/>
    </row>
    <row r="165283" spans="1:6" x14ac:dyDescent="0.3">
      <c r="A165283" s="30"/>
      <c r="B165283" s="30"/>
      <c r="C165283" s="30"/>
      <c r="D165283" s="30"/>
      <c r="E165283" s="30"/>
      <c r="F165283" s="30"/>
    </row>
    <row r="165382" spans="1:6" x14ac:dyDescent="0.3">
      <c r="A165382" s="30"/>
      <c r="B165382" s="30"/>
      <c r="C165382" s="30"/>
      <c r="D165382" s="30"/>
      <c r="E165382" s="30"/>
      <c r="F165382" s="30"/>
    </row>
    <row r="165481" spans="1:6" x14ac:dyDescent="0.3">
      <c r="A165481" s="30"/>
      <c r="B165481" s="30"/>
      <c r="C165481" s="30"/>
      <c r="D165481" s="30"/>
      <c r="E165481" s="30"/>
      <c r="F165481" s="30"/>
    </row>
    <row r="165580" spans="1:6" x14ac:dyDescent="0.3">
      <c r="A165580" s="30"/>
      <c r="B165580" s="30"/>
      <c r="C165580" s="30"/>
      <c r="D165580" s="30"/>
      <c r="E165580" s="30"/>
      <c r="F165580" s="30"/>
    </row>
    <row r="165679" spans="1:6" x14ac:dyDescent="0.3">
      <c r="A165679" s="30"/>
      <c r="B165679" s="30"/>
      <c r="C165679" s="30"/>
      <c r="D165679" s="30"/>
      <c r="E165679" s="30"/>
      <c r="F165679" s="30"/>
    </row>
    <row r="165778" spans="1:6" x14ac:dyDescent="0.3">
      <c r="A165778" s="30"/>
      <c r="B165778" s="30"/>
      <c r="C165778" s="30"/>
      <c r="D165778" s="30"/>
      <c r="E165778" s="30"/>
      <c r="F165778" s="30"/>
    </row>
    <row r="165877" spans="1:6" x14ac:dyDescent="0.3">
      <c r="A165877" s="30"/>
      <c r="B165877" s="30"/>
      <c r="C165877" s="30"/>
      <c r="D165877" s="30"/>
      <c r="E165877" s="30"/>
      <c r="F165877" s="30"/>
    </row>
    <row r="165976" spans="1:6" x14ac:dyDescent="0.3">
      <c r="A165976" s="30"/>
      <c r="B165976" s="30"/>
      <c r="C165976" s="30"/>
      <c r="D165976" s="30"/>
      <c r="E165976" s="30"/>
      <c r="F165976" s="30"/>
    </row>
    <row r="166075" spans="1:6" x14ac:dyDescent="0.3">
      <c r="A166075" s="30"/>
      <c r="B166075" s="30"/>
      <c r="C166075" s="30"/>
      <c r="D166075" s="30"/>
      <c r="E166075" s="30"/>
      <c r="F166075" s="30"/>
    </row>
    <row r="166174" spans="1:6" x14ac:dyDescent="0.3">
      <c r="A166174" s="30"/>
      <c r="B166174" s="30"/>
      <c r="C166174" s="30"/>
      <c r="D166174" s="30"/>
      <c r="E166174" s="30"/>
      <c r="F166174" s="30"/>
    </row>
    <row r="166273" spans="1:6" x14ac:dyDescent="0.3">
      <c r="A166273" s="30"/>
      <c r="B166273" s="30"/>
      <c r="C166273" s="30"/>
      <c r="D166273" s="30"/>
      <c r="E166273" s="30"/>
      <c r="F166273" s="30"/>
    </row>
    <row r="166372" spans="1:6" x14ac:dyDescent="0.3">
      <c r="A166372" s="30"/>
      <c r="B166372" s="30"/>
      <c r="C166372" s="30"/>
      <c r="D166372" s="30"/>
      <c r="E166372" s="30"/>
      <c r="F166372" s="30"/>
    </row>
    <row r="166471" spans="1:6" x14ac:dyDescent="0.3">
      <c r="A166471" s="30"/>
      <c r="B166471" s="30"/>
      <c r="C166471" s="30"/>
      <c r="D166471" s="30"/>
      <c r="E166471" s="30"/>
      <c r="F166471" s="30"/>
    </row>
    <row r="166570" spans="1:6" x14ac:dyDescent="0.3">
      <c r="A166570" s="30"/>
      <c r="B166570" s="30"/>
      <c r="C166570" s="30"/>
      <c r="D166570" s="30"/>
      <c r="E166570" s="30"/>
      <c r="F166570" s="30"/>
    </row>
    <row r="166669" spans="1:6" x14ac:dyDescent="0.3">
      <c r="A166669" s="30"/>
      <c r="B166669" s="30"/>
      <c r="C166669" s="30"/>
      <c r="D166669" s="30"/>
      <c r="E166669" s="30"/>
      <c r="F166669" s="30"/>
    </row>
    <row r="166768" spans="1:6" x14ac:dyDescent="0.3">
      <c r="A166768" s="30"/>
      <c r="B166768" s="30"/>
      <c r="C166768" s="30"/>
      <c r="D166768" s="30"/>
      <c r="E166768" s="30"/>
      <c r="F166768" s="30"/>
    </row>
    <row r="166867" spans="1:6" x14ac:dyDescent="0.3">
      <c r="A166867" s="30"/>
      <c r="B166867" s="30"/>
      <c r="C166867" s="30"/>
      <c r="D166867" s="30"/>
      <c r="E166867" s="30"/>
      <c r="F166867" s="30"/>
    </row>
    <row r="166966" spans="1:6" x14ac:dyDescent="0.3">
      <c r="A166966" s="30"/>
      <c r="B166966" s="30"/>
      <c r="C166966" s="30"/>
      <c r="D166966" s="30"/>
      <c r="E166966" s="30"/>
      <c r="F166966" s="30"/>
    </row>
    <row r="167065" spans="1:6" x14ac:dyDescent="0.3">
      <c r="A167065" s="30"/>
      <c r="B167065" s="30"/>
      <c r="C167065" s="30"/>
      <c r="D167065" s="30"/>
      <c r="E167065" s="30"/>
      <c r="F167065" s="30"/>
    </row>
    <row r="167164" spans="1:6" x14ac:dyDescent="0.3">
      <c r="A167164" s="30"/>
      <c r="B167164" s="30"/>
      <c r="C167164" s="30"/>
      <c r="D167164" s="30"/>
      <c r="E167164" s="30"/>
      <c r="F167164" s="30"/>
    </row>
    <row r="167263" spans="1:6" x14ac:dyDescent="0.3">
      <c r="A167263" s="30"/>
      <c r="B167263" s="30"/>
      <c r="C167263" s="30"/>
      <c r="D167263" s="30"/>
      <c r="E167263" s="30"/>
      <c r="F167263" s="30"/>
    </row>
    <row r="167362" spans="1:6" x14ac:dyDescent="0.3">
      <c r="A167362" s="30"/>
      <c r="B167362" s="30"/>
      <c r="C167362" s="30"/>
      <c r="D167362" s="30"/>
      <c r="E167362" s="30"/>
      <c r="F167362" s="30"/>
    </row>
    <row r="167461" spans="1:6" x14ac:dyDescent="0.3">
      <c r="A167461" s="30"/>
      <c r="B167461" s="30"/>
      <c r="C167461" s="30"/>
      <c r="D167461" s="30"/>
      <c r="E167461" s="30"/>
      <c r="F167461" s="30"/>
    </row>
    <row r="167560" spans="1:6" x14ac:dyDescent="0.3">
      <c r="A167560" s="30"/>
      <c r="B167560" s="30"/>
      <c r="C167560" s="30"/>
      <c r="D167560" s="30"/>
      <c r="E167560" s="30"/>
      <c r="F167560" s="30"/>
    </row>
    <row r="167659" spans="1:6" x14ac:dyDescent="0.3">
      <c r="A167659" s="30"/>
      <c r="B167659" s="30"/>
      <c r="C167659" s="30"/>
      <c r="D167659" s="30"/>
      <c r="E167659" s="30"/>
      <c r="F167659" s="30"/>
    </row>
    <row r="167758" spans="1:6" x14ac:dyDescent="0.3">
      <c r="A167758" s="30"/>
      <c r="B167758" s="30"/>
      <c r="C167758" s="30"/>
      <c r="D167758" s="30"/>
      <c r="E167758" s="30"/>
      <c r="F167758" s="30"/>
    </row>
    <row r="167857" spans="1:6" x14ac:dyDescent="0.3">
      <c r="A167857" s="30"/>
      <c r="B167857" s="30"/>
      <c r="C167857" s="30"/>
      <c r="D167857" s="30"/>
      <c r="E167857" s="30"/>
      <c r="F167857" s="30"/>
    </row>
    <row r="167956" spans="1:6" x14ac:dyDescent="0.3">
      <c r="A167956" s="30"/>
      <c r="B167956" s="30"/>
      <c r="C167956" s="30"/>
      <c r="D167956" s="30"/>
      <c r="E167956" s="30"/>
      <c r="F167956" s="30"/>
    </row>
    <row r="168055" spans="1:6" x14ac:dyDescent="0.3">
      <c r="A168055" s="30"/>
      <c r="B168055" s="30"/>
      <c r="C168055" s="30"/>
      <c r="D168055" s="30"/>
      <c r="E168055" s="30"/>
      <c r="F168055" s="30"/>
    </row>
    <row r="168154" spans="1:6" x14ac:dyDescent="0.3">
      <c r="A168154" s="30"/>
      <c r="B168154" s="30"/>
      <c r="C168154" s="30"/>
      <c r="D168154" s="30"/>
      <c r="E168154" s="30"/>
      <c r="F168154" s="30"/>
    </row>
    <row r="168253" spans="1:6" x14ac:dyDescent="0.3">
      <c r="A168253" s="30"/>
      <c r="B168253" s="30"/>
      <c r="C168253" s="30"/>
      <c r="D168253" s="30"/>
      <c r="E168253" s="30"/>
      <c r="F168253" s="30"/>
    </row>
    <row r="168352" spans="1:6" x14ac:dyDescent="0.3">
      <c r="A168352" s="30"/>
      <c r="B168352" s="30"/>
      <c r="C168352" s="30"/>
      <c r="D168352" s="30"/>
      <c r="E168352" s="30"/>
      <c r="F168352" s="30"/>
    </row>
    <row r="168451" spans="1:6" x14ac:dyDescent="0.3">
      <c r="A168451" s="30"/>
      <c r="B168451" s="30"/>
      <c r="C168451" s="30"/>
      <c r="D168451" s="30"/>
      <c r="E168451" s="30"/>
      <c r="F168451" s="30"/>
    </row>
    <row r="168550" spans="1:6" x14ac:dyDescent="0.3">
      <c r="A168550" s="30"/>
      <c r="B168550" s="30"/>
      <c r="C168550" s="30"/>
      <c r="D168550" s="30"/>
      <c r="E168550" s="30"/>
      <c r="F168550" s="30"/>
    </row>
    <row r="168649" spans="1:6" x14ac:dyDescent="0.3">
      <c r="A168649" s="30"/>
      <c r="B168649" s="30"/>
      <c r="C168649" s="30"/>
      <c r="D168649" s="30"/>
      <c r="E168649" s="30"/>
      <c r="F168649" s="30"/>
    </row>
    <row r="168748" spans="1:6" x14ac:dyDescent="0.3">
      <c r="A168748" s="30"/>
      <c r="B168748" s="30"/>
      <c r="C168748" s="30"/>
      <c r="D168748" s="30"/>
      <c r="E168748" s="30"/>
      <c r="F168748" s="30"/>
    </row>
    <row r="168847" spans="1:6" x14ac:dyDescent="0.3">
      <c r="A168847" s="30"/>
      <c r="B168847" s="30"/>
      <c r="C168847" s="30"/>
      <c r="D168847" s="30"/>
      <c r="E168847" s="30"/>
      <c r="F168847" s="30"/>
    </row>
    <row r="168946" spans="1:6" x14ac:dyDescent="0.3">
      <c r="A168946" s="30"/>
      <c r="B168946" s="30"/>
      <c r="C168946" s="30"/>
      <c r="D168946" s="30"/>
      <c r="E168946" s="30"/>
      <c r="F168946" s="30"/>
    </row>
    <row r="169045" spans="1:6" x14ac:dyDescent="0.3">
      <c r="A169045" s="30"/>
      <c r="B169045" s="30"/>
      <c r="C169045" s="30"/>
      <c r="D169045" s="30"/>
      <c r="E169045" s="30"/>
      <c r="F169045" s="30"/>
    </row>
    <row r="169144" spans="1:6" x14ac:dyDescent="0.3">
      <c r="A169144" s="30"/>
      <c r="B169144" s="30"/>
      <c r="C169144" s="30"/>
      <c r="D169144" s="30"/>
      <c r="E169144" s="30"/>
      <c r="F169144" s="30"/>
    </row>
    <row r="169243" spans="1:6" x14ac:dyDescent="0.3">
      <c r="A169243" s="30"/>
      <c r="B169243" s="30"/>
      <c r="C169243" s="30"/>
      <c r="D169243" s="30"/>
      <c r="E169243" s="30"/>
      <c r="F169243" s="30"/>
    </row>
    <row r="169342" spans="1:6" x14ac:dyDescent="0.3">
      <c r="A169342" s="30"/>
      <c r="B169342" s="30"/>
      <c r="C169342" s="30"/>
      <c r="D169342" s="30"/>
      <c r="E169342" s="30"/>
      <c r="F169342" s="30"/>
    </row>
    <row r="169441" spans="1:6" x14ac:dyDescent="0.3">
      <c r="A169441" s="30"/>
      <c r="B169441" s="30"/>
      <c r="C169441" s="30"/>
      <c r="D169441" s="30"/>
      <c r="E169441" s="30"/>
      <c r="F169441" s="30"/>
    </row>
    <row r="169540" spans="1:6" x14ac:dyDescent="0.3">
      <c r="A169540" s="30"/>
      <c r="B169540" s="30"/>
      <c r="C169540" s="30"/>
      <c r="D169540" s="30"/>
      <c r="E169540" s="30"/>
      <c r="F169540" s="30"/>
    </row>
    <row r="169639" spans="1:6" x14ac:dyDescent="0.3">
      <c r="A169639" s="30"/>
      <c r="B169639" s="30"/>
      <c r="C169639" s="30"/>
      <c r="D169639" s="30"/>
      <c r="E169639" s="30"/>
      <c r="F169639" s="30"/>
    </row>
    <row r="169738" spans="1:6" x14ac:dyDescent="0.3">
      <c r="A169738" s="30"/>
      <c r="B169738" s="30"/>
      <c r="C169738" s="30"/>
      <c r="D169738" s="30"/>
      <c r="E169738" s="30"/>
      <c r="F169738" s="30"/>
    </row>
    <row r="169837" spans="1:6" x14ac:dyDescent="0.3">
      <c r="A169837" s="30"/>
      <c r="B169837" s="30"/>
      <c r="C169837" s="30"/>
      <c r="D169837" s="30"/>
      <c r="E169837" s="30"/>
      <c r="F169837" s="30"/>
    </row>
    <row r="169936" spans="1:6" x14ac:dyDescent="0.3">
      <c r="A169936" s="30"/>
      <c r="B169936" s="30"/>
      <c r="C169936" s="30"/>
      <c r="D169936" s="30"/>
      <c r="E169936" s="30"/>
      <c r="F169936" s="30"/>
    </row>
    <row r="170035" spans="1:6" x14ac:dyDescent="0.3">
      <c r="A170035" s="30"/>
      <c r="B170035" s="30"/>
      <c r="C170035" s="30"/>
      <c r="D170035" s="30"/>
      <c r="E170035" s="30"/>
      <c r="F170035" s="30"/>
    </row>
    <row r="170134" spans="1:6" x14ac:dyDescent="0.3">
      <c r="A170134" s="30"/>
      <c r="B170134" s="30"/>
      <c r="C170134" s="30"/>
      <c r="D170134" s="30"/>
      <c r="E170134" s="30"/>
      <c r="F170134" s="30"/>
    </row>
    <row r="170233" spans="1:6" x14ac:dyDescent="0.3">
      <c r="A170233" s="30"/>
      <c r="B170233" s="30"/>
      <c r="C170233" s="30"/>
      <c r="D170233" s="30"/>
      <c r="E170233" s="30"/>
      <c r="F170233" s="30"/>
    </row>
    <row r="170332" spans="1:6" x14ac:dyDescent="0.3">
      <c r="A170332" s="30"/>
      <c r="B170332" s="30"/>
      <c r="C170332" s="30"/>
      <c r="D170332" s="30"/>
      <c r="E170332" s="30"/>
      <c r="F170332" s="30"/>
    </row>
    <row r="170431" spans="1:6" x14ac:dyDescent="0.3">
      <c r="A170431" s="30"/>
      <c r="B170431" s="30"/>
      <c r="C170431" s="30"/>
      <c r="D170431" s="30"/>
      <c r="E170431" s="30"/>
      <c r="F170431" s="30"/>
    </row>
    <row r="170530" spans="1:6" x14ac:dyDescent="0.3">
      <c r="A170530" s="30"/>
      <c r="B170530" s="30"/>
      <c r="C170530" s="30"/>
      <c r="D170530" s="30"/>
      <c r="E170530" s="30"/>
      <c r="F170530" s="30"/>
    </row>
    <row r="170629" spans="1:6" x14ac:dyDescent="0.3">
      <c r="A170629" s="30"/>
      <c r="B170629" s="30"/>
      <c r="C170629" s="30"/>
      <c r="D170629" s="30"/>
      <c r="E170629" s="30"/>
      <c r="F170629" s="30"/>
    </row>
    <row r="170728" spans="1:6" x14ac:dyDescent="0.3">
      <c r="A170728" s="30"/>
      <c r="B170728" s="30"/>
      <c r="C170728" s="30"/>
      <c r="D170728" s="30"/>
      <c r="E170728" s="30"/>
      <c r="F170728" s="30"/>
    </row>
    <row r="170827" spans="1:6" x14ac:dyDescent="0.3">
      <c r="A170827" s="30"/>
      <c r="B170827" s="30"/>
      <c r="C170827" s="30"/>
      <c r="D170827" s="30"/>
      <c r="E170827" s="30"/>
      <c r="F170827" s="30"/>
    </row>
    <row r="170926" spans="1:6" x14ac:dyDescent="0.3">
      <c r="A170926" s="30"/>
      <c r="B170926" s="30"/>
      <c r="C170926" s="30"/>
      <c r="D170926" s="30"/>
      <c r="E170926" s="30"/>
      <c r="F170926" s="30"/>
    </row>
    <row r="171025" spans="1:6" x14ac:dyDescent="0.3">
      <c r="A171025" s="30"/>
      <c r="B171025" s="30"/>
      <c r="C171025" s="30"/>
      <c r="D171025" s="30"/>
      <c r="E171025" s="30"/>
      <c r="F171025" s="30"/>
    </row>
    <row r="171124" spans="1:6" x14ac:dyDescent="0.3">
      <c r="A171124" s="30"/>
      <c r="B171124" s="30"/>
      <c r="C171124" s="30"/>
      <c r="D171124" s="30"/>
      <c r="E171124" s="30"/>
      <c r="F171124" s="30"/>
    </row>
    <row r="171223" spans="1:6" x14ac:dyDescent="0.3">
      <c r="A171223" s="30"/>
      <c r="B171223" s="30"/>
      <c r="C171223" s="30"/>
      <c r="D171223" s="30"/>
      <c r="E171223" s="30"/>
      <c r="F171223" s="30"/>
    </row>
    <row r="171322" spans="1:6" x14ac:dyDescent="0.3">
      <c r="A171322" s="30"/>
      <c r="B171322" s="30"/>
      <c r="C171322" s="30"/>
      <c r="D171322" s="30"/>
      <c r="E171322" s="30"/>
      <c r="F171322" s="30"/>
    </row>
    <row r="171421" spans="1:6" x14ac:dyDescent="0.3">
      <c r="A171421" s="30"/>
      <c r="B171421" s="30"/>
      <c r="C171421" s="30"/>
      <c r="D171421" s="30"/>
      <c r="E171421" s="30"/>
      <c r="F171421" s="30"/>
    </row>
    <row r="171520" spans="1:6" x14ac:dyDescent="0.3">
      <c r="A171520" s="30"/>
      <c r="B171520" s="30"/>
      <c r="C171520" s="30"/>
      <c r="D171520" s="30"/>
      <c r="E171520" s="30"/>
      <c r="F171520" s="30"/>
    </row>
    <row r="171619" spans="1:6" x14ac:dyDescent="0.3">
      <c r="A171619" s="30"/>
      <c r="B171619" s="30"/>
      <c r="C171619" s="30"/>
      <c r="D171619" s="30"/>
      <c r="E171619" s="30"/>
      <c r="F171619" s="30"/>
    </row>
    <row r="171718" spans="1:6" x14ac:dyDescent="0.3">
      <c r="A171718" s="30"/>
      <c r="B171718" s="30"/>
      <c r="C171718" s="30"/>
      <c r="D171718" s="30"/>
      <c r="E171718" s="30"/>
      <c r="F171718" s="30"/>
    </row>
    <row r="171817" spans="1:6" x14ac:dyDescent="0.3">
      <c r="A171817" s="30"/>
      <c r="B171817" s="30"/>
      <c r="C171817" s="30"/>
      <c r="D171817" s="30"/>
      <c r="E171817" s="30"/>
      <c r="F171817" s="30"/>
    </row>
    <row r="171916" spans="1:6" x14ac:dyDescent="0.3">
      <c r="A171916" s="30"/>
      <c r="B171916" s="30"/>
      <c r="C171916" s="30"/>
      <c r="D171916" s="30"/>
      <c r="E171916" s="30"/>
      <c r="F171916" s="30"/>
    </row>
    <row r="172015" spans="1:6" x14ac:dyDescent="0.3">
      <c r="A172015" s="30"/>
      <c r="B172015" s="30"/>
      <c r="C172015" s="30"/>
      <c r="D172015" s="30"/>
      <c r="E172015" s="30"/>
      <c r="F172015" s="30"/>
    </row>
    <row r="172114" spans="1:6" x14ac:dyDescent="0.3">
      <c r="A172114" s="30"/>
      <c r="B172114" s="30"/>
      <c r="C172114" s="30"/>
      <c r="D172114" s="30"/>
      <c r="E172114" s="30"/>
      <c r="F172114" s="30"/>
    </row>
    <row r="172213" spans="1:6" x14ac:dyDescent="0.3">
      <c r="A172213" s="30"/>
      <c r="B172213" s="30"/>
      <c r="C172213" s="30"/>
      <c r="D172213" s="30"/>
      <c r="E172213" s="30"/>
      <c r="F172213" s="30"/>
    </row>
    <row r="172312" spans="1:6" x14ac:dyDescent="0.3">
      <c r="A172312" s="30"/>
      <c r="B172312" s="30"/>
      <c r="C172312" s="30"/>
      <c r="D172312" s="30"/>
      <c r="E172312" s="30"/>
      <c r="F172312" s="30"/>
    </row>
    <row r="172411" spans="1:6" x14ac:dyDescent="0.3">
      <c r="A172411" s="30"/>
      <c r="B172411" s="30"/>
      <c r="C172411" s="30"/>
      <c r="D172411" s="30"/>
      <c r="E172411" s="30"/>
      <c r="F172411" s="30"/>
    </row>
    <row r="172510" spans="1:6" x14ac:dyDescent="0.3">
      <c r="A172510" s="30"/>
      <c r="B172510" s="30"/>
      <c r="C172510" s="30"/>
      <c r="D172510" s="30"/>
      <c r="E172510" s="30"/>
      <c r="F172510" s="30"/>
    </row>
    <row r="172609" spans="1:6" x14ac:dyDescent="0.3">
      <c r="A172609" s="30"/>
      <c r="B172609" s="30"/>
      <c r="C172609" s="30"/>
      <c r="D172609" s="30"/>
      <c r="E172609" s="30"/>
      <c r="F172609" s="30"/>
    </row>
    <row r="172708" spans="1:6" x14ac:dyDescent="0.3">
      <c r="A172708" s="30"/>
      <c r="B172708" s="30"/>
      <c r="C172708" s="30"/>
      <c r="D172708" s="30"/>
      <c r="E172708" s="30"/>
      <c r="F172708" s="30"/>
    </row>
    <row r="172807" spans="1:6" x14ac:dyDescent="0.3">
      <c r="A172807" s="30"/>
      <c r="B172807" s="30"/>
      <c r="C172807" s="30"/>
      <c r="D172807" s="30"/>
      <c r="E172807" s="30"/>
      <c r="F172807" s="30"/>
    </row>
    <row r="172906" spans="1:6" x14ac:dyDescent="0.3">
      <c r="A172906" s="30"/>
      <c r="B172906" s="30"/>
      <c r="C172906" s="30"/>
      <c r="D172906" s="30"/>
      <c r="E172906" s="30"/>
      <c r="F172906" s="30"/>
    </row>
    <row r="173005" spans="1:6" x14ac:dyDescent="0.3">
      <c r="A173005" s="30"/>
      <c r="B173005" s="30"/>
      <c r="C173005" s="30"/>
      <c r="D173005" s="30"/>
      <c r="E173005" s="30"/>
      <c r="F173005" s="30"/>
    </row>
    <row r="173104" spans="1:6" x14ac:dyDescent="0.3">
      <c r="A173104" s="30"/>
      <c r="B173104" s="30"/>
      <c r="C173104" s="30"/>
      <c r="D173104" s="30"/>
      <c r="E173104" s="30"/>
      <c r="F173104" s="30"/>
    </row>
    <row r="173203" spans="1:6" x14ac:dyDescent="0.3">
      <c r="A173203" s="30"/>
      <c r="B173203" s="30"/>
      <c r="C173203" s="30"/>
      <c r="D173203" s="30"/>
      <c r="E173203" s="30"/>
      <c r="F173203" s="30"/>
    </row>
    <row r="173302" spans="1:6" x14ac:dyDescent="0.3">
      <c r="A173302" s="30"/>
      <c r="B173302" s="30"/>
      <c r="C173302" s="30"/>
      <c r="D173302" s="30"/>
      <c r="E173302" s="30"/>
      <c r="F173302" s="30"/>
    </row>
    <row r="173401" spans="1:6" x14ac:dyDescent="0.3">
      <c r="A173401" s="30"/>
      <c r="B173401" s="30"/>
      <c r="C173401" s="30"/>
      <c r="D173401" s="30"/>
      <c r="E173401" s="30"/>
      <c r="F173401" s="30"/>
    </row>
    <row r="173500" spans="1:6" x14ac:dyDescent="0.3">
      <c r="A173500" s="30"/>
      <c r="B173500" s="30"/>
      <c r="C173500" s="30"/>
      <c r="D173500" s="30"/>
      <c r="E173500" s="30"/>
      <c r="F173500" s="30"/>
    </row>
    <row r="173599" spans="1:6" x14ac:dyDescent="0.3">
      <c r="A173599" s="30"/>
      <c r="B173599" s="30"/>
      <c r="C173599" s="30"/>
      <c r="D173599" s="30"/>
      <c r="E173599" s="30"/>
      <c r="F173599" s="30"/>
    </row>
    <row r="173698" spans="1:6" x14ac:dyDescent="0.3">
      <c r="A173698" s="30"/>
      <c r="B173698" s="30"/>
      <c r="C173698" s="30"/>
      <c r="D173698" s="30"/>
      <c r="E173698" s="30"/>
      <c r="F173698" s="30"/>
    </row>
    <row r="173797" spans="1:6" x14ac:dyDescent="0.3">
      <c r="A173797" s="30"/>
      <c r="B173797" s="30"/>
      <c r="C173797" s="30"/>
      <c r="D173797" s="30"/>
      <c r="E173797" s="30"/>
      <c r="F173797" s="30"/>
    </row>
    <row r="173896" spans="1:6" x14ac:dyDescent="0.3">
      <c r="A173896" s="30"/>
      <c r="B173896" s="30"/>
      <c r="C173896" s="30"/>
      <c r="D173896" s="30"/>
      <c r="E173896" s="30"/>
      <c r="F173896" s="30"/>
    </row>
    <row r="173995" spans="1:6" x14ac:dyDescent="0.3">
      <c r="A173995" s="30"/>
      <c r="B173995" s="30"/>
      <c r="C173995" s="30"/>
      <c r="D173995" s="30"/>
      <c r="E173995" s="30"/>
      <c r="F173995" s="30"/>
    </row>
    <row r="174094" spans="1:6" x14ac:dyDescent="0.3">
      <c r="A174094" s="30"/>
      <c r="B174094" s="30"/>
      <c r="C174094" s="30"/>
      <c r="D174094" s="30"/>
      <c r="E174094" s="30"/>
      <c r="F174094" s="30"/>
    </row>
    <row r="174193" spans="1:6" x14ac:dyDescent="0.3">
      <c r="A174193" s="30"/>
      <c r="B174193" s="30"/>
      <c r="C174193" s="30"/>
      <c r="D174193" s="30"/>
      <c r="E174193" s="30"/>
      <c r="F174193" s="30"/>
    </row>
    <row r="174292" spans="1:6" x14ac:dyDescent="0.3">
      <c r="A174292" s="30"/>
      <c r="B174292" s="30"/>
      <c r="C174292" s="30"/>
      <c r="D174292" s="30"/>
      <c r="E174292" s="30"/>
      <c r="F174292" s="30"/>
    </row>
    <row r="174391" spans="1:6" x14ac:dyDescent="0.3">
      <c r="A174391" s="30"/>
      <c r="B174391" s="30"/>
      <c r="C174391" s="30"/>
      <c r="D174391" s="30"/>
      <c r="E174391" s="30"/>
      <c r="F174391" s="30"/>
    </row>
    <row r="174490" spans="1:6" x14ac:dyDescent="0.3">
      <c r="A174490" s="30"/>
      <c r="B174490" s="30"/>
      <c r="C174490" s="30"/>
      <c r="D174490" s="30"/>
      <c r="E174490" s="30"/>
      <c r="F174490" s="30"/>
    </row>
    <row r="174589" spans="1:6" x14ac:dyDescent="0.3">
      <c r="A174589" s="30"/>
      <c r="B174589" s="30"/>
      <c r="C174589" s="30"/>
      <c r="D174589" s="30"/>
      <c r="E174589" s="30"/>
      <c r="F174589" s="30"/>
    </row>
    <row r="174688" spans="1:6" x14ac:dyDescent="0.3">
      <c r="A174688" s="30"/>
      <c r="B174688" s="30"/>
      <c r="C174688" s="30"/>
      <c r="D174688" s="30"/>
      <c r="E174688" s="30"/>
      <c r="F174688" s="30"/>
    </row>
    <row r="174787" spans="1:6" x14ac:dyDescent="0.3">
      <c r="A174787" s="30"/>
      <c r="B174787" s="30"/>
      <c r="C174787" s="30"/>
      <c r="D174787" s="30"/>
      <c r="E174787" s="30"/>
      <c r="F174787" s="30"/>
    </row>
    <row r="174886" spans="1:6" x14ac:dyDescent="0.3">
      <c r="A174886" s="30"/>
      <c r="B174886" s="30"/>
      <c r="C174886" s="30"/>
      <c r="D174886" s="30"/>
      <c r="E174886" s="30"/>
      <c r="F174886" s="30"/>
    </row>
    <row r="174985" spans="1:6" x14ac:dyDescent="0.3">
      <c r="A174985" s="30"/>
      <c r="B174985" s="30"/>
      <c r="C174985" s="30"/>
      <c r="D174985" s="30"/>
      <c r="E174985" s="30"/>
      <c r="F174985" s="30"/>
    </row>
    <row r="175084" spans="1:6" x14ac:dyDescent="0.3">
      <c r="A175084" s="30"/>
      <c r="B175084" s="30"/>
      <c r="C175084" s="30"/>
      <c r="D175084" s="30"/>
      <c r="E175084" s="30"/>
      <c r="F175084" s="30"/>
    </row>
    <row r="175183" spans="1:6" x14ac:dyDescent="0.3">
      <c r="A175183" s="30"/>
      <c r="B175183" s="30"/>
      <c r="C175183" s="30"/>
      <c r="D175183" s="30"/>
      <c r="E175183" s="30"/>
      <c r="F175183" s="30"/>
    </row>
    <row r="175282" spans="1:6" x14ac:dyDescent="0.3">
      <c r="A175282" s="30"/>
      <c r="B175282" s="30"/>
      <c r="C175282" s="30"/>
      <c r="D175282" s="30"/>
      <c r="E175282" s="30"/>
      <c r="F175282" s="30"/>
    </row>
    <row r="175381" spans="1:6" x14ac:dyDescent="0.3">
      <c r="A175381" s="30"/>
      <c r="B175381" s="30"/>
      <c r="C175381" s="30"/>
      <c r="D175381" s="30"/>
      <c r="E175381" s="30"/>
      <c r="F175381" s="30"/>
    </row>
    <row r="175480" spans="1:6" x14ac:dyDescent="0.3">
      <c r="A175480" s="30"/>
      <c r="B175480" s="30"/>
      <c r="C175480" s="30"/>
      <c r="D175480" s="30"/>
      <c r="E175480" s="30"/>
      <c r="F175480" s="30"/>
    </row>
    <row r="175579" spans="1:6" x14ac:dyDescent="0.3">
      <c r="A175579" s="30"/>
      <c r="B175579" s="30"/>
      <c r="C175579" s="30"/>
      <c r="D175579" s="30"/>
      <c r="E175579" s="30"/>
      <c r="F175579" s="30"/>
    </row>
    <row r="175678" spans="1:6" x14ac:dyDescent="0.3">
      <c r="A175678" s="30"/>
      <c r="B175678" s="30"/>
      <c r="C175678" s="30"/>
      <c r="D175678" s="30"/>
      <c r="E175678" s="30"/>
      <c r="F175678" s="30"/>
    </row>
    <row r="175777" spans="1:6" x14ac:dyDescent="0.3">
      <c r="A175777" s="30"/>
      <c r="B175777" s="30"/>
      <c r="C175777" s="30"/>
      <c r="D175777" s="30"/>
      <c r="E175777" s="30"/>
      <c r="F175777" s="30"/>
    </row>
    <row r="175876" spans="1:6" x14ac:dyDescent="0.3">
      <c r="A175876" s="30"/>
      <c r="B175876" s="30"/>
      <c r="C175876" s="30"/>
      <c r="D175876" s="30"/>
      <c r="E175876" s="30"/>
      <c r="F175876" s="30"/>
    </row>
    <row r="175975" spans="1:6" x14ac:dyDescent="0.3">
      <c r="A175975" s="30"/>
      <c r="B175975" s="30"/>
      <c r="C175975" s="30"/>
      <c r="D175975" s="30"/>
      <c r="E175975" s="30"/>
      <c r="F175975" s="30"/>
    </row>
    <row r="176074" spans="1:6" x14ac:dyDescent="0.3">
      <c r="A176074" s="30"/>
      <c r="B176074" s="30"/>
      <c r="C176074" s="30"/>
      <c r="D176074" s="30"/>
      <c r="E176074" s="30"/>
      <c r="F176074" s="30"/>
    </row>
    <row r="176173" spans="1:6" x14ac:dyDescent="0.3">
      <c r="A176173" s="30"/>
      <c r="B176173" s="30"/>
      <c r="C176173" s="30"/>
      <c r="D176173" s="30"/>
      <c r="E176173" s="30"/>
      <c r="F176173" s="30"/>
    </row>
    <row r="176272" spans="1:6" x14ac:dyDescent="0.3">
      <c r="A176272" s="30"/>
      <c r="B176272" s="30"/>
      <c r="C176272" s="30"/>
      <c r="D176272" s="30"/>
      <c r="E176272" s="30"/>
      <c r="F176272" s="30"/>
    </row>
    <row r="176371" spans="1:6" x14ac:dyDescent="0.3">
      <c r="A176371" s="30"/>
      <c r="B176371" s="30"/>
      <c r="C176371" s="30"/>
      <c r="D176371" s="30"/>
      <c r="E176371" s="30"/>
      <c r="F176371" s="30"/>
    </row>
    <row r="176470" spans="1:6" x14ac:dyDescent="0.3">
      <c r="A176470" s="30"/>
      <c r="B176470" s="30"/>
      <c r="C176470" s="30"/>
      <c r="D176470" s="30"/>
      <c r="E176470" s="30"/>
      <c r="F176470" s="30"/>
    </row>
    <row r="176569" spans="1:6" x14ac:dyDescent="0.3">
      <c r="A176569" s="30"/>
      <c r="B176569" s="30"/>
      <c r="C176569" s="30"/>
      <c r="D176569" s="30"/>
      <c r="E176569" s="30"/>
      <c r="F176569" s="30"/>
    </row>
    <row r="176668" spans="1:6" x14ac:dyDescent="0.3">
      <c r="A176668" s="30"/>
      <c r="B176668" s="30"/>
      <c r="C176668" s="30"/>
      <c r="D176668" s="30"/>
      <c r="E176668" s="30"/>
      <c r="F176668" s="30"/>
    </row>
    <row r="176767" spans="1:6" x14ac:dyDescent="0.3">
      <c r="A176767" s="30"/>
      <c r="B176767" s="30"/>
      <c r="C176767" s="30"/>
      <c r="D176767" s="30"/>
      <c r="E176767" s="30"/>
      <c r="F176767" s="30"/>
    </row>
    <row r="176866" spans="1:6" x14ac:dyDescent="0.3">
      <c r="A176866" s="30"/>
      <c r="B176866" s="30"/>
      <c r="C176866" s="30"/>
      <c r="D176866" s="30"/>
      <c r="E176866" s="30"/>
      <c r="F176866" s="30"/>
    </row>
    <row r="176965" spans="1:6" x14ac:dyDescent="0.3">
      <c r="A176965" s="30"/>
      <c r="B176965" s="30"/>
      <c r="C176965" s="30"/>
      <c r="D176965" s="30"/>
      <c r="E176965" s="30"/>
      <c r="F176965" s="30"/>
    </row>
    <row r="177064" spans="1:6" x14ac:dyDescent="0.3">
      <c r="A177064" s="30"/>
      <c r="B177064" s="30"/>
      <c r="C177064" s="30"/>
      <c r="D177064" s="30"/>
      <c r="E177064" s="30"/>
      <c r="F177064" s="30"/>
    </row>
    <row r="177163" spans="1:6" x14ac:dyDescent="0.3">
      <c r="A177163" s="30"/>
      <c r="B177163" s="30"/>
      <c r="C177163" s="30"/>
      <c r="D177163" s="30"/>
      <c r="E177163" s="30"/>
      <c r="F177163" s="30"/>
    </row>
    <row r="177262" spans="1:6" x14ac:dyDescent="0.3">
      <c r="A177262" s="30"/>
      <c r="B177262" s="30"/>
      <c r="C177262" s="30"/>
      <c r="D177262" s="30"/>
      <c r="E177262" s="30"/>
      <c r="F177262" s="30"/>
    </row>
    <row r="177361" spans="1:6" x14ac:dyDescent="0.3">
      <c r="A177361" s="30"/>
      <c r="B177361" s="30"/>
      <c r="C177361" s="30"/>
      <c r="D177361" s="30"/>
      <c r="E177361" s="30"/>
      <c r="F177361" s="30"/>
    </row>
    <row r="177460" spans="1:6" x14ac:dyDescent="0.3">
      <c r="A177460" s="30"/>
      <c r="B177460" s="30"/>
      <c r="C177460" s="30"/>
      <c r="D177460" s="30"/>
      <c r="E177460" s="30"/>
      <c r="F177460" s="30"/>
    </row>
    <row r="177559" spans="1:6" x14ac:dyDescent="0.3">
      <c r="A177559" s="30"/>
      <c r="B177559" s="30"/>
      <c r="C177559" s="30"/>
      <c r="D177559" s="30"/>
      <c r="E177559" s="30"/>
      <c r="F177559" s="30"/>
    </row>
    <row r="177658" spans="1:6" x14ac:dyDescent="0.3">
      <c r="A177658" s="30"/>
      <c r="B177658" s="30"/>
      <c r="C177658" s="30"/>
      <c r="D177658" s="30"/>
      <c r="E177658" s="30"/>
      <c r="F177658" s="30"/>
    </row>
    <row r="177757" spans="1:6" x14ac:dyDescent="0.3">
      <c r="A177757" s="30"/>
      <c r="B177757" s="30"/>
      <c r="C177757" s="30"/>
      <c r="D177757" s="30"/>
      <c r="E177757" s="30"/>
      <c r="F177757" s="30"/>
    </row>
    <row r="177856" spans="1:6" x14ac:dyDescent="0.3">
      <c r="A177856" s="30"/>
      <c r="B177856" s="30"/>
      <c r="C177856" s="30"/>
      <c r="D177856" s="30"/>
      <c r="E177856" s="30"/>
      <c r="F177856" s="30"/>
    </row>
    <row r="177955" spans="1:6" x14ac:dyDescent="0.3">
      <c r="A177955" s="30"/>
      <c r="B177955" s="30"/>
      <c r="C177955" s="30"/>
      <c r="D177955" s="30"/>
      <c r="E177955" s="30"/>
      <c r="F177955" s="30"/>
    </row>
    <row r="178054" spans="1:6" x14ac:dyDescent="0.3">
      <c r="A178054" s="30"/>
      <c r="B178054" s="30"/>
      <c r="C178054" s="30"/>
      <c r="D178054" s="30"/>
      <c r="E178054" s="30"/>
      <c r="F178054" s="30"/>
    </row>
    <row r="178153" spans="1:6" x14ac:dyDescent="0.3">
      <c r="A178153" s="30"/>
      <c r="B178153" s="30"/>
      <c r="C178153" s="30"/>
      <c r="D178153" s="30"/>
      <c r="E178153" s="30"/>
      <c r="F178153" s="30"/>
    </row>
    <row r="178252" spans="1:6" x14ac:dyDescent="0.3">
      <c r="A178252" s="30"/>
      <c r="B178252" s="30"/>
      <c r="C178252" s="30"/>
      <c r="D178252" s="30"/>
      <c r="E178252" s="30"/>
      <c r="F178252" s="30"/>
    </row>
    <row r="178351" spans="1:6" x14ac:dyDescent="0.3">
      <c r="A178351" s="30"/>
      <c r="B178351" s="30"/>
      <c r="C178351" s="30"/>
      <c r="D178351" s="30"/>
      <c r="E178351" s="30"/>
      <c r="F178351" s="30"/>
    </row>
    <row r="178450" spans="1:6" x14ac:dyDescent="0.3">
      <c r="A178450" s="30"/>
      <c r="B178450" s="30"/>
      <c r="C178450" s="30"/>
      <c r="D178450" s="30"/>
      <c r="E178450" s="30"/>
      <c r="F178450" s="30"/>
    </row>
    <row r="178549" spans="1:6" x14ac:dyDescent="0.3">
      <c r="A178549" s="30"/>
      <c r="B178549" s="30"/>
      <c r="C178549" s="30"/>
      <c r="D178549" s="30"/>
      <c r="E178549" s="30"/>
      <c r="F178549" s="30"/>
    </row>
    <row r="178648" spans="1:6" x14ac:dyDescent="0.3">
      <c r="A178648" s="30"/>
      <c r="B178648" s="30"/>
      <c r="C178648" s="30"/>
      <c r="D178648" s="30"/>
      <c r="E178648" s="30"/>
      <c r="F178648" s="30"/>
    </row>
    <row r="178747" spans="1:6" x14ac:dyDescent="0.3">
      <c r="A178747" s="30"/>
      <c r="B178747" s="30"/>
      <c r="C178747" s="30"/>
      <c r="D178747" s="30"/>
      <c r="E178747" s="30"/>
      <c r="F178747" s="30"/>
    </row>
    <row r="178846" spans="1:6" x14ac:dyDescent="0.3">
      <c r="A178846" s="30"/>
      <c r="B178846" s="30"/>
      <c r="C178846" s="30"/>
      <c r="D178846" s="30"/>
      <c r="E178846" s="30"/>
      <c r="F178846" s="30"/>
    </row>
    <row r="178945" spans="1:6" x14ac:dyDescent="0.3">
      <c r="A178945" s="30"/>
      <c r="B178945" s="30"/>
      <c r="C178945" s="30"/>
      <c r="D178945" s="30"/>
      <c r="E178945" s="30"/>
      <c r="F178945" s="30"/>
    </row>
    <row r="179044" spans="1:6" x14ac:dyDescent="0.3">
      <c r="A179044" s="30"/>
      <c r="B179044" s="30"/>
      <c r="C179044" s="30"/>
      <c r="D179044" s="30"/>
      <c r="E179044" s="30"/>
      <c r="F179044" s="30"/>
    </row>
    <row r="179143" spans="1:6" x14ac:dyDescent="0.3">
      <c r="A179143" s="30"/>
      <c r="B179143" s="30"/>
      <c r="C179143" s="30"/>
      <c r="D179143" s="30"/>
      <c r="E179143" s="30"/>
      <c r="F179143" s="30"/>
    </row>
    <row r="179242" spans="1:6" x14ac:dyDescent="0.3">
      <c r="A179242" s="30"/>
      <c r="B179242" s="30"/>
      <c r="C179242" s="30"/>
      <c r="D179242" s="30"/>
      <c r="E179242" s="30"/>
      <c r="F179242" s="30"/>
    </row>
    <row r="179341" spans="1:6" x14ac:dyDescent="0.3">
      <c r="A179341" s="30"/>
      <c r="B179341" s="30"/>
      <c r="C179341" s="30"/>
      <c r="D179341" s="30"/>
      <c r="E179341" s="30"/>
      <c r="F179341" s="30"/>
    </row>
    <row r="179440" spans="1:6" x14ac:dyDescent="0.3">
      <c r="A179440" s="30"/>
      <c r="B179440" s="30"/>
      <c r="C179440" s="30"/>
      <c r="D179440" s="30"/>
      <c r="E179440" s="30"/>
      <c r="F179440" s="30"/>
    </row>
    <row r="179539" spans="1:6" x14ac:dyDescent="0.3">
      <c r="A179539" s="30"/>
      <c r="B179539" s="30"/>
      <c r="C179539" s="30"/>
      <c r="D179539" s="30"/>
      <c r="E179539" s="30"/>
      <c r="F179539" s="30"/>
    </row>
    <row r="179638" spans="1:6" x14ac:dyDescent="0.3">
      <c r="A179638" s="30"/>
      <c r="B179638" s="30"/>
      <c r="C179638" s="30"/>
      <c r="D179638" s="30"/>
      <c r="E179638" s="30"/>
      <c r="F179638" s="30"/>
    </row>
    <row r="179737" spans="1:6" x14ac:dyDescent="0.3">
      <c r="A179737" s="30"/>
      <c r="B179737" s="30"/>
      <c r="C179737" s="30"/>
      <c r="D179737" s="30"/>
      <c r="E179737" s="30"/>
      <c r="F179737" s="30"/>
    </row>
    <row r="179836" spans="1:6" x14ac:dyDescent="0.3">
      <c r="A179836" s="30"/>
      <c r="B179836" s="30"/>
      <c r="C179836" s="30"/>
      <c r="D179836" s="30"/>
      <c r="E179836" s="30"/>
      <c r="F179836" s="30"/>
    </row>
    <row r="179935" spans="1:6" x14ac:dyDescent="0.3">
      <c r="A179935" s="30"/>
      <c r="B179935" s="30"/>
      <c r="C179935" s="30"/>
      <c r="D179935" s="30"/>
      <c r="E179935" s="30"/>
      <c r="F179935" s="30"/>
    </row>
    <row r="180034" spans="1:6" x14ac:dyDescent="0.3">
      <c r="A180034" s="30"/>
      <c r="B180034" s="30"/>
      <c r="C180034" s="30"/>
      <c r="D180034" s="30"/>
      <c r="E180034" s="30"/>
      <c r="F180034" s="30"/>
    </row>
    <row r="180133" spans="1:6" x14ac:dyDescent="0.3">
      <c r="A180133" s="30"/>
      <c r="B180133" s="30"/>
      <c r="C180133" s="30"/>
      <c r="D180133" s="30"/>
      <c r="E180133" s="30"/>
      <c r="F180133" s="30"/>
    </row>
    <row r="180232" spans="1:6" x14ac:dyDescent="0.3">
      <c r="A180232" s="30"/>
      <c r="B180232" s="30"/>
      <c r="C180232" s="30"/>
      <c r="D180232" s="30"/>
      <c r="E180232" s="30"/>
      <c r="F180232" s="30"/>
    </row>
    <row r="180331" spans="1:6" x14ac:dyDescent="0.3">
      <c r="A180331" s="30"/>
      <c r="B180331" s="30"/>
      <c r="C180331" s="30"/>
      <c r="D180331" s="30"/>
      <c r="E180331" s="30"/>
      <c r="F180331" s="30"/>
    </row>
    <row r="180430" spans="1:6" x14ac:dyDescent="0.3">
      <c r="A180430" s="30"/>
      <c r="B180430" s="30"/>
      <c r="C180430" s="30"/>
      <c r="D180430" s="30"/>
      <c r="E180430" s="30"/>
      <c r="F180430" s="30"/>
    </row>
    <row r="180529" spans="1:6" x14ac:dyDescent="0.3">
      <c r="A180529" s="30"/>
      <c r="B180529" s="30"/>
      <c r="C180529" s="30"/>
      <c r="D180529" s="30"/>
      <c r="E180529" s="30"/>
      <c r="F180529" s="30"/>
    </row>
    <row r="180628" spans="1:6" x14ac:dyDescent="0.3">
      <c r="A180628" s="30"/>
      <c r="B180628" s="30"/>
      <c r="C180628" s="30"/>
      <c r="D180628" s="30"/>
      <c r="E180628" s="30"/>
      <c r="F180628" s="30"/>
    </row>
    <row r="180727" spans="1:6" x14ac:dyDescent="0.3">
      <c r="A180727" s="30"/>
      <c r="B180727" s="30"/>
      <c r="C180727" s="30"/>
      <c r="D180727" s="30"/>
      <c r="E180727" s="30"/>
      <c r="F180727" s="30"/>
    </row>
    <row r="180826" spans="1:6" x14ac:dyDescent="0.3">
      <c r="A180826" s="30"/>
      <c r="B180826" s="30"/>
      <c r="C180826" s="30"/>
      <c r="D180826" s="30"/>
      <c r="E180826" s="30"/>
      <c r="F180826" s="30"/>
    </row>
    <row r="180925" spans="1:6" x14ac:dyDescent="0.3">
      <c r="A180925" s="30"/>
      <c r="B180925" s="30"/>
      <c r="C180925" s="30"/>
      <c r="D180925" s="30"/>
      <c r="E180925" s="30"/>
      <c r="F180925" s="30"/>
    </row>
    <row r="181024" spans="1:6" x14ac:dyDescent="0.3">
      <c r="A181024" s="30"/>
      <c r="B181024" s="30"/>
      <c r="C181024" s="30"/>
      <c r="D181024" s="30"/>
      <c r="E181024" s="30"/>
      <c r="F181024" s="30"/>
    </row>
    <row r="181123" spans="1:6" x14ac:dyDescent="0.3">
      <c r="A181123" s="30"/>
      <c r="B181123" s="30"/>
      <c r="C181123" s="30"/>
      <c r="D181123" s="30"/>
      <c r="E181123" s="30"/>
      <c r="F181123" s="30"/>
    </row>
    <row r="181222" spans="1:6" x14ac:dyDescent="0.3">
      <c r="A181222" s="30"/>
      <c r="B181222" s="30"/>
      <c r="C181222" s="30"/>
      <c r="D181222" s="30"/>
      <c r="E181222" s="30"/>
      <c r="F181222" s="30"/>
    </row>
    <row r="181321" spans="1:6" x14ac:dyDescent="0.3">
      <c r="A181321" s="30"/>
      <c r="B181321" s="30"/>
      <c r="C181321" s="30"/>
      <c r="D181321" s="30"/>
      <c r="E181321" s="30"/>
      <c r="F181321" s="30"/>
    </row>
    <row r="181420" spans="1:6" x14ac:dyDescent="0.3">
      <c r="A181420" s="30"/>
      <c r="B181420" s="30"/>
      <c r="C181420" s="30"/>
      <c r="D181420" s="30"/>
      <c r="E181420" s="30"/>
      <c r="F181420" s="30"/>
    </row>
    <row r="181519" spans="1:6" x14ac:dyDescent="0.3">
      <c r="A181519" s="30"/>
      <c r="B181519" s="30"/>
      <c r="C181519" s="30"/>
      <c r="D181519" s="30"/>
      <c r="E181519" s="30"/>
      <c r="F181519" s="30"/>
    </row>
    <row r="181618" spans="1:6" x14ac:dyDescent="0.3">
      <c r="A181618" s="30"/>
      <c r="B181618" s="30"/>
      <c r="C181618" s="30"/>
      <c r="D181618" s="30"/>
      <c r="E181618" s="30"/>
      <c r="F181618" s="30"/>
    </row>
    <row r="181717" spans="1:6" x14ac:dyDescent="0.3">
      <c r="A181717" s="30"/>
      <c r="B181717" s="30"/>
      <c r="C181717" s="30"/>
      <c r="D181717" s="30"/>
      <c r="E181717" s="30"/>
      <c r="F181717" s="30"/>
    </row>
    <row r="181816" spans="1:6" x14ac:dyDescent="0.3">
      <c r="A181816" s="30"/>
      <c r="B181816" s="30"/>
      <c r="C181816" s="30"/>
      <c r="D181816" s="30"/>
      <c r="E181816" s="30"/>
      <c r="F181816" s="30"/>
    </row>
    <row r="181915" spans="1:6" x14ac:dyDescent="0.3">
      <c r="A181915" s="30"/>
      <c r="B181915" s="30"/>
      <c r="C181915" s="30"/>
      <c r="D181915" s="30"/>
      <c r="E181915" s="30"/>
      <c r="F181915" s="30"/>
    </row>
    <row r="182014" spans="1:6" x14ac:dyDescent="0.3">
      <c r="A182014" s="30"/>
      <c r="B182014" s="30"/>
      <c r="C182014" s="30"/>
      <c r="D182014" s="30"/>
      <c r="E182014" s="30"/>
      <c r="F182014" s="30"/>
    </row>
    <row r="182113" spans="1:6" x14ac:dyDescent="0.3">
      <c r="A182113" s="30"/>
      <c r="B182113" s="30"/>
      <c r="C182113" s="30"/>
      <c r="D182113" s="30"/>
      <c r="E182113" s="30"/>
      <c r="F182113" s="30"/>
    </row>
    <row r="182212" spans="1:6" x14ac:dyDescent="0.3">
      <c r="A182212" s="30"/>
      <c r="B182212" s="30"/>
      <c r="C182212" s="30"/>
      <c r="D182212" s="30"/>
      <c r="E182212" s="30"/>
      <c r="F182212" s="30"/>
    </row>
    <row r="182311" spans="1:6" x14ac:dyDescent="0.3">
      <c r="A182311" s="30"/>
      <c r="B182311" s="30"/>
      <c r="C182311" s="30"/>
      <c r="D182311" s="30"/>
      <c r="E182311" s="30"/>
      <c r="F182311" s="30"/>
    </row>
    <row r="182410" spans="1:6" x14ac:dyDescent="0.3">
      <c r="A182410" s="30"/>
      <c r="B182410" s="30"/>
      <c r="C182410" s="30"/>
      <c r="D182410" s="30"/>
      <c r="E182410" s="30"/>
      <c r="F182410" s="30"/>
    </row>
    <row r="182509" spans="1:6" x14ac:dyDescent="0.3">
      <c r="A182509" s="30"/>
      <c r="B182509" s="30"/>
      <c r="C182509" s="30"/>
      <c r="D182509" s="30"/>
      <c r="E182509" s="30"/>
      <c r="F182509" s="30"/>
    </row>
    <row r="182608" spans="1:6" x14ac:dyDescent="0.3">
      <c r="A182608" s="30"/>
      <c r="B182608" s="30"/>
      <c r="C182608" s="30"/>
      <c r="D182608" s="30"/>
      <c r="E182608" s="30"/>
      <c r="F182608" s="30"/>
    </row>
    <row r="182707" spans="1:6" x14ac:dyDescent="0.3">
      <c r="A182707" s="30"/>
      <c r="B182707" s="30"/>
      <c r="C182707" s="30"/>
      <c r="D182707" s="30"/>
      <c r="E182707" s="30"/>
      <c r="F182707" s="30"/>
    </row>
    <row r="182806" spans="1:6" x14ac:dyDescent="0.3">
      <c r="A182806" s="30"/>
      <c r="B182806" s="30"/>
      <c r="C182806" s="30"/>
      <c r="D182806" s="30"/>
      <c r="E182806" s="30"/>
      <c r="F182806" s="30"/>
    </row>
    <row r="182905" spans="1:6" x14ac:dyDescent="0.3">
      <c r="A182905" s="30"/>
      <c r="B182905" s="30"/>
      <c r="C182905" s="30"/>
      <c r="D182905" s="30"/>
      <c r="E182905" s="30"/>
      <c r="F182905" s="30"/>
    </row>
    <row r="183004" spans="1:6" x14ac:dyDescent="0.3">
      <c r="A183004" s="30"/>
      <c r="B183004" s="30"/>
      <c r="C183004" s="30"/>
      <c r="D183004" s="30"/>
      <c r="E183004" s="30"/>
      <c r="F183004" s="30"/>
    </row>
    <row r="183103" spans="1:6" x14ac:dyDescent="0.3">
      <c r="A183103" s="30"/>
      <c r="B183103" s="30"/>
      <c r="C183103" s="30"/>
      <c r="D183103" s="30"/>
      <c r="E183103" s="30"/>
      <c r="F183103" s="30"/>
    </row>
    <row r="183202" spans="1:6" x14ac:dyDescent="0.3">
      <c r="A183202" s="30"/>
      <c r="B183202" s="30"/>
      <c r="C183202" s="30"/>
      <c r="D183202" s="30"/>
      <c r="E183202" s="30"/>
      <c r="F183202" s="30"/>
    </row>
    <row r="183301" spans="1:6" x14ac:dyDescent="0.3">
      <c r="A183301" s="30"/>
      <c r="B183301" s="30"/>
      <c r="C183301" s="30"/>
      <c r="D183301" s="30"/>
      <c r="E183301" s="30"/>
      <c r="F183301" s="30"/>
    </row>
    <row r="183400" spans="1:6" x14ac:dyDescent="0.3">
      <c r="A183400" s="30"/>
      <c r="B183400" s="30"/>
      <c r="C183400" s="30"/>
      <c r="D183400" s="30"/>
      <c r="E183400" s="30"/>
      <c r="F183400" s="30"/>
    </row>
    <row r="183499" spans="1:6" x14ac:dyDescent="0.3">
      <c r="A183499" s="30"/>
      <c r="B183499" s="30"/>
      <c r="C183499" s="30"/>
      <c r="D183499" s="30"/>
      <c r="E183499" s="30"/>
      <c r="F183499" s="30"/>
    </row>
    <row r="183598" spans="1:6" x14ac:dyDescent="0.3">
      <c r="A183598" s="30"/>
      <c r="B183598" s="30"/>
      <c r="C183598" s="30"/>
      <c r="D183598" s="30"/>
      <c r="E183598" s="30"/>
      <c r="F183598" s="30"/>
    </row>
    <row r="183697" spans="1:6" x14ac:dyDescent="0.3">
      <c r="A183697" s="30"/>
      <c r="B183697" s="30"/>
      <c r="C183697" s="30"/>
      <c r="D183697" s="30"/>
      <c r="E183697" s="30"/>
      <c r="F183697" s="30"/>
    </row>
    <row r="183796" spans="1:6" x14ac:dyDescent="0.3">
      <c r="A183796" s="30"/>
      <c r="B183796" s="30"/>
      <c r="C183796" s="30"/>
      <c r="D183796" s="30"/>
      <c r="E183796" s="30"/>
      <c r="F183796" s="30"/>
    </row>
    <row r="183895" spans="1:6" x14ac:dyDescent="0.3">
      <c r="A183895" s="30"/>
      <c r="B183895" s="30"/>
      <c r="C183895" s="30"/>
      <c r="D183895" s="30"/>
      <c r="E183895" s="30"/>
      <c r="F183895" s="30"/>
    </row>
    <row r="183994" spans="1:6" x14ac:dyDescent="0.3">
      <c r="A183994" s="30"/>
      <c r="B183994" s="30"/>
      <c r="C183994" s="30"/>
      <c r="D183994" s="30"/>
      <c r="E183994" s="30"/>
      <c r="F183994" s="30"/>
    </row>
    <row r="184093" spans="1:6" x14ac:dyDescent="0.3">
      <c r="A184093" s="30"/>
      <c r="B184093" s="30"/>
      <c r="C184093" s="30"/>
      <c r="D184093" s="30"/>
      <c r="E184093" s="30"/>
      <c r="F184093" s="30"/>
    </row>
    <row r="184192" spans="1:6" x14ac:dyDescent="0.3">
      <c r="A184192" s="30"/>
      <c r="B184192" s="30"/>
      <c r="C184192" s="30"/>
      <c r="D184192" s="30"/>
      <c r="E184192" s="30"/>
      <c r="F184192" s="30"/>
    </row>
    <row r="184291" spans="1:6" x14ac:dyDescent="0.3">
      <c r="A184291" s="30"/>
      <c r="B184291" s="30"/>
      <c r="C184291" s="30"/>
      <c r="D184291" s="30"/>
      <c r="E184291" s="30"/>
      <c r="F184291" s="30"/>
    </row>
    <row r="184390" spans="1:6" x14ac:dyDescent="0.3">
      <c r="A184390" s="30"/>
      <c r="B184390" s="30"/>
      <c r="C184390" s="30"/>
      <c r="D184390" s="30"/>
      <c r="E184390" s="30"/>
      <c r="F184390" s="30"/>
    </row>
    <row r="184489" spans="1:6" x14ac:dyDescent="0.3">
      <c r="A184489" s="30"/>
      <c r="B184489" s="30"/>
      <c r="C184489" s="30"/>
      <c r="D184489" s="30"/>
      <c r="E184489" s="30"/>
      <c r="F184489" s="30"/>
    </row>
    <row r="184588" spans="1:6" x14ac:dyDescent="0.3">
      <c r="A184588" s="30"/>
      <c r="B184588" s="30"/>
      <c r="C184588" s="30"/>
      <c r="D184588" s="30"/>
      <c r="E184588" s="30"/>
      <c r="F184588" s="30"/>
    </row>
    <row r="184687" spans="1:6" x14ac:dyDescent="0.3">
      <c r="A184687" s="30"/>
      <c r="B184687" s="30"/>
      <c r="C184687" s="30"/>
      <c r="D184687" s="30"/>
      <c r="E184687" s="30"/>
      <c r="F184687" s="30"/>
    </row>
    <row r="184786" spans="1:6" x14ac:dyDescent="0.3">
      <c r="A184786" s="30"/>
      <c r="B184786" s="30"/>
      <c r="C184786" s="30"/>
      <c r="D184786" s="30"/>
      <c r="E184786" s="30"/>
      <c r="F184786" s="30"/>
    </row>
    <row r="184885" spans="1:6" x14ac:dyDescent="0.3">
      <c r="A184885" s="30"/>
      <c r="B184885" s="30"/>
      <c r="C184885" s="30"/>
      <c r="D184885" s="30"/>
      <c r="E184885" s="30"/>
      <c r="F184885" s="30"/>
    </row>
    <row r="184984" spans="1:6" x14ac:dyDescent="0.3">
      <c r="A184984" s="30"/>
      <c r="B184984" s="30"/>
      <c r="C184984" s="30"/>
      <c r="D184984" s="30"/>
      <c r="E184984" s="30"/>
      <c r="F184984" s="30"/>
    </row>
    <row r="185083" spans="1:6" x14ac:dyDescent="0.3">
      <c r="A185083" s="30"/>
      <c r="B185083" s="30"/>
      <c r="C185083" s="30"/>
      <c r="D185083" s="30"/>
      <c r="E185083" s="30"/>
      <c r="F185083" s="30"/>
    </row>
    <row r="185182" spans="1:6" x14ac:dyDescent="0.3">
      <c r="A185182" s="30"/>
      <c r="B185182" s="30"/>
      <c r="C185182" s="30"/>
      <c r="D185182" s="30"/>
      <c r="E185182" s="30"/>
      <c r="F185182" s="30"/>
    </row>
    <row r="185281" spans="1:6" x14ac:dyDescent="0.3">
      <c r="A185281" s="30"/>
      <c r="B185281" s="30"/>
      <c r="C185281" s="30"/>
      <c r="D185281" s="30"/>
      <c r="E185281" s="30"/>
      <c r="F185281" s="30"/>
    </row>
    <row r="185380" spans="1:6" x14ac:dyDescent="0.3">
      <c r="A185380" s="30"/>
      <c r="B185380" s="30"/>
      <c r="C185380" s="30"/>
      <c r="D185380" s="30"/>
      <c r="E185380" s="30"/>
      <c r="F185380" s="30"/>
    </row>
    <row r="185479" spans="1:6" x14ac:dyDescent="0.3">
      <c r="A185479" s="30"/>
      <c r="B185479" s="30"/>
      <c r="C185479" s="30"/>
      <c r="D185479" s="30"/>
      <c r="E185479" s="30"/>
      <c r="F185479" s="30"/>
    </row>
    <row r="185578" spans="1:6" x14ac:dyDescent="0.3">
      <c r="A185578" s="30"/>
      <c r="B185578" s="30"/>
      <c r="C185578" s="30"/>
      <c r="D185578" s="30"/>
      <c r="E185578" s="30"/>
      <c r="F185578" s="30"/>
    </row>
    <row r="185677" spans="1:6" x14ac:dyDescent="0.3">
      <c r="A185677" s="30"/>
      <c r="B185677" s="30"/>
      <c r="C185677" s="30"/>
      <c r="D185677" s="30"/>
      <c r="E185677" s="30"/>
      <c r="F185677" s="30"/>
    </row>
    <row r="185776" spans="1:6" x14ac:dyDescent="0.3">
      <c r="A185776" s="30"/>
      <c r="B185776" s="30"/>
      <c r="C185776" s="30"/>
      <c r="D185776" s="30"/>
      <c r="E185776" s="30"/>
      <c r="F185776" s="30"/>
    </row>
    <row r="185875" spans="1:6" x14ac:dyDescent="0.3">
      <c r="A185875" s="30"/>
      <c r="B185875" s="30"/>
      <c r="C185875" s="30"/>
      <c r="D185875" s="30"/>
      <c r="E185875" s="30"/>
      <c r="F185875" s="30"/>
    </row>
    <row r="185974" spans="1:6" x14ac:dyDescent="0.3">
      <c r="A185974" s="30"/>
      <c r="B185974" s="30"/>
      <c r="C185974" s="30"/>
      <c r="D185974" s="30"/>
      <c r="E185974" s="30"/>
      <c r="F185974" s="30"/>
    </row>
    <row r="186073" spans="1:6" x14ac:dyDescent="0.3">
      <c r="A186073" s="30"/>
      <c r="B186073" s="30"/>
      <c r="C186073" s="30"/>
      <c r="D186073" s="30"/>
      <c r="E186073" s="30"/>
      <c r="F186073" s="30"/>
    </row>
    <row r="186172" spans="1:6" x14ac:dyDescent="0.3">
      <c r="A186172" s="30"/>
      <c r="B186172" s="30"/>
      <c r="C186172" s="30"/>
      <c r="D186172" s="30"/>
      <c r="E186172" s="30"/>
      <c r="F186172" s="30"/>
    </row>
    <row r="186271" spans="1:6" x14ac:dyDescent="0.3">
      <c r="A186271" s="30"/>
      <c r="B186271" s="30"/>
      <c r="C186271" s="30"/>
      <c r="D186271" s="30"/>
      <c r="E186271" s="30"/>
      <c r="F186271" s="30"/>
    </row>
    <row r="186370" spans="1:6" x14ac:dyDescent="0.3">
      <c r="A186370" s="30"/>
      <c r="B186370" s="30"/>
      <c r="C186370" s="30"/>
      <c r="D186370" s="30"/>
      <c r="E186370" s="30"/>
      <c r="F186370" s="30"/>
    </row>
    <row r="186469" spans="1:6" x14ac:dyDescent="0.3">
      <c r="A186469" s="30"/>
      <c r="B186469" s="30"/>
      <c r="C186469" s="30"/>
      <c r="D186469" s="30"/>
      <c r="E186469" s="30"/>
      <c r="F186469" s="30"/>
    </row>
    <row r="186568" spans="1:6" x14ac:dyDescent="0.3">
      <c r="A186568" s="30"/>
      <c r="B186568" s="30"/>
      <c r="C186568" s="30"/>
      <c r="D186568" s="30"/>
      <c r="E186568" s="30"/>
      <c r="F186568" s="30"/>
    </row>
    <row r="186667" spans="1:6" x14ac:dyDescent="0.3">
      <c r="A186667" s="30"/>
      <c r="B186667" s="30"/>
      <c r="C186667" s="30"/>
      <c r="D186667" s="30"/>
      <c r="E186667" s="30"/>
      <c r="F186667" s="30"/>
    </row>
    <row r="186766" spans="1:6" x14ac:dyDescent="0.3">
      <c r="A186766" s="30"/>
      <c r="B186766" s="30"/>
      <c r="C186766" s="30"/>
      <c r="D186766" s="30"/>
      <c r="E186766" s="30"/>
      <c r="F186766" s="30"/>
    </row>
    <row r="186865" spans="1:6" x14ac:dyDescent="0.3">
      <c r="A186865" s="30"/>
      <c r="B186865" s="30"/>
      <c r="C186865" s="30"/>
      <c r="D186865" s="30"/>
      <c r="E186865" s="30"/>
      <c r="F186865" s="30"/>
    </row>
    <row r="186964" spans="1:6" x14ac:dyDescent="0.3">
      <c r="A186964" s="30"/>
      <c r="B186964" s="30"/>
      <c r="C186964" s="30"/>
      <c r="D186964" s="30"/>
      <c r="E186964" s="30"/>
      <c r="F186964" s="30"/>
    </row>
    <row r="187063" spans="1:6" x14ac:dyDescent="0.3">
      <c r="A187063" s="30"/>
      <c r="B187063" s="30"/>
      <c r="C187063" s="30"/>
      <c r="D187063" s="30"/>
      <c r="E187063" s="30"/>
      <c r="F187063" s="30"/>
    </row>
    <row r="187162" spans="1:6" x14ac:dyDescent="0.3">
      <c r="A187162" s="30"/>
      <c r="B187162" s="30"/>
      <c r="C187162" s="30"/>
      <c r="D187162" s="30"/>
      <c r="E187162" s="30"/>
      <c r="F187162" s="30"/>
    </row>
    <row r="187261" spans="1:6" x14ac:dyDescent="0.3">
      <c r="A187261" s="30"/>
      <c r="B187261" s="30"/>
      <c r="C187261" s="30"/>
      <c r="D187261" s="30"/>
      <c r="E187261" s="30"/>
      <c r="F187261" s="30"/>
    </row>
    <row r="187360" spans="1:6" x14ac:dyDescent="0.3">
      <c r="A187360" s="30"/>
      <c r="B187360" s="30"/>
      <c r="C187360" s="30"/>
      <c r="D187360" s="30"/>
      <c r="E187360" s="30"/>
      <c r="F187360" s="30"/>
    </row>
    <row r="187459" spans="1:6" x14ac:dyDescent="0.3">
      <c r="A187459" s="30"/>
      <c r="B187459" s="30"/>
      <c r="C187459" s="30"/>
      <c r="D187459" s="30"/>
      <c r="E187459" s="30"/>
      <c r="F187459" s="30"/>
    </row>
    <row r="187558" spans="1:6" x14ac:dyDescent="0.3">
      <c r="A187558" s="30"/>
      <c r="B187558" s="30"/>
      <c r="C187558" s="30"/>
      <c r="D187558" s="30"/>
      <c r="E187558" s="30"/>
      <c r="F187558" s="30"/>
    </row>
    <row r="187657" spans="1:6" x14ac:dyDescent="0.3">
      <c r="A187657" s="30"/>
      <c r="B187657" s="30"/>
      <c r="C187657" s="30"/>
      <c r="D187657" s="30"/>
      <c r="E187657" s="30"/>
      <c r="F187657" s="30"/>
    </row>
    <row r="187756" spans="1:6" x14ac:dyDescent="0.3">
      <c r="A187756" s="30"/>
      <c r="B187756" s="30"/>
      <c r="C187756" s="30"/>
      <c r="D187756" s="30"/>
      <c r="E187756" s="30"/>
      <c r="F187756" s="30"/>
    </row>
    <row r="187855" spans="1:6" x14ac:dyDescent="0.3">
      <c r="A187855" s="30"/>
      <c r="B187855" s="30"/>
      <c r="C187855" s="30"/>
      <c r="D187855" s="30"/>
      <c r="E187855" s="30"/>
      <c r="F187855" s="30"/>
    </row>
    <row r="187954" spans="1:6" x14ac:dyDescent="0.3">
      <c r="A187954" s="30"/>
      <c r="B187954" s="30"/>
      <c r="C187954" s="30"/>
      <c r="D187954" s="30"/>
      <c r="E187954" s="30"/>
      <c r="F187954" s="30"/>
    </row>
    <row r="188053" spans="1:6" x14ac:dyDescent="0.3">
      <c r="A188053" s="30"/>
      <c r="B188053" s="30"/>
      <c r="C188053" s="30"/>
      <c r="D188053" s="30"/>
      <c r="E188053" s="30"/>
      <c r="F188053" s="30"/>
    </row>
    <row r="188152" spans="1:6" x14ac:dyDescent="0.3">
      <c r="A188152" s="30"/>
      <c r="B188152" s="30"/>
      <c r="C188152" s="30"/>
      <c r="D188152" s="30"/>
      <c r="E188152" s="30"/>
      <c r="F188152" s="30"/>
    </row>
    <row r="188251" spans="1:6" x14ac:dyDescent="0.3">
      <c r="A188251" s="30"/>
      <c r="B188251" s="30"/>
      <c r="C188251" s="30"/>
      <c r="D188251" s="30"/>
      <c r="E188251" s="30"/>
      <c r="F188251" s="30"/>
    </row>
    <row r="188350" spans="1:6" x14ac:dyDescent="0.3">
      <c r="A188350" s="30"/>
      <c r="B188350" s="30"/>
      <c r="C188350" s="30"/>
      <c r="D188350" s="30"/>
      <c r="E188350" s="30"/>
      <c r="F188350" s="30"/>
    </row>
    <row r="188449" spans="1:6" x14ac:dyDescent="0.3">
      <c r="A188449" s="30"/>
      <c r="B188449" s="30"/>
      <c r="C188449" s="30"/>
      <c r="D188449" s="30"/>
      <c r="E188449" s="30"/>
      <c r="F188449" s="30"/>
    </row>
    <row r="188548" spans="1:6" x14ac:dyDescent="0.3">
      <c r="A188548" s="30"/>
      <c r="B188548" s="30"/>
      <c r="C188548" s="30"/>
      <c r="D188548" s="30"/>
      <c r="E188548" s="30"/>
      <c r="F188548" s="30"/>
    </row>
    <row r="188647" spans="1:6" x14ac:dyDescent="0.3">
      <c r="A188647" s="30"/>
      <c r="B188647" s="30"/>
      <c r="C188647" s="30"/>
      <c r="D188647" s="30"/>
      <c r="E188647" s="30"/>
      <c r="F188647" s="30"/>
    </row>
    <row r="188746" spans="1:6" x14ac:dyDescent="0.3">
      <c r="A188746" s="30"/>
      <c r="B188746" s="30"/>
      <c r="C188746" s="30"/>
      <c r="D188746" s="30"/>
      <c r="E188746" s="30"/>
      <c r="F188746" s="30"/>
    </row>
    <row r="188845" spans="1:6" x14ac:dyDescent="0.3">
      <c r="A188845" s="30"/>
      <c r="B188845" s="30"/>
      <c r="C188845" s="30"/>
      <c r="D188845" s="30"/>
      <c r="E188845" s="30"/>
      <c r="F188845" s="30"/>
    </row>
    <row r="188944" spans="1:6" x14ac:dyDescent="0.3">
      <c r="A188944" s="30"/>
      <c r="B188944" s="30"/>
      <c r="C188944" s="30"/>
      <c r="D188944" s="30"/>
      <c r="E188944" s="30"/>
      <c r="F188944" s="30"/>
    </row>
    <row r="189043" spans="1:6" x14ac:dyDescent="0.3">
      <c r="A189043" s="30"/>
      <c r="B189043" s="30"/>
      <c r="C189043" s="30"/>
      <c r="D189043" s="30"/>
      <c r="E189043" s="30"/>
      <c r="F189043" s="30"/>
    </row>
    <row r="189142" spans="1:6" x14ac:dyDescent="0.3">
      <c r="A189142" s="30"/>
      <c r="B189142" s="30"/>
      <c r="C189142" s="30"/>
      <c r="D189142" s="30"/>
      <c r="E189142" s="30"/>
      <c r="F189142" s="30"/>
    </row>
    <row r="189241" spans="1:6" x14ac:dyDescent="0.3">
      <c r="A189241" s="30"/>
      <c r="B189241" s="30"/>
      <c r="C189241" s="30"/>
      <c r="D189241" s="30"/>
      <c r="E189241" s="30"/>
      <c r="F189241" s="30"/>
    </row>
    <row r="189340" spans="1:6" x14ac:dyDescent="0.3">
      <c r="A189340" s="30"/>
      <c r="B189340" s="30"/>
      <c r="C189340" s="30"/>
      <c r="D189340" s="30"/>
      <c r="E189340" s="30"/>
      <c r="F189340" s="30"/>
    </row>
    <row r="189439" spans="1:6" x14ac:dyDescent="0.3">
      <c r="A189439" s="30"/>
      <c r="B189439" s="30"/>
      <c r="C189439" s="30"/>
      <c r="D189439" s="30"/>
      <c r="E189439" s="30"/>
      <c r="F189439" s="30"/>
    </row>
    <row r="189538" spans="1:6" x14ac:dyDescent="0.3">
      <c r="A189538" s="30"/>
      <c r="B189538" s="30"/>
      <c r="C189538" s="30"/>
      <c r="D189538" s="30"/>
      <c r="E189538" s="30"/>
      <c r="F189538" s="30"/>
    </row>
    <row r="189637" spans="1:6" x14ac:dyDescent="0.3">
      <c r="A189637" s="30"/>
      <c r="B189637" s="30"/>
      <c r="C189637" s="30"/>
      <c r="D189637" s="30"/>
      <c r="E189637" s="30"/>
      <c r="F189637" s="30"/>
    </row>
    <row r="189736" spans="1:6" x14ac:dyDescent="0.3">
      <c r="A189736" s="30"/>
      <c r="B189736" s="30"/>
      <c r="C189736" s="30"/>
      <c r="D189736" s="30"/>
      <c r="E189736" s="30"/>
      <c r="F189736" s="30"/>
    </row>
    <row r="189835" spans="1:6" x14ac:dyDescent="0.3">
      <c r="A189835" s="30"/>
      <c r="B189835" s="30"/>
      <c r="C189835" s="30"/>
      <c r="D189835" s="30"/>
      <c r="E189835" s="30"/>
      <c r="F189835" s="30"/>
    </row>
    <row r="189934" spans="1:6" x14ac:dyDescent="0.3">
      <c r="A189934" s="30"/>
      <c r="B189934" s="30"/>
      <c r="C189934" s="30"/>
      <c r="D189934" s="30"/>
      <c r="E189934" s="30"/>
      <c r="F189934" s="30"/>
    </row>
    <row r="190033" spans="1:6" x14ac:dyDescent="0.3">
      <c r="A190033" s="30"/>
      <c r="B190033" s="30"/>
      <c r="C190033" s="30"/>
      <c r="D190033" s="30"/>
      <c r="E190033" s="30"/>
      <c r="F190033" s="30"/>
    </row>
    <row r="190132" spans="1:6" x14ac:dyDescent="0.3">
      <c r="A190132" s="30"/>
      <c r="B190132" s="30"/>
      <c r="C190132" s="30"/>
      <c r="D190132" s="30"/>
      <c r="E190132" s="30"/>
      <c r="F190132" s="30"/>
    </row>
    <row r="190231" spans="1:6" x14ac:dyDescent="0.3">
      <c r="A190231" s="30"/>
      <c r="B190231" s="30"/>
      <c r="C190231" s="30"/>
      <c r="D190231" s="30"/>
      <c r="E190231" s="30"/>
      <c r="F190231" s="30"/>
    </row>
    <row r="190330" spans="1:6" x14ac:dyDescent="0.3">
      <c r="A190330" s="30"/>
      <c r="B190330" s="30"/>
      <c r="C190330" s="30"/>
      <c r="D190330" s="30"/>
      <c r="E190330" s="30"/>
      <c r="F190330" s="30"/>
    </row>
    <row r="190429" spans="1:6" x14ac:dyDescent="0.3">
      <c r="A190429" s="30"/>
      <c r="B190429" s="30"/>
      <c r="C190429" s="30"/>
      <c r="D190429" s="30"/>
      <c r="E190429" s="30"/>
      <c r="F190429" s="30"/>
    </row>
    <row r="190528" spans="1:6" x14ac:dyDescent="0.3">
      <c r="A190528" s="30"/>
      <c r="B190528" s="30"/>
      <c r="C190528" s="30"/>
      <c r="D190528" s="30"/>
      <c r="E190528" s="30"/>
      <c r="F190528" s="30"/>
    </row>
    <row r="190627" spans="1:6" x14ac:dyDescent="0.3">
      <c r="A190627" s="30"/>
      <c r="B190627" s="30"/>
      <c r="C190627" s="30"/>
      <c r="D190627" s="30"/>
      <c r="E190627" s="30"/>
      <c r="F190627" s="30"/>
    </row>
    <row r="190726" spans="1:6" x14ac:dyDescent="0.3">
      <c r="A190726" s="30"/>
      <c r="B190726" s="30"/>
      <c r="C190726" s="30"/>
      <c r="D190726" s="30"/>
      <c r="E190726" s="30"/>
      <c r="F190726" s="30"/>
    </row>
    <row r="190825" spans="1:6" x14ac:dyDescent="0.3">
      <c r="A190825" s="30"/>
      <c r="B190825" s="30"/>
      <c r="C190825" s="30"/>
      <c r="D190825" s="30"/>
      <c r="E190825" s="30"/>
      <c r="F190825" s="30"/>
    </row>
    <row r="190924" spans="1:6" x14ac:dyDescent="0.3">
      <c r="A190924" s="30"/>
      <c r="B190924" s="30"/>
      <c r="C190924" s="30"/>
      <c r="D190924" s="30"/>
      <c r="E190924" s="30"/>
      <c r="F190924" s="30"/>
    </row>
    <row r="191023" spans="1:6" x14ac:dyDescent="0.3">
      <c r="A191023" s="30"/>
      <c r="B191023" s="30"/>
      <c r="C191023" s="30"/>
      <c r="D191023" s="30"/>
      <c r="E191023" s="30"/>
      <c r="F191023" s="30"/>
    </row>
    <row r="191122" spans="1:6" x14ac:dyDescent="0.3">
      <c r="A191122" s="30"/>
      <c r="B191122" s="30"/>
      <c r="C191122" s="30"/>
      <c r="D191122" s="30"/>
      <c r="E191122" s="30"/>
      <c r="F191122" s="30"/>
    </row>
    <row r="191221" spans="1:6" x14ac:dyDescent="0.3">
      <c r="A191221" s="30"/>
      <c r="B191221" s="30"/>
      <c r="C191221" s="30"/>
      <c r="D191221" s="30"/>
      <c r="E191221" s="30"/>
      <c r="F191221" s="30"/>
    </row>
    <row r="191320" spans="1:6" x14ac:dyDescent="0.3">
      <c r="A191320" s="30"/>
      <c r="B191320" s="30"/>
      <c r="C191320" s="30"/>
      <c r="D191320" s="30"/>
      <c r="E191320" s="30"/>
      <c r="F191320" s="30"/>
    </row>
    <row r="191419" spans="1:6" x14ac:dyDescent="0.3">
      <c r="A191419" s="30"/>
      <c r="B191419" s="30"/>
      <c r="C191419" s="30"/>
      <c r="D191419" s="30"/>
      <c r="E191419" s="30"/>
      <c r="F191419" s="30"/>
    </row>
    <row r="191518" spans="1:6" x14ac:dyDescent="0.3">
      <c r="A191518" s="30"/>
      <c r="B191518" s="30"/>
      <c r="C191518" s="30"/>
      <c r="D191518" s="30"/>
      <c r="E191518" s="30"/>
      <c r="F191518" s="30"/>
    </row>
    <row r="191617" spans="1:6" x14ac:dyDescent="0.3">
      <c r="A191617" s="30"/>
      <c r="B191617" s="30"/>
      <c r="C191617" s="30"/>
      <c r="D191617" s="30"/>
      <c r="E191617" s="30"/>
      <c r="F191617" s="30"/>
    </row>
    <row r="191716" spans="1:6" x14ac:dyDescent="0.3">
      <c r="A191716" s="30"/>
      <c r="B191716" s="30"/>
      <c r="C191716" s="30"/>
      <c r="D191716" s="30"/>
      <c r="E191716" s="30"/>
      <c r="F191716" s="30"/>
    </row>
    <row r="191815" spans="1:6" x14ac:dyDescent="0.3">
      <c r="A191815" s="30"/>
      <c r="B191815" s="30"/>
      <c r="C191815" s="30"/>
      <c r="D191815" s="30"/>
      <c r="E191815" s="30"/>
      <c r="F191815" s="30"/>
    </row>
    <row r="191914" spans="1:6" x14ac:dyDescent="0.3">
      <c r="A191914" s="30"/>
      <c r="B191914" s="30"/>
      <c r="C191914" s="30"/>
      <c r="D191914" s="30"/>
      <c r="E191914" s="30"/>
      <c r="F191914" s="30"/>
    </row>
    <row r="192013" spans="1:6" x14ac:dyDescent="0.3">
      <c r="A192013" s="30"/>
      <c r="B192013" s="30"/>
      <c r="C192013" s="30"/>
      <c r="D192013" s="30"/>
      <c r="E192013" s="30"/>
      <c r="F192013" s="30"/>
    </row>
    <row r="192112" spans="1:6" x14ac:dyDescent="0.3">
      <c r="A192112" s="30"/>
      <c r="B192112" s="30"/>
      <c r="C192112" s="30"/>
      <c r="D192112" s="30"/>
      <c r="E192112" s="30"/>
      <c r="F192112" s="30"/>
    </row>
    <row r="192211" spans="1:6" x14ac:dyDescent="0.3">
      <c r="A192211" s="30"/>
      <c r="B192211" s="30"/>
      <c r="C192211" s="30"/>
      <c r="D192211" s="30"/>
      <c r="E192211" s="30"/>
      <c r="F192211" s="30"/>
    </row>
    <row r="192310" spans="1:6" x14ac:dyDescent="0.3">
      <c r="A192310" s="30"/>
      <c r="B192310" s="30"/>
      <c r="C192310" s="30"/>
      <c r="D192310" s="30"/>
      <c r="E192310" s="30"/>
      <c r="F192310" s="30"/>
    </row>
    <row r="192409" spans="1:6" x14ac:dyDescent="0.3">
      <c r="A192409" s="30"/>
      <c r="B192409" s="30"/>
      <c r="C192409" s="30"/>
      <c r="D192409" s="30"/>
      <c r="E192409" s="30"/>
      <c r="F192409" s="30"/>
    </row>
    <row r="192508" spans="1:6" x14ac:dyDescent="0.3">
      <c r="A192508" s="30"/>
      <c r="B192508" s="30"/>
      <c r="C192508" s="30"/>
      <c r="D192508" s="30"/>
      <c r="E192508" s="30"/>
      <c r="F192508" s="30"/>
    </row>
    <row r="192607" spans="1:6" x14ac:dyDescent="0.3">
      <c r="A192607" s="30"/>
      <c r="B192607" s="30"/>
      <c r="C192607" s="30"/>
      <c r="D192607" s="30"/>
      <c r="E192607" s="30"/>
      <c r="F192607" s="30"/>
    </row>
    <row r="192706" spans="1:6" x14ac:dyDescent="0.3">
      <c r="A192706" s="30"/>
      <c r="B192706" s="30"/>
      <c r="C192706" s="30"/>
      <c r="D192706" s="30"/>
      <c r="E192706" s="30"/>
      <c r="F192706" s="30"/>
    </row>
    <row r="192805" spans="1:6" x14ac:dyDescent="0.3">
      <c r="A192805" s="30"/>
      <c r="B192805" s="30"/>
      <c r="C192805" s="30"/>
      <c r="D192805" s="30"/>
      <c r="E192805" s="30"/>
      <c r="F192805" s="30"/>
    </row>
    <row r="192904" spans="1:6" x14ac:dyDescent="0.3">
      <c r="A192904" s="30"/>
      <c r="B192904" s="30"/>
      <c r="C192904" s="30"/>
      <c r="D192904" s="30"/>
      <c r="E192904" s="30"/>
      <c r="F192904" s="30"/>
    </row>
    <row r="193003" spans="1:6" x14ac:dyDescent="0.3">
      <c r="A193003" s="30"/>
      <c r="B193003" s="30"/>
      <c r="C193003" s="30"/>
      <c r="D193003" s="30"/>
      <c r="E193003" s="30"/>
      <c r="F193003" s="30"/>
    </row>
    <row r="193102" spans="1:6" x14ac:dyDescent="0.3">
      <c r="A193102" s="30"/>
      <c r="B193102" s="30"/>
      <c r="C193102" s="30"/>
      <c r="D193102" s="30"/>
      <c r="E193102" s="30"/>
      <c r="F193102" s="30"/>
    </row>
    <row r="193201" spans="1:6" x14ac:dyDescent="0.3">
      <c r="A193201" s="30"/>
      <c r="B193201" s="30"/>
      <c r="C193201" s="30"/>
      <c r="D193201" s="30"/>
      <c r="E193201" s="30"/>
      <c r="F193201" s="30"/>
    </row>
    <row r="193300" spans="1:6" x14ac:dyDescent="0.3">
      <c r="A193300" s="30"/>
      <c r="B193300" s="30"/>
      <c r="C193300" s="30"/>
      <c r="D193300" s="30"/>
      <c r="E193300" s="30"/>
      <c r="F193300" s="30"/>
    </row>
    <row r="193399" spans="1:6" x14ac:dyDescent="0.3">
      <c r="A193399" s="30"/>
      <c r="B193399" s="30"/>
      <c r="C193399" s="30"/>
      <c r="D193399" s="30"/>
      <c r="E193399" s="30"/>
      <c r="F193399" s="30"/>
    </row>
    <row r="193498" spans="1:6" x14ac:dyDescent="0.3">
      <c r="A193498" s="30"/>
      <c r="B193498" s="30"/>
      <c r="C193498" s="30"/>
      <c r="D193498" s="30"/>
      <c r="E193498" s="30"/>
      <c r="F193498" s="30"/>
    </row>
    <row r="193597" spans="1:6" x14ac:dyDescent="0.3">
      <c r="A193597" s="30"/>
      <c r="B193597" s="30"/>
      <c r="C193597" s="30"/>
      <c r="D193597" s="30"/>
      <c r="E193597" s="30"/>
      <c r="F193597" s="30"/>
    </row>
    <row r="193696" spans="1:6" x14ac:dyDescent="0.3">
      <c r="A193696" s="30"/>
      <c r="B193696" s="30"/>
      <c r="C193696" s="30"/>
      <c r="D193696" s="30"/>
      <c r="E193696" s="30"/>
      <c r="F193696" s="30"/>
    </row>
    <row r="193795" spans="1:6" x14ac:dyDescent="0.3">
      <c r="A193795" s="30"/>
      <c r="B193795" s="30"/>
      <c r="C193795" s="30"/>
      <c r="D193795" s="30"/>
      <c r="E193795" s="30"/>
      <c r="F193795" s="30"/>
    </row>
    <row r="193894" spans="1:6" x14ac:dyDescent="0.3">
      <c r="A193894" s="30"/>
      <c r="B193894" s="30"/>
      <c r="C193894" s="30"/>
      <c r="D193894" s="30"/>
      <c r="E193894" s="30"/>
      <c r="F193894" s="30"/>
    </row>
    <row r="193993" spans="1:6" x14ac:dyDescent="0.3">
      <c r="A193993" s="30"/>
      <c r="B193993" s="30"/>
      <c r="C193993" s="30"/>
      <c r="D193993" s="30"/>
      <c r="E193993" s="30"/>
      <c r="F193993" s="30"/>
    </row>
    <row r="194092" spans="1:6" x14ac:dyDescent="0.3">
      <c r="A194092" s="30"/>
      <c r="B194092" s="30"/>
      <c r="C194092" s="30"/>
      <c r="D194092" s="30"/>
      <c r="E194092" s="30"/>
      <c r="F194092" s="30"/>
    </row>
    <row r="194191" spans="1:6" x14ac:dyDescent="0.3">
      <c r="A194191" s="30"/>
      <c r="B194191" s="30"/>
      <c r="C194191" s="30"/>
      <c r="D194191" s="30"/>
      <c r="E194191" s="30"/>
      <c r="F194191" s="30"/>
    </row>
    <row r="194290" spans="1:6" x14ac:dyDescent="0.3">
      <c r="A194290" s="30"/>
      <c r="B194290" s="30"/>
      <c r="C194290" s="30"/>
      <c r="D194290" s="30"/>
      <c r="E194290" s="30"/>
      <c r="F194290" s="30"/>
    </row>
    <row r="194389" spans="1:6" x14ac:dyDescent="0.3">
      <c r="A194389" s="30"/>
      <c r="B194389" s="30"/>
      <c r="C194389" s="30"/>
      <c r="D194389" s="30"/>
      <c r="E194389" s="30"/>
      <c r="F194389" s="30"/>
    </row>
    <row r="194488" spans="1:6" x14ac:dyDescent="0.3">
      <c r="A194488" s="30"/>
      <c r="B194488" s="30"/>
      <c r="C194488" s="30"/>
      <c r="D194488" s="30"/>
      <c r="E194488" s="30"/>
      <c r="F194488" s="30"/>
    </row>
    <row r="194587" spans="1:6" x14ac:dyDescent="0.3">
      <c r="A194587" s="30"/>
      <c r="B194587" s="30"/>
      <c r="C194587" s="30"/>
      <c r="D194587" s="30"/>
      <c r="E194587" s="30"/>
      <c r="F194587" s="30"/>
    </row>
    <row r="194686" spans="1:6" x14ac:dyDescent="0.3">
      <c r="A194686" s="30"/>
      <c r="B194686" s="30"/>
      <c r="C194686" s="30"/>
      <c r="D194686" s="30"/>
      <c r="E194686" s="30"/>
      <c r="F194686" s="30"/>
    </row>
    <row r="194785" spans="1:6" x14ac:dyDescent="0.3">
      <c r="A194785" s="30"/>
      <c r="B194785" s="30"/>
      <c r="C194785" s="30"/>
      <c r="D194785" s="30"/>
      <c r="E194785" s="30"/>
      <c r="F194785" s="30"/>
    </row>
    <row r="194884" spans="1:6" x14ac:dyDescent="0.3">
      <c r="A194884" s="30"/>
      <c r="B194884" s="30"/>
      <c r="C194884" s="30"/>
      <c r="D194884" s="30"/>
      <c r="E194884" s="30"/>
      <c r="F194884" s="30"/>
    </row>
    <row r="194983" spans="1:6" x14ac:dyDescent="0.3">
      <c r="A194983" s="30"/>
      <c r="B194983" s="30"/>
      <c r="C194983" s="30"/>
      <c r="D194983" s="30"/>
      <c r="E194983" s="30"/>
      <c r="F194983" s="30"/>
    </row>
    <row r="195082" spans="1:6" x14ac:dyDescent="0.3">
      <c r="A195082" s="30"/>
      <c r="B195082" s="30"/>
      <c r="C195082" s="30"/>
      <c r="D195082" s="30"/>
      <c r="E195082" s="30"/>
      <c r="F195082" s="30"/>
    </row>
    <row r="195181" spans="1:6" x14ac:dyDescent="0.3">
      <c r="A195181" s="30"/>
      <c r="B195181" s="30"/>
      <c r="C195181" s="30"/>
      <c r="D195181" s="30"/>
      <c r="E195181" s="30"/>
      <c r="F195181" s="30"/>
    </row>
    <row r="195280" spans="1:6" x14ac:dyDescent="0.3">
      <c r="A195280" s="30"/>
      <c r="B195280" s="30"/>
      <c r="C195280" s="30"/>
      <c r="D195280" s="30"/>
      <c r="E195280" s="30"/>
      <c r="F195280" s="30"/>
    </row>
    <row r="195379" spans="1:6" x14ac:dyDescent="0.3">
      <c r="A195379" s="30"/>
      <c r="B195379" s="30"/>
      <c r="C195379" s="30"/>
      <c r="D195379" s="30"/>
      <c r="E195379" s="30"/>
      <c r="F195379" s="30"/>
    </row>
    <row r="195478" spans="1:6" x14ac:dyDescent="0.3">
      <c r="A195478" s="30"/>
      <c r="B195478" s="30"/>
      <c r="C195478" s="30"/>
      <c r="D195478" s="30"/>
      <c r="E195478" s="30"/>
      <c r="F195478" s="30"/>
    </row>
    <row r="195577" spans="1:6" x14ac:dyDescent="0.3">
      <c r="A195577" s="30"/>
      <c r="B195577" s="30"/>
      <c r="C195577" s="30"/>
      <c r="D195577" s="30"/>
      <c r="E195577" s="30"/>
      <c r="F195577" s="30"/>
    </row>
    <row r="195676" spans="1:6" x14ac:dyDescent="0.3">
      <c r="A195676" s="30"/>
      <c r="B195676" s="30"/>
      <c r="C195676" s="30"/>
      <c r="D195676" s="30"/>
      <c r="E195676" s="30"/>
      <c r="F195676" s="30"/>
    </row>
    <row r="195775" spans="1:6" x14ac:dyDescent="0.3">
      <c r="A195775" s="30"/>
      <c r="B195775" s="30"/>
      <c r="C195775" s="30"/>
      <c r="D195775" s="30"/>
      <c r="E195775" s="30"/>
      <c r="F195775" s="30"/>
    </row>
    <row r="195874" spans="1:6" x14ac:dyDescent="0.3">
      <c r="A195874" s="30"/>
      <c r="B195874" s="30"/>
      <c r="C195874" s="30"/>
      <c r="D195874" s="30"/>
      <c r="E195874" s="30"/>
      <c r="F195874" s="30"/>
    </row>
    <row r="195973" spans="1:6" x14ac:dyDescent="0.3">
      <c r="A195973" s="30"/>
      <c r="B195973" s="30"/>
      <c r="C195973" s="30"/>
      <c r="D195973" s="30"/>
      <c r="E195973" s="30"/>
      <c r="F195973" s="30"/>
    </row>
    <row r="196072" spans="1:6" x14ac:dyDescent="0.3">
      <c r="A196072" s="30"/>
      <c r="B196072" s="30"/>
      <c r="C196072" s="30"/>
      <c r="D196072" s="30"/>
      <c r="E196072" s="30"/>
      <c r="F196072" s="30"/>
    </row>
    <row r="196171" spans="1:6" x14ac:dyDescent="0.3">
      <c r="A196171" s="30"/>
      <c r="B196171" s="30"/>
      <c r="C196171" s="30"/>
      <c r="D196171" s="30"/>
      <c r="E196171" s="30"/>
      <c r="F196171" s="30"/>
    </row>
    <row r="196270" spans="1:6" x14ac:dyDescent="0.3">
      <c r="A196270" s="30"/>
      <c r="B196270" s="30"/>
      <c r="C196270" s="30"/>
      <c r="D196270" s="30"/>
      <c r="E196270" s="30"/>
      <c r="F196270" s="30"/>
    </row>
    <row r="196369" spans="1:6" x14ac:dyDescent="0.3">
      <c r="A196369" s="30"/>
      <c r="B196369" s="30"/>
      <c r="C196369" s="30"/>
      <c r="D196369" s="30"/>
      <c r="E196369" s="30"/>
      <c r="F196369" s="30"/>
    </row>
    <row r="196468" spans="1:6" x14ac:dyDescent="0.3">
      <c r="A196468" s="30"/>
      <c r="B196468" s="30"/>
      <c r="C196468" s="30"/>
      <c r="D196468" s="30"/>
      <c r="E196468" s="30"/>
      <c r="F196468" s="30"/>
    </row>
    <row r="196567" spans="1:6" x14ac:dyDescent="0.3">
      <c r="A196567" s="30"/>
      <c r="B196567" s="30"/>
      <c r="C196567" s="30"/>
      <c r="D196567" s="30"/>
      <c r="E196567" s="30"/>
      <c r="F196567" s="30"/>
    </row>
    <row r="196666" spans="1:6" x14ac:dyDescent="0.3">
      <c r="A196666" s="30"/>
      <c r="B196666" s="30"/>
      <c r="C196666" s="30"/>
      <c r="D196666" s="30"/>
      <c r="E196666" s="30"/>
      <c r="F196666" s="30"/>
    </row>
    <row r="196765" spans="1:6" x14ac:dyDescent="0.3">
      <c r="A196765" s="30"/>
      <c r="B196765" s="30"/>
      <c r="C196765" s="30"/>
      <c r="D196765" s="30"/>
      <c r="E196765" s="30"/>
      <c r="F196765" s="30"/>
    </row>
    <row r="196864" spans="1:6" x14ac:dyDescent="0.3">
      <c r="A196864" s="30"/>
      <c r="B196864" s="30"/>
      <c r="C196864" s="30"/>
      <c r="D196864" s="30"/>
      <c r="E196864" s="30"/>
      <c r="F196864" s="30"/>
    </row>
    <row r="196963" spans="1:6" x14ac:dyDescent="0.3">
      <c r="A196963" s="30"/>
      <c r="B196963" s="30"/>
      <c r="C196963" s="30"/>
      <c r="D196963" s="30"/>
      <c r="E196963" s="30"/>
      <c r="F196963" s="30"/>
    </row>
    <row r="197062" spans="1:6" x14ac:dyDescent="0.3">
      <c r="A197062" s="30"/>
      <c r="B197062" s="30"/>
      <c r="C197062" s="30"/>
      <c r="D197062" s="30"/>
      <c r="E197062" s="30"/>
      <c r="F197062" s="30"/>
    </row>
    <row r="197161" spans="1:6" x14ac:dyDescent="0.3">
      <c r="A197161" s="30"/>
      <c r="B197161" s="30"/>
      <c r="C197161" s="30"/>
      <c r="D197161" s="30"/>
      <c r="E197161" s="30"/>
      <c r="F197161" s="30"/>
    </row>
    <row r="197260" spans="1:6" x14ac:dyDescent="0.3">
      <c r="A197260" s="30"/>
      <c r="B197260" s="30"/>
      <c r="C197260" s="30"/>
      <c r="D197260" s="30"/>
      <c r="E197260" s="30"/>
      <c r="F197260" s="30"/>
    </row>
    <row r="197359" spans="1:6" x14ac:dyDescent="0.3">
      <c r="A197359" s="30"/>
      <c r="B197359" s="30"/>
      <c r="C197359" s="30"/>
      <c r="D197359" s="30"/>
      <c r="E197359" s="30"/>
      <c r="F197359" s="30"/>
    </row>
    <row r="197458" spans="1:6" x14ac:dyDescent="0.3">
      <c r="A197458" s="30"/>
      <c r="B197458" s="30"/>
      <c r="C197458" s="30"/>
      <c r="D197458" s="30"/>
      <c r="E197458" s="30"/>
      <c r="F197458" s="30"/>
    </row>
    <row r="197557" spans="1:6" x14ac:dyDescent="0.3">
      <c r="A197557" s="30"/>
      <c r="B197557" s="30"/>
      <c r="C197557" s="30"/>
      <c r="D197557" s="30"/>
      <c r="E197557" s="30"/>
      <c r="F197557" s="30"/>
    </row>
    <row r="197656" spans="1:6" x14ac:dyDescent="0.3">
      <c r="A197656" s="30"/>
      <c r="B197656" s="30"/>
      <c r="C197656" s="30"/>
      <c r="D197656" s="30"/>
      <c r="E197656" s="30"/>
      <c r="F197656" s="30"/>
    </row>
    <row r="197755" spans="1:6" x14ac:dyDescent="0.3">
      <c r="A197755" s="30"/>
      <c r="B197755" s="30"/>
      <c r="C197755" s="30"/>
      <c r="D197755" s="30"/>
      <c r="E197755" s="30"/>
      <c r="F197755" s="30"/>
    </row>
    <row r="197854" spans="1:6" x14ac:dyDescent="0.3">
      <c r="A197854" s="30"/>
      <c r="B197854" s="30"/>
      <c r="C197854" s="30"/>
      <c r="D197854" s="30"/>
      <c r="E197854" s="30"/>
      <c r="F197854" s="30"/>
    </row>
    <row r="197953" spans="1:6" x14ac:dyDescent="0.3">
      <c r="A197953" s="30"/>
      <c r="B197953" s="30"/>
      <c r="C197953" s="30"/>
      <c r="D197953" s="30"/>
      <c r="E197953" s="30"/>
      <c r="F197953" s="30"/>
    </row>
    <row r="198052" spans="1:6" x14ac:dyDescent="0.3">
      <c r="A198052" s="30"/>
      <c r="B198052" s="30"/>
      <c r="C198052" s="30"/>
      <c r="D198052" s="30"/>
      <c r="E198052" s="30"/>
      <c r="F198052" s="30"/>
    </row>
    <row r="198151" spans="1:6" x14ac:dyDescent="0.3">
      <c r="A198151" s="30"/>
      <c r="B198151" s="30"/>
      <c r="C198151" s="30"/>
      <c r="D198151" s="30"/>
      <c r="E198151" s="30"/>
      <c r="F198151" s="30"/>
    </row>
    <row r="198250" spans="1:6" x14ac:dyDescent="0.3">
      <c r="A198250" s="30"/>
      <c r="B198250" s="30"/>
      <c r="C198250" s="30"/>
      <c r="D198250" s="30"/>
      <c r="E198250" s="30"/>
      <c r="F198250" s="30"/>
    </row>
    <row r="198349" spans="1:6" x14ac:dyDescent="0.3">
      <c r="A198349" s="30"/>
      <c r="B198349" s="30"/>
      <c r="C198349" s="30"/>
      <c r="D198349" s="30"/>
      <c r="E198349" s="30"/>
      <c r="F198349" s="30"/>
    </row>
    <row r="198448" spans="1:6" x14ac:dyDescent="0.3">
      <c r="A198448" s="30"/>
      <c r="B198448" s="30"/>
      <c r="C198448" s="30"/>
      <c r="D198448" s="30"/>
      <c r="E198448" s="30"/>
      <c r="F198448" s="30"/>
    </row>
    <row r="198547" spans="1:6" x14ac:dyDescent="0.3">
      <c r="A198547" s="30"/>
      <c r="B198547" s="30"/>
      <c r="C198547" s="30"/>
      <c r="D198547" s="30"/>
      <c r="E198547" s="30"/>
      <c r="F198547" s="30"/>
    </row>
    <row r="198646" spans="1:6" x14ac:dyDescent="0.3">
      <c r="A198646" s="30"/>
      <c r="B198646" s="30"/>
      <c r="C198646" s="30"/>
      <c r="D198646" s="30"/>
      <c r="E198646" s="30"/>
      <c r="F198646" s="30"/>
    </row>
    <row r="198745" spans="1:6" x14ac:dyDescent="0.3">
      <c r="A198745" s="30"/>
      <c r="B198745" s="30"/>
      <c r="C198745" s="30"/>
      <c r="D198745" s="30"/>
      <c r="E198745" s="30"/>
      <c r="F198745" s="30"/>
    </row>
    <row r="198844" spans="1:6" x14ac:dyDescent="0.3">
      <c r="A198844" s="30"/>
      <c r="B198844" s="30"/>
      <c r="C198844" s="30"/>
      <c r="D198844" s="30"/>
      <c r="E198844" s="30"/>
      <c r="F198844" s="30"/>
    </row>
    <row r="198943" spans="1:6" x14ac:dyDescent="0.3">
      <c r="A198943" s="30"/>
      <c r="B198943" s="30"/>
      <c r="C198943" s="30"/>
      <c r="D198943" s="30"/>
      <c r="E198943" s="30"/>
      <c r="F198943" s="30"/>
    </row>
    <row r="199042" spans="1:6" x14ac:dyDescent="0.3">
      <c r="A199042" s="30"/>
      <c r="B199042" s="30"/>
      <c r="C199042" s="30"/>
      <c r="D199042" s="30"/>
      <c r="E199042" s="30"/>
      <c r="F199042" s="30"/>
    </row>
    <row r="199141" spans="1:6" x14ac:dyDescent="0.3">
      <c r="A199141" s="30"/>
      <c r="B199141" s="30"/>
      <c r="C199141" s="30"/>
      <c r="D199141" s="30"/>
      <c r="E199141" s="30"/>
      <c r="F199141" s="30"/>
    </row>
    <row r="199240" spans="1:6" x14ac:dyDescent="0.3">
      <c r="A199240" s="30"/>
      <c r="B199240" s="30"/>
      <c r="C199240" s="30"/>
      <c r="D199240" s="30"/>
      <c r="E199240" s="30"/>
      <c r="F199240" s="30"/>
    </row>
    <row r="199339" spans="1:6" x14ac:dyDescent="0.3">
      <c r="A199339" s="30"/>
      <c r="B199339" s="30"/>
      <c r="C199339" s="30"/>
      <c r="D199339" s="30"/>
      <c r="E199339" s="30"/>
      <c r="F199339" s="30"/>
    </row>
    <row r="199438" spans="1:6" x14ac:dyDescent="0.3">
      <c r="A199438" s="30"/>
      <c r="B199438" s="30"/>
      <c r="C199438" s="30"/>
      <c r="D199438" s="30"/>
      <c r="E199438" s="30"/>
      <c r="F199438" s="30"/>
    </row>
    <row r="199537" spans="1:6" x14ac:dyDescent="0.3">
      <c r="A199537" s="30"/>
      <c r="B199537" s="30"/>
      <c r="C199537" s="30"/>
      <c r="D199537" s="30"/>
      <c r="E199537" s="30"/>
      <c r="F199537" s="30"/>
    </row>
    <row r="199636" spans="1:6" x14ac:dyDescent="0.3">
      <c r="A199636" s="30"/>
      <c r="B199636" s="30"/>
      <c r="C199636" s="30"/>
      <c r="D199636" s="30"/>
      <c r="E199636" s="30"/>
      <c r="F199636" s="30"/>
    </row>
    <row r="199735" spans="1:6" x14ac:dyDescent="0.3">
      <c r="A199735" s="30"/>
      <c r="B199735" s="30"/>
      <c r="C199735" s="30"/>
      <c r="D199735" s="30"/>
      <c r="E199735" s="30"/>
      <c r="F199735" s="30"/>
    </row>
    <row r="199834" spans="1:6" x14ac:dyDescent="0.3">
      <c r="A199834" s="30"/>
      <c r="B199834" s="30"/>
      <c r="C199834" s="30"/>
      <c r="D199834" s="30"/>
      <c r="E199834" s="30"/>
      <c r="F199834" s="30"/>
    </row>
    <row r="199933" spans="1:6" x14ac:dyDescent="0.3">
      <c r="A199933" s="30"/>
      <c r="B199933" s="30"/>
      <c r="C199933" s="30"/>
      <c r="D199933" s="30"/>
      <c r="E199933" s="30"/>
      <c r="F199933" s="30"/>
    </row>
    <row r="200032" spans="1:6" x14ac:dyDescent="0.3">
      <c r="A200032" s="30"/>
      <c r="B200032" s="30"/>
      <c r="C200032" s="30"/>
      <c r="D200032" s="30"/>
      <c r="E200032" s="30"/>
      <c r="F200032" s="30"/>
    </row>
    <row r="200131" spans="1:6" x14ac:dyDescent="0.3">
      <c r="A200131" s="30"/>
      <c r="B200131" s="30"/>
      <c r="C200131" s="30"/>
      <c r="D200131" s="30"/>
      <c r="E200131" s="30"/>
      <c r="F200131" s="30"/>
    </row>
    <row r="200230" spans="1:6" x14ac:dyDescent="0.3">
      <c r="A200230" s="30"/>
      <c r="B200230" s="30"/>
      <c r="C200230" s="30"/>
      <c r="D200230" s="30"/>
      <c r="E200230" s="30"/>
      <c r="F200230" s="30"/>
    </row>
    <row r="200329" spans="1:6" x14ac:dyDescent="0.3">
      <c r="A200329" s="30"/>
      <c r="B200329" s="30"/>
      <c r="C200329" s="30"/>
      <c r="D200329" s="30"/>
      <c r="E200329" s="30"/>
      <c r="F200329" s="30"/>
    </row>
    <row r="200428" spans="1:6" x14ac:dyDescent="0.3">
      <c r="A200428" s="30"/>
      <c r="B200428" s="30"/>
      <c r="C200428" s="30"/>
      <c r="D200428" s="30"/>
      <c r="E200428" s="30"/>
      <c r="F200428" s="30"/>
    </row>
    <row r="200527" spans="1:6" x14ac:dyDescent="0.3">
      <c r="A200527" s="30"/>
      <c r="B200527" s="30"/>
      <c r="C200527" s="30"/>
      <c r="D200527" s="30"/>
      <c r="E200527" s="30"/>
      <c r="F200527" s="30"/>
    </row>
    <row r="200626" spans="1:6" x14ac:dyDescent="0.3">
      <c r="A200626" s="30"/>
      <c r="B200626" s="30"/>
      <c r="C200626" s="30"/>
      <c r="D200626" s="30"/>
      <c r="E200626" s="30"/>
      <c r="F200626" s="30"/>
    </row>
    <row r="200725" spans="1:6" x14ac:dyDescent="0.3">
      <c r="A200725" s="30"/>
      <c r="B200725" s="30"/>
      <c r="C200725" s="30"/>
      <c r="D200725" s="30"/>
      <c r="E200725" s="30"/>
      <c r="F200725" s="30"/>
    </row>
    <row r="200824" spans="1:6" x14ac:dyDescent="0.3">
      <c r="A200824" s="30"/>
      <c r="B200824" s="30"/>
      <c r="C200824" s="30"/>
      <c r="D200824" s="30"/>
      <c r="E200824" s="30"/>
      <c r="F200824" s="30"/>
    </row>
    <row r="200923" spans="1:6" x14ac:dyDescent="0.3">
      <c r="A200923" s="30"/>
      <c r="B200923" s="30"/>
      <c r="C200923" s="30"/>
      <c r="D200923" s="30"/>
      <c r="E200923" s="30"/>
      <c r="F200923" s="30"/>
    </row>
    <row r="201022" spans="1:6" x14ac:dyDescent="0.3">
      <c r="A201022" s="30"/>
      <c r="B201022" s="30"/>
      <c r="C201022" s="30"/>
      <c r="D201022" s="30"/>
      <c r="E201022" s="30"/>
      <c r="F201022" s="30"/>
    </row>
    <row r="201121" spans="1:6" x14ac:dyDescent="0.3">
      <c r="A201121" s="30"/>
      <c r="B201121" s="30"/>
      <c r="C201121" s="30"/>
      <c r="D201121" s="30"/>
      <c r="E201121" s="30"/>
      <c r="F201121" s="30"/>
    </row>
    <row r="201220" spans="1:6" x14ac:dyDescent="0.3">
      <c r="A201220" s="30"/>
      <c r="B201220" s="30"/>
      <c r="C201220" s="30"/>
      <c r="D201220" s="30"/>
      <c r="E201220" s="30"/>
      <c r="F201220" s="30"/>
    </row>
    <row r="201319" spans="1:6" x14ac:dyDescent="0.3">
      <c r="A201319" s="30"/>
      <c r="B201319" s="30"/>
      <c r="C201319" s="30"/>
      <c r="D201319" s="30"/>
      <c r="E201319" s="30"/>
      <c r="F201319" s="30"/>
    </row>
    <row r="201418" spans="1:6" x14ac:dyDescent="0.3">
      <c r="A201418" s="30"/>
      <c r="B201418" s="30"/>
      <c r="C201418" s="30"/>
      <c r="D201418" s="30"/>
      <c r="E201418" s="30"/>
      <c r="F201418" s="30"/>
    </row>
    <row r="201517" spans="1:6" x14ac:dyDescent="0.3">
      <c r="A201517" s="30"/>
      <c r="B201517" s="30"/>
      <c r="C201517" s="30"/>
      <c r="D201517" s="30"/>
      <c r="E201517" s="30"/>
      <c r="F201517" s="30"/>
    </row>
    <row r="201616" spans="1:6" x14ac:dyDescent="0.3">
      <c r="A201616" s="30"/>
      <c r="B201616" s="30"/>
      <c r="C201616" s="30"/>
      <c r="D201616" s="30"/>
      <c r="E201616" s="30"/>
      <c r="F201616" s="30"/>
    </row>
    <row r="201715" spans="1:6" x14ac:dyDescent="0.3">
      <c r="A201715" s="30"/>
      <c r="B201715" s="30"/>
      <c r="C201715" s="30"/>
      <c r="D201715" s="30"/>
      <c r="E201715" s="30"/>
      <c r="F201715" s="30"/>
    </row>
    <row r="201814" spans="1:6" x14ac:dyDescent="0.3">
      <c r="A201814" s="30"/>
      <c r="B201814" s="30"/>
      <c r="C201814" s="30"/>
      <c r="D201814" s="30"/>
      <c r="E201814" s="30"/>
      <c r="F201814" s="30"/>
    </row>
    <row r="201913" spans="1:6" x14ac:dyDescent="0.3">
      <c r="A201913" s="30"/>
      <c r="B201913" s="30"/>
      <c r="C201913" s="30"/>
      <c r="D201913" s="30"/>
      <c r="E201913" s="30"/>
      <c r="F201913" s="30"/>
    </row>
    <row r="202012" spans="1:6" x14ac:dyDescent="0.3">
      <c r="A202012" s="30"/>
      <c r="B202012" s="30"/>
      <c r="C202012" s="30"/>
      <c r="D202012" s="30"/>
      <c r="E202012" s="30"/>
      <c r="F202012" s="30"/>
    </row>
    <row r="202111" spans="1:6" x14ac:dyDescent="0.3">
      <c r="A202111" s="30"/>
      <c r="B202111" s="30"/>
      <c r="C202111" s="30"/>
      <c r="D202111" s="30"/>
      <c r="E202111" s="30"/>
      <c r="F202111" s="30"/>
    </row>
    <row r="202210" spans="1:6" x14ac:dyDescent="0.3">
      <c r="A202210" s="30"/>
      <c r="B202210" s="30"/>
      <c r="C202210" s="30"/>
      <c r="D202210" s="30"/>
      <c r="E202210" s="30"/>
      <c r="F202210" s="30"/>
    </row>
    <row r="202309" spans="1:6" x14ac:dyDescent="0.3">
      <c r="A202309" s="30"/>
      <c r="B202309" s="30"/>
      <c r="C202309" s="30"/>
      <c r="D202309" s="30"/>
      <c r="E202309" s="30"/>
      <c r="F202309" s="30"/>
    </row>
    <row r="202408" spans="1:6" x14ac:dyDescent="0.3">
      <c r="A202408" s="30"/>
      <c r="B202408" s="30"/>
      <c r="C202408" s="30"/>
      <c r="D202408" s="30"/>
      <c r="E202408" s="30"/>
      <c r="F202408" s="30"/>
    </row>
    <row r="202507" spans="1:6" x14ac:dyDescent="0.3">
      <c r="A202507" s="30"/>
      <c r="B202507" s="30"/>
      <c r="C202507" s="30"/>
      <c r="D202507" s="30"/>
      <c r="E202507" s="30"/>
      <c r="F202507" s="30"/>
    </row>
    <row r="202606" spans="1:6" x14ac:dyDescent="0.3">
      <c r="A202606" s="30"/>
      <c r="B202606" s="30"/>
      <c r="C202606" s="30"/>
      <c r="D202606" s="30"/>
      <c r="E202606" s="30"/>
      <c r="F202606" s="30"/>
    </row>
    <row r="202705" spans="1:6" x14ac:dyDescent="0.3">
      <c r="A202705" s="30"/>
      <c r="B202705" s="30"/>
      <c r="C202705" s="30"/>
      <c r="D202705" s="30"/>
      <c r="E202705" s="30"/>
      <c r="F202705" s="30"/>
    </row>
    <row r="202804" spans="1:6" x14ac:dyDescent="0.3">
      <c r="A202804" s="30"/>
      <c r="B202804" s="30"/>
      <c r="C202804" s="30"/>
      <c r="D202804" s="30"/>
      <c r="E202804" s="30"/>
      <c r="F202804" s="30"/>
    </row>
    <row r="202903" spans="1:6" x14ac:dyDescent="0.3">
      <c r="A202903" s="30"/>
      <c r="B202903" s="30"/>
      <c r="C202903" s="30"/>
      <c r="D202903" s="30"/>
      <c r="E202903" s="30"/>
      <c r="F202903" s="30"/>
    </row>
    <row r="203002" spans="1:6" x14ac:dyDescent="0.3">
      <c r="A203002" s="30"/>
      <c r="B203002" s="30"/>
      <c r="C203002" s="30"/>
      <c r="D203002" s="30"/>
      <c r="E203002" s="30"/>
      <c r="F203002" s="30"/>
    </row>
    <row r="203101" spans="1:6" x14ac:dyDescent="0.3">
      <c r="A203101" s="30"/>
      <c r="B203101" s="30"/>
      <c r="C203101" s="30"/>
      <c r="D203101" s="30"/>
      <c r="E203101" s="30"/>
      <c r="F203101" s="30"/>
    </row>
    <row r="203200" spans="1:6" x14ac:dyDescent="0.3">
      <c r="A203200" s="30"/>
      <c r="B203200" s="30"/>
      <c r="C203200" s="30"/>
      <c r="D203200" s="30"/>
      <c r="E203200" s="30"/>
      <c r="F203200" s="30"/>
    </row>
    <row r="203299" spans="1:6" x14ac:dyDescent="0.3">
      <c r="A203299" s="30"/>
      <c r="B203299" s="30"/>
      <c r="C203299" s="30"/>
      <c r="D203299" s="30"/>
      <c r="E203299" s="30"/>
      <c r="F203299" s="30"/>
    </row>
    <row r="203398" spans="1:6" x14ac:dyDescent="0.3">
      <c r="A203398" s="30"/>
      <c r="B203398" s="30"/>
      <c r="C203398" s="30"/>
      <c r="D203398" s="30"/>
      <c r="E203398" s="30"/>
      <c r="F203398" s="30"/>
    </row>
    <row r="203497" spans="1:6" x14ac:dyDescent="0.3">
      <c r="A203497" s="30"/>
      <c r="B203497" s="30"/>
      <c r="C203497" s="30"/>
      <c r="D203497" s="30"/>
      <c r="E203497" s="30"/>
      <c r="F203497" s="30"/>
    </row>
    <row r="203596" spans="1:6" x14ac:dyDescent="0.3">
      <c r="A203596" s="30"/>
      <c r="B203596" s="30"/>
      <c r="C203596" s="30"/>
      <c r="D203596" s="30"/>
      <c r="E203596" s="30"/>
      <c r="F203596" s="30"/>
    </row>
    <row r="203695" spans="1:6" x14ac:dyDescent="0.3">
      <c r="A203695" s="30"/>
      <c r="B203695" s="30"/>
      <c r="C203695" s="30"/>
      <c r="D203695" s="30"/>
      <c r="E203695" s="30"/>
      <c r="F203695" s="30"/>
    </row>
    <row r="203794" spans="1:6" x14ac:dyDescent="0.3">
      <c r="A203794" s="30"/>
      <c r="B203794" s="30"/>
      <c r="C203794" s="30"/>
      <c r="D203794" s="30"/>
      <c r="E203794" s="30"/>
      <c r="F203794" s="30"/>
    </row>
    <row r="203893" spans="1:6" x14ac:dyDescent="0.3">
      <c r="A203893" s="30"/>
      <c r="B203893" s="30"/>
      <c r="C203893" s="30"/>
      <c r="D203893" s="30"/>
      <c r="E203893" s="30"/>
      <c r="F203893" s="30"/>
    </row>
    <row r="203992" spans="1:6" x14ac:dyDescent="0.3">
      <c r="A203992" s="30"/>
      <c r="B203992" s="30"/>
      <c r="C203992" s="30"/>
      <c r="D203992" s="30"/>
      <c r="E203992" s="30"/>
      <c r="F203992" s="30"/>
    </row>
    <row r="204091" spans="1:6" x14ac:dyDescent="0.3">
      <c r="A204091" s="30"/>
      <c r="B204091" s="30"/>
      <c r="C204091" s="30"/>
      <c r="D204091" s="30"/>
      <c r="E204091" s="30"/>
      <c r="F204091" s="30"/>
    </row>
    <row r="204190" spans="1:6" x14ac:dyDescent="0.3">
      <c r="A204190" s="30"/>
      <c r="B204190" s="30"/>
      <c r="C204190" s="30"/>
      <c r="D204190" s="30"/>
      <c r="E204190" s="30"/>
      <c r="F204190" s="30"/>
    </row>
    <row r="204289" spans="1:6" x14ac:dyDescent="0.3">
      <c r="A204289" s="30"/>
      <c r="B204289" s="30"/>
      <c r="C204289" s="30"/>
      <c r="D204289" s="30"/>
      <c r="E204289" s="30"/>
      <c r="F204289" s="30"/>
    </row>
    <row r="204388" spans="1:6" x14ac:dyDescent="0.3">
      <c r="A204388" s="30"/>
      <c r="B204388" s="30"/>
      <c r="C204388" s="30"/>
      <c r="D204388" s="30"/>
      <c r="E204388" s="30"/>
      <c r="F204388" s="30"/>
    </row>
    <row r="204487" spans="1:6" x14ac:dyDescent="0.3">
      <c r="A204487" s="30"/>
      <c r="B204487" s="30"/>
      <c r="C204487" s="30"/>
      <c r="D204487" s="30"/>
      <c r="E204487" s="30"/>
      <c r="F204487" s="30"/>
    </row>
    <row r="204586" spans="1:6" x14ac:dyDescent="0.3">
      <c r="A204586" s="30"/>
      <c r="B204586" s="30"/>
      <c r="C204586" s="30"/>
      <c r="D204586" s="30"/>
      <c r="E204586" s="30"/>
      <c r="F204586" s="30"/>
    </row>
    <row r="204685" spans="1:6" x14ac:dyDescent="0.3">
      <c r="A204685" s="30"/>
      <c r="B204685" s="30"/>
      <c r="C204685" s="30"/>
      <c r="D204685" s="30"/>
      <c r="E204685" s="30"/>
      <c r="F204685" s="30"/>
    </row>
    <row r="204784" spans="1:6" x14ac:dyDescent="0.3">
      <c r="A204784" s="30"/>
      <c r="B204784" s="30"/>
      <c r="C204784" s="30"/>
      <c r="D204784" s="30"/>
      <c r="E204784" s="30"/>
      <c r="F204784" s="30"/>
    </row>
    <row r="204883" spans="1:6" x14ac:dyDescent="0.3">
      <c r="A204883" s="30"/>
      <c r="B204883" s="30"/>
      <c r="C204883" s="30"/>
      <c r="D204883" s="30"/>
      <c r="E204883" s="30"/>
      <c r="F204883" s="30"/>
    </row>
    <row r="204982" spans="1:6" x14ac:dyDescent="0.3">
      <c r="A204982" s="30"/>
      <c r="B204982" s="30"/>
      <c r="C204982" s="30"/>
      <c r="D204982" s="30"/>
      <c r="E204982" s="30"/>
      <c r="F204982" s="30"/>
    </row>
    <row r="205081" spans="1:6" x14ac:dyDescent="0.3">
      <c r="A205081" s="30"/>
      <c r="B205081" s="30"/>
      <c r="C205081" s="30"/>
      <c r="D205081" s="30"/>
      <c r="E205081" s="30"/>
      <c r="F205081" s="30"/>
    </row>
    <row r="205180" spans="1:6" x14ac:dyDescent="0.3">
      <c r="A205180" s="30"/>
      <c r="B205180" s="30"/>
      <c r="C205180" s="30"/>
      <c r="D205180" s="30"/>
      <c r="E205180" s="30"/>
      <c r="F205180" s="30"/>
    </row>
    <row r="205279" spans="1:6" x14ac:dyDescent="0.3">
      <c r="A205279" s="30"/>
      <c r="B205279" s="30"/>
      <c r="C205279" s="30"/>
      <c r="D205279" s="30"/>
      <c r="E205279" s="30"/>
      <c r="F205279" s="30"/>
    </row>
    <row r="205378" spans="1:6" x14ac:dyDescent="0.3">
      <c r="A205378" s="30"/>
      <c r="B205378" s="30"/>
      <c r="C205378" s="30"/>
      <c r="D205378" s="30"/>
      <c r="E205378" s="30"/>
      <c r="F205378" s="30"/>
    </row>
    <row r="205477" spans="1:6" x14ac:dyDescent="0.3">
      <c r="A205477" s="30"/>
      <c r="B205477" s="30"/>
      <c r="C205477" s="30"/>
      <c r="D205477" s="30"/>
      <c r="E205477" s="30"/>
      <c r="F205477" s="30"/>
    </row>
    <row r="205576" spans="1:6" x14ac:dyDescent="0.3">
      <c r="A205576" s="30"/>
      <c r="B205576" s="30"/>
      <c r="C205576" s="30"/>
      <c r="D205576" s="30"/>
      <c r="E205576" s="30"/>
      <c r="F205576" s="30"/>
    </row>
    <row r="205675" spans="1:6" x14ac:dyDescent="0.3">
      <c r="A205675" s="30"/>
      <c r="B205675" s="30"/>
      <c r="C205675" s="30"/>
      <c r="D205675" s="30"/>
      <c r="E205675" s="30"/>
      <c r="F205675" s="30"/>
    </row>
    <row r="205774" spans="1:6" x14ac:dyDescent="0.3">
      <c r="A205774" s="30"/>
      <c r="B205774" s="30"/>
      <c r="C205774" s="30"/>
      <c r="D205774" s="30"/>
      <c r="E205774" s="30"/>
      <c r="F205774" s="30"/>
    </row>
    <row r="205873" spans="1:6" x14ac:dyDescent="0.3">
      <c r="A205873" s="30"/>
      <c r="B205873" s="30"/>
      <c r="C205873" s="30"/>
      <c r="D205873" s="30"/>
      <c r="E205873" s="30"/>
      <c r="F205873" s="30"/>
    </row>
    <row r="205972" spans="1:6" x14ac:dyDescent="0.3">
      <c r="A205972" s="30"/>
      <c r="B205972" s="30"/>
      <c r="C205972" s="30"/>
      <c r="D205972" s="30"/>
      <c r="E205972" s="30"/>
      <c r="F205972" s="30"/>
    </row>
    <row r="206071" spans="1:6" x14ac:dyDescent="0.3">
      <c r="A206071" s="30"/>
      <c r="B206071" s="30"/>
      <c r="C206071" s="30"/>
      <c r="D206071" s="30"/>
      <c r="E206071" s="30"/>
      <c r="F206071" s="30"/>
    </row>
    <row r="206170" spans="1:6" x14ac:dyDescent="0.3">
      <c r="A206170" s="30"/>
      <c r="B206170" s="30"/>
      <c r="C206170" s="30"/>
      <c r="D206170" s="30"/>
      <c r="E206170" s="30"/>
      <c r="F206170" s="30"/>
    </row>
    <row r="206269" spans="1:6" x14ac:dyDescent="0.3">
      <c r="A206269" s="30"/>
      <c r="B206269" s="30"/>
      <c r="C206269" s="30"/>
      <c r="D206269" s="30"/>
      <c r="E206269" s="30"/>
      <c r="F206269" s="30"/>
    </row>
    <row r="206368" spans="1:6" x14ac:dyDescent="0.3">
      <c r="A206368" s="30"/>
      <c r="B206368" s="30"/>
      <c r="C206368" s="30"/>
      <c r="D206368" s="30"/>
      <c r="E206368" s="30"/>
      <c r="F206368" s="30"/>
    </row>
    <row r="206467" spans="1:6" x14ac:dyDescent="0.3">
      <c r="A206467" s="30"/>
      <c r="B206467" s="30"/>
      <c r="C206467" s="30"/>
      <c r="D206467" s="30"/>
      <c r="E206467" s="30"/>
      <c r="F206467" s="30"/>
    </row>
    <row r="206566" spans="1:6" x14ac:dyDescent="0.3">
      <c r="A206566" s="30"/>
      <c r="B206566" s="30"/>
      <c r="C206566" s="30"/>
      <c r="D206566" s="30"/>
      <c r="E206566" s="30"/>
      <c r="F206566" s="30"/>
    </row>
    <row r="206665" spans="1:6" x14ac:dyDescent="0.3">
      <c r="A206665" s="30"/>
      <c r="B206665" s="30"/>
      <c r="C206665" s="30"/>
      <c r="D206665" s="30"/>
      <c r="E206665" s="30"/>
      <c r="F206665" s="30"/>
    </row>
    <row r="206764" spans="1:6" x14ac:dyDescent="0.3">
      <c r="A206764" s="30"/>
      <c r="B206764" s="30"/>
      <c r="C206764" s="30"/>
      <c r="D206764" s="30"/>
      <c r="E206764" s="30"/>
      <c r="F206764" s="30"/>
    </row>
    <row r="206863" spans="1:6" x14ac:dyDescent="0.3">
      <c r="A206863" s="30"/>
      <c r="B206863" s="30"/>
      <c r="C206863" s="30"/>
      <c r="D206863" s="30"/>
      <c r="E206863" s="30"/>
      <c r="F206863" s="30"/>
    </row>
    <row r="206962" spans="1:6" x14ac:dyDescent="0.3">
      <c r="A206962" s="30"/>
      <c r="B206962" s="30"/>
      <c r="C206962" s="30"/>
      <c r="D206962" s="30"/>
      <c r="E206962" s="30"/>
      <c r="F206962" s="30"/>
    </row>
    <row r="207061" spans="1:6" x14ac:dyDescent="0.3">
      <c r="A207061" s="30"/>
      <c r="B207061" s="30"/>
      <c r="C207061" s="30"/>
      <c r="D207061" s="30"/>
      <c r="E207061" s="30"/>
      <c r="F207061" s="30"/>
    </row>
    <row r="207160" spans="1:6" x14ac:dyDescent="0.3">
      <c r="A207160" s="30"/>
      <c r="B207160" s="30"/>
      <c r="C207160" s="30"/>
      <c r="D207160" s="30"/>
      <c r="E207160" s="30"/>
      <c r="F207160" s="30"/>
    </row>
    <row r="207259" spans="1:6" x14ac:dyDescent="0.3">
      <c r="A207259" s="30"/>
      <c r="B207259" s="30"/>
      <c r="C207259" s="30"/>
      <c r="D207259" s="30"/>
      <c r="E207259" s="30"/>
      <c r="F207259" s="30"/>
    </row>
    <row r="207358" spans="1:6" x14ac:dyDescent="0.3">
      <c r="A207358" s="30"/>
      <c r="B207358" s="30"/>
      <c r="C207358" s="30"/>
      <c r="D207358" s="30"/>
      <c r="E207358" s="30"/>
      <c r="F207358" s="30"/>
    </row>
    <row r="207457" spans="1:6" x14ac:dyDescent="0.3">
      <c r="A207457" s="30"/>
      <c r="B207457" s="30"/>
      <c r="C207457" s="30"/>
      <c r="D207457" s="30"/>
      <c r="E207457" s="30"/>
      <c r="F207457" s="30"/>
    </row>
    <row r="207556" spans="1:6" x14ac:dyDescent="0.3">
      <c r="A207556" s="30"/>
      <c r="B207556" s="30"/>
      <c r="C207556" s="30"/>
      <c r="D207556" s="30"/>
      <c r="E207556" s="30"/>
      <c r="F207556" s="30"/>
    </row>
    <row r="207655" spans="1:6" x14ac:dyDescent="0.3">
      <c r="A207655" s="30"/>
      <c r="B207655" s="30"/>
      <c r="C207655" s="30"/>
      <c r="D207655" s="30"/>
      <c r="E207655" s="30"/>
      <c r="F207655" s="30"/>
    </row>
    <row r="207754" spans="1:6" x14ac:dyDescent="0.3">
      <c r="A207754" s="30"/>
      <c r="B207754" s="30"/>
      <c r="C207754" s="30"/>
      <c r="D207754" s="30"/>
      <c r="E207754" s="30"/>
      <c r="F207754" s="30"/>
    </row>
    <row r="207853" spans="1:6" x14ac:dyDescent="0.3">
      <c r="A207853" s="30"/>
      <c r="B207853" s="30"/>
      <c r="C207853" s="30"/>
      <c r="D207853" s="30"/>
      <c r="E207853" s="30"/>
      <c r="F207853" s="30"/>
    </row>
    <row r="207952" spans="1:6" x14ac:dyDescent="0.3">
      <c r="A207952" s="30"/>
      <c r="B207952" s="30"/>
      <c r="C207952" s="30"/>
      <c r="D207952" s="30"/>
      <c r="E207952" s="30"/>
      <c r="F207952" s="30"/>
    </row>
    <row r="208051" spans="1:6" x14ac:dyDescent="0.3">
      <c r="A208051" s="30"/>
      <c r="B208051" s="30"/>
      <c r="C208051" s="30"/>
      <c r="D208051" s="30"/>
      <c r="E208051" s="30"/>
      <c r="F208051" s="30"/>
    </row>
    <row r="208150" spans="1:6" x14ac:dyDescent="0.3">
      <c r="A208150" s="30"/>
      <c r="B208150" s="30"/>
      <c r="C208150" s="30"/>
      <c r="D208150" s="30"/>
      <c r="E208150" s="30"/>
      <c r="F208150" s="30"/>
    </row>
    <row r="208249" spans="1:6" x14ac:dyDescent="0.3">
      <c r="A208249" s="30"/>
      <c r="B208249" s="30"/>
      <c r="C208249" s="30"/>
      <c r="D208249" s="30"/>
      <c r="E208249" s="30"/>
      <c r="F208249" s="30"/>
    </row>
    <row r="208348" spans="1:6" x14ac:dyDescent="0.3">
      <c r="A208348" s="30"/>
      <c r="B208348" s="30"/>
      <c r="C208348" s="30"/>
      <c r="D208348" s="30"/>
      <c r="E208348" s="30"/>
      <c r="F208348" s="30"/>
    </row>
    <row r="208447" spans="1:6" x14ac:dyDescent="0.3">
      <c r="A208447" s="30"/>
      <c r="B208447" s="30"/>
      <c r="C208447" s="30"/>
      <c r="D208447" s="30"/>
      <c r="E208447" s="30"/>
      <c r="F208447" s="30"/>
    </row>
    <row r="208546" spans="1:6" x14ac:dyDescent="0.3">
      <c r="A208546" s="30"/>
      <c r="B208546" s="30"/>
      <c r="C208546" s="30"/>
      <c r="D208546" s="30"/>
      <c r="E208546" s="30"/>
      <c r="F208546" s="30"/>
    </row>
    <row r="208645" spans="1:6" x14ac:dyDescent="0.3">
      <c r="A208645" s="30"/>
      <c r="B208645" s="30"/>
      <c r="C208645" s="30"/>
      <c r="D208645" s="30"/>
      <c r="E208645" s="30"/>
      <c r="F208645" s="30"/>
    </row>
    <row r="208744" spans="1:6" x14ac:dyDescent="0.3">
      <c r="A208744" s="30"/>
      <c r="B208744" s="30"/>
      <c r="C208744" s="30"/>
      <c r="D208744" s="30"/>
      <c r="E208744" s="30"/>
      <c r="F208744" s="30"/>
    </row>
    <row r="208843" spans="1:6" x14ac:dyDescent="0.3">
      <c r="A208843" s="30"/>
      <c r="B208843" s="30"/>
      <c r="C208843" s="30"/>
      <c r="D208843" s="30"/>
      <c r="E208843" s="30"/>
      <c r="F208843" s="30"/>
    </row>
    <row r="208942" spans="1:6" x14ac:dyDescent="0.3">
      <c r="A208942" s="30"/>
      <c r="B208942" s="30"/>
      <c r="C208942" s="30"/>
      <c r="D208942" s="30"/>
      <c r="E208942" s="30"/>
      <c r="F208942" s="30"/>
    </row>
    <row r="209041" spans="1:6" x14ac:dyDescent="0.3">
      <c r="A209041" s="30"/>
      <c r="B209041" s="30"/>
      <c r="C209041" s="30"/>
      <c r="D209041" s="30"/>
      <c r="E209041" s="30"/>
      <c r="F209041" s="30"/>
    </row>
    <row r="209140" spans="1:6" x14ac:dyDescent="0.3">
      <c r="A209140" s="30"/>
      <c r="B209140" s="30"/>
      <c r="C209140" s="30"/>
      <c r="D209140" s="30"/>
      <c r="E209140" s="30"/>
      <c r="F209140" s="30"/>
    </row>
    <row r="209239" spans="1:6" x14ac:dyDescent="0.3">
      <c r="A209239" s="30"/>
      <c r="B209239" s="30"/>
      <c r="C209239" s="30"/>
      <c r="D209239" s="30"/>
      <c r="E209239" s="30"/>
      <c r="F209239" s="30"/>
    </row>
    <row r="209338" spans="1:6" x14ac:dyDescent="0.3">
      <c r="A209338" s="30"/>
      <c r="B209338" s="30"/>
      <c r="C209338" s="30"/>
      <c r="D209338" s="30"/>
      <c r="E209338" s="30"/>
      <c r="F209338" s="30"/>
    </row>
    <row r="209437" spans="1:6" x14ac:dyDescent="0.3">
      <c r="A209437" s="30"/>
      <c r="B209437" s="30"/>
      <c r="C209437" s="30"/>
      <c r="D209437" s="30"/>
      <c r="E209437" s="30"/>
      <c r="F209437" s="30"/>
    </row>
    <row r="209536" spans="1:6" x14ac:dyDescent="0.3">
      <c r="A209536" s="30"/>
      <c r="B209536" s="30"/>
      <c r="C209536" s="30"/>
      <c r="D209536" s="30"/>
      <c r="E209536" s="30"/>
      <c r="F209536" s="30"/>
    </row>
    <row r="209635" spans="1:6" x14ac:dyDescent="0.3">
      <c r="A209635" s="30"/>
      <c r="B209635" s="30"/>
      <c r="C209635" s="30"/>
      <c r="D209635" s="30"/>
      <c r="E209635" s="30"/>
      <c r="F209635" s="30"/>
    </row>
    <row r="209734" spans="1:6" x14ac:dyDescent="0.3">
      <c r="A209734" s="30"/>
      <c r="B209734" s="30"/>
      <c r="C209734" s="30"/>
      <c r="D209734" s="30"/>
      <c r="E209734" s="30"/>
      <c r="F209734" s="30"/>
    </row>
    <row r="209833" spans="1:6" x14ac:dyDescent="0.3">
      <c r="A209833" s="30"/>
      <c r="B209833" s="30"/>
      <c r="C209833" s="30"/>
      <c r="D209833" s="30"/>
      <c r="E209833" s="30"/>
      <c r="F209833" s="30"/>
    </row>
    <row r="209932" spans="1:6" x14ac:dyDescent="0.3">
      <c r="A209932" s="30"/>
      <c r="B209932" s="30"/>
      <c r="C209932" s="30"/>
      <c r="D209932" s="30"/>
      <c r="E209932" s="30"/>
      <c r="F209932" s="30"/>
    </row>
    <row r="210031" spans="1:6" x14ac:dyDescent="0.3">
      <c r="A210031" s="30"/>
      <c r="B210031" s="30"/>
      <c r="C210031" s="30"/>
      <c r="D210031" s="30"/>
      <c r="E210031" s="30"/>
      <c r="F210031" s="30"/>
    </row>
    <row r="210130" spans="1:6" x14ac:dyDescent="0.3">
      <c r="A210130" s="30"/>
      <c r="B210130" s="30"/>
      <c r="C210130" s="30"/>
      <c r="D210130" s="30"/>
      <c r="E210130" s="30"/>
      <c r="F210130" s="30"/>
    </row>
    <row r="210229" spans="1:6" x14ac:dyDescent="0.3">
      <c r="A210229" s="30"/>
      <c r="B210229" s="30"/>
      <c r="C210229" s="30"/>
      <c r="D210229" s="30"/>
      <c r="E210229" s="30"/>
      <c r="F210229" s="30"/>
    </row>
    <row r="210328" spans="1:6" x14ac:dyDescent="0.3">
      <c r="A210328" s="30"/>
      <c r="B210328" s="30"/>
      <c r="C210328" s="30"/>
      <c r="D210328" s="30"/>
      <c r="E210328" s="30"/>
      <c r="F210328" s="30"/>
    </row>
    <row r="210427" spans="1:6" x14ac:dyDescent="0.3">
      <c r="A210427" s="30"/>
      <c r="B210427" s="30"/>
      <c r="C210427" s="30"/>
      <c r="D210427" s="30"/>
      <c r="E210427" s="30"/>
      <c r="F210427" s="30"/>
    </row>
    <row r="210526" spans="1:6" x14ac:dyDescent="0.3">
      <c r="A210526" s="30"/>
      <c r="B210526" s="30"/>
      <c r="C210526" s="30"/>
      <c r="D210526" s="30"/>
      <c r="E210526" s="30"/>
      <c r="F210526" s="30"/>
    </row>
    <row r="210625" spans="1:6" x14ac:dyDescent="0.3">
      <c r="A210625" s="30"/>
      <c r="B210625" s="30"/>
      <c r="C210625" s="30"/>
      <c r="D210625" s="30"/>
      <c r="E210625" s="30"/>
      <c r="F210625" s="30"/>
    </row>
    <row r="210724" spans="1:6" x14ac:dyDescent="0.3">
      <c r="A210724" s="30"/>
      <c r="B210724" s="30"/>
      <c r="C210724" s="30"/>
      <c r="D210724" s="30"/>
      <c r="E210724" s="30"/>
      <c r="F210724" s="30"/>
    </row>
    <row r="210823" spans="1:6" x14ac:dyDescent="0.3">
      <c r="A210823" s="30"/>
      <c r="B210823" s="30"/>
      <c r="C210823" s="30"/>
      <c r="D210823" s="30"/>
      <c r="E210823" s="30"/>
      <c r="F210823" s="30"/>
    </row>
    <row r="210922" spans="1:6" x14ac:dyDescent="0.3">
      <c r="A210922" s="30"/>
      <c r="B210922" s="30"/>
      <c r="C210922" s="30"/>
      <c r="D210922" s="30"/>
      <c r="E210922" s="30"/>
      <c r="F210922" s="30"/>
    </row>
    <row r="211021" spans="1:6" x14ac:dyDescent="0.3">
      <c r="A211021" s="30"/>
      <c r="B211021" s="30"/>
      <c r="C211021" s="30"/>
      <c r="D211021" s="30"/>
      <c r="E211021" s="30"/>
      <c r="F211021" s="30"/>
    </row>
    <row r="211120" spans="1:6" x14ac:dyDescent="0.3">
      <c r="A211120" s="30"/>
      <c r="B211120" s="30"/>
      <c r="C211120" s="30"/>
      <c r="D211120" s="30"/>
      <c r="E211120" s="30"/>
      <c r="F211120" s="30"/>
    </row>
    <row r="211219" spans="1:6" x14ac:dyDescent="0.3">
      <c r="A211219" s="30"/>
      <c r="B211219" s="30"/>
      <c r="C211219" s="30"/>
      <c r="D211219" s="30"/>
      <c r="E211219" s="30"/>
      <c r="F211219" s="30"/>
    </row>
    <row r="211318" spans="1:6" x14ac:dyDescent="0.3">
      <c r="A211318" s="30"/>
      <c r="B211318" s="30"/>
      <c r="C211318" s="30"/>
      <c r="D211318" s="30"/>
      <c r="E211318" s="30"/>
      <c r="F211318" s="30"/>
    </row>
    <row r="211417" spans="1:6" x14ac:dyDescent="0.3">
      <c r="A211417" s="30"/>
      <c r="B211417" s="30"/>
      <c r="C211417" s="30"/>
      <c r="D211417" s="30"/>
      <c r="E211417" s="30"/>
      <c r="F211417" s="30"/>
    </row>
    <row r="211516" spans="1:6" x14ac:dyDescent="0.3">
      <c r="A211516" s="30"/>
      <c r="B211516" s="30"/>
      <c r="C211516" s="30"/>
      <c r="D211516" s="30"/>
      <c r="E211516" s="30"/>
      <c r="F211516" s="30"/>
    </row>
    <row r="211615" spans="1:6" x14ac:dyDescent="0.3">
      <c r="A211615" s="30"/>
      <c r="B211615" s="30"/>
      <c r="C211615" s="30"/>
      <c r="D211615" s="30"/>
      <c r="E211615" s="30"/>
      <c r="F211615" s="30"/>
    </row>
    <row r="211714" spans="1:6" x14ac:dyDescent="0.3">
      <c r="A211714" s="30"/>
      <c r="B211714" s="30"/>
      <c r="C211714" s="30"/>
      <c r="D211714" s="30"/>
      <c r="E211714" s="30"/>
      <c r="F211714" s="30"/>
    </row>
    <row r="211813" spans="1:6" x14ac:dyDescent="0.3">
      <c r="A211813" s="30"/>
      <c r="B211813" s="30"/>
      <c r="C211813" s="30"/>
      <c r="D211813" s="30"/>
      <c r="E211813" s="30"/>
      <c r="F211813" s="30"/>
    </row>
    <row r="211912" spans="1:6" x14ac:dyDescent="0.3">
      <c r="A211912" s="30"/>
      <c r="B211912" s="30"/>
      <c r="C211912" s="30"/>
      <c r="D211912" s="30"/>
      <c r="E211912" s="30"/>
      <c r="F211912" s="30"/>
    </row>
    <row r="212011" spans="1:6" x14ac:dyDescent="0.3">
      <c r="A212011" s="30"/>
      <c r="B212011" s="30"/>
      <c r="C212011" s="30"/>
      <c r="D212011" s="30"/>
      <c r="E212011" s="30"/>
      <c r="F212011" s="30"/>
    </row>
    <row r="212110" spans="1:6" x14ac:dyDescent="0.3">
      <c r="A212110" s="30"/>
      <c r="B212110" s="30"/>
      <c r="C212110" s="30"/>
      <c r="D212110" s="30"/>
      <c r="E212110" s="30"/>
      <c r="F212110" s="30"/>
    </row>
    <row r="212209" spans="1:6" x14ac:dyDescent="0.3">
      <c r="A212209" s="30"/>
      <c r="B212209" s="30"/>
      <c r="C212209" s="30"/>
      <c r="D212209" s="30"/>
      <c r="E212209" s="30"/>
      <c r="F212209" s="30"/>
    </row>
    <row r="212308" spans="1:6" x14ac:dyDescent="0.3">
      <c r="A212308" s="30"/>
      <c r="B212308" s="30"/>
      <c r="C212308" s="30"/>
      <c r="D212308" s="30"/>
      <c r="E212308" s="30"/>
      <c r="F212308" s="30"/>
    </row>
    <row r="212407" spans="1:6" x14ac:dyDescent="0.3">
      <c r="A212407" s="30"/>
      <c r="B212407" s="30"/>
      <c r="C212407" s="30"/>
      <c r="D212407" s="30"/>
      <c r="E212407" s="30"/>
      <c r="F212407" s="30"/>
    </row>
    <row r="212506" spans="1:6" x14ac:dyDescent="0.3">
      <c r="A212506" s="30"/>
      <c r="B212506" s="30"/>
      <c r="C212506" s="30"/>
      <c r="D212506" s="30"/>
      <c r="E212506" s="30"/>
      <c r="F212506" s="30"/>
    </row>
    <row r="212605" spans="1:6" x14ac:dyDescent="0.3">
      <c r="A212605" s="30"/>
      <c r="B212605" s="30"/>
      <c r="C212605" s="30"/>
      <c r="D212605" s="30"/>
      <c r="E212605" s="30"/>
      <c r="F212605" s="30"/>
    </row>
    <row r="212704" spans="1:6" x14ac:dyDescent="0.3">
      <c r="A212704" s="30"/>
      <c r="B212704" s="30"/>
      <c r="C212704" s="30"/>
      <c r="D212704" s="30"/>
      <c r="E212704" s="30"/>
      <c r="F212704" s="30"/>
    </row>
    <row r="212803" spans="1:6" x14ac:dyDescent="0.3">
      <c r="A212803" s="30"/>
      <c r="B212803" s="30"/>
      <c r="C212803" s="30"/>
      <c r="D212803" s="30"/>
      <c r="E212803" s="30"/>
      <c r="F212803" s="30"/>
    </row>
    <row r="212902" spans="1:6" x14ac:dyDescent="0.3">
      <c r="A212902" s="30"/>
      <c r="B212902" s="30"/>
      <c r="C212902" s="30"/>
      <c r="D212902" s="30"/>
      <c r="E212902" s="30"/>
      <c r="F212902" s="30"/>
    </row>
    <row r="213001" spans="1:6" x14ac:dyDescent="0.3">
      <c r="A213001" s="30"/>
      <c r="B213001" s="30"/>
      <c r="C213001" s="30"/>
      <c r="D213001" s="30"/>
      <c r="E213001" s="30"/>
      <c r="F213001" s="30"/>
    </row>
    <row r="213100" spans="1:6" x14ac:dyDescent="0.3">
      <c r="A213100" s="30"/>
      <c r="B213100" s="30"/>
      <c r="C213100" s="30"/>
      <c r="D213100" s="30"/>
      <c r="E213100" s="30"/>
      <c r="F213100" s="30"/>
    </row>
    <row r="213199" spans="1:6" x14ac:dyDescent="0.3">
      <c r="A213199" s="30"/>
      <c r="B213199" s="30"/>
      <c r="C213199" s="30"/>
      <c r="D213199" s="30"/>
      <c r="E213199" s="30"/>
      <c r="F213199" s="30"/>
    </row>
    <row r="213298" spans="1:6" x14ac:dyDescent="0.3">
      <c r="A213298" s="30"/>
      <c r="B213298" s="30"/>
      <c r="C213298" s="30"/>
      <c r="D213298" s="30"/>
      <c r="E213298" s="30"/>
      <c r="F213298" s="30"/>
    </row>
    <row r="213397" spans="1:6" x14ac:dyDescent="0.3">
      <c r="A213397" s="30"/>
      <c r="B213397" s="30"/>
      <c r="C213397" s="30"/>
      <c r="D213397" s="30"/>
      <c r="E213397" s="30"/>
      <c r="F213397" s="30"/>
    </row>
    <row r="213496" spans="1:6" x14ac:dyDescent="0.3">
      <c r="A213496" s="30"/>
      <c r="B213496" s="30"/>
      <c r="C213496" s="30"/>
      <c r="D213496" s="30"/>
      <c r="E213496" s="30"/>
      <c r="F213496" s="30"/>
    </row>
    <row r="213595" spans="1:6" x14ac:dyDescent="0.3">
      <c r="A213595" s="30"/>
      <c r="B213595" s="30"/>
      <c r="C213595" s="30"/>
      <c r="D213595" s="30"/>
      <c r="E213595" s="30"/>
      <c r="F213595" s="30"/>
    </row>
    <row r="213694" spans="1:6" x14ac:dyDescent="0.3">
      <c r="A213694" s="30"/>
      <c r="B213694" s="30"/>
      <c r="C213694" s="30"/>
      <c r="D213694" s="30"/>
      <c r="E213694" s="30"/>
      <c r="F213694" s="30"/>
    </row>
    <row r="213793" spans="1:6" x14ac:dyDescent="0.3">
      <c r="A213793" s="30"/>
      <c r="B213793" s="30"/>
      <c r="C213793" s="30"/>
      <c r="D213793" s="30"/>
      <c r="E213793" s="30"/>
      <c r="F213793" s="30"/>
    </row>
    <row r="213892" spans="1:6" x14ac:dyDescent="0.3">
      <c r="A213892" s="30"/>
      <c r="B213892" s="30"/>
      <c r="C213892" s="30"/>
      <c r="D213892" s="30"/>
      <c r="E213892" s="30"/>
      <c r="F213892" s="30"/>
    </row>
    <row r="213991" spans="1:6" x14ac:dyDescent="0.3">
      <c r="A213991" s="30"/>
      <c r="B213991" s="30"/>
      <c r="C213991" s="30"/>
      <c r="D213991" s="30"/>
      <c r="E213991" s="30"/>
      <c r="F213991" s="30"/>
    </row>
    <row r="214090" spans="1:6" x14ac:dyDescent="0.3">
      <c r="A214090" s="30"/>
      <c r="B214090" s="30"/>
      <c r="C214090" s="30"/>
      <c r="D214090" s="30"/>
      <c r="E214090" s="30"/>
      <c r="F214090" s="30"/>
    </row>
    <row r="214189" spans="1:6" x14ac:dyDescent="0.3">
      <c r="A214189" s="30"/>
      <c r="B214189" s="30"/>
      <c r="C214189" s="30"/>
      <c r="D214189" s="30"/>
      <c r="E214189" s="30"/>
      <c r="F214189" s="30"/>
    </row>
    <row r="214288" spans="1:6" x14ac:dyDescent="0.3">
      <c r="A214288" s="30"/>
      <c r="B214288" s="30"/>
      <c r="C214288" s="30"/>
      <c r="D214288" s="30"/>
      <c r="E214288" s="30"/>
      <c r="F214288" s="30"/>
    </row>
    <row r="214387" spans="1:6" x14ac:dyDescent="0.3">
      <c r="A214387" s="30"/>
      <c r="B214387" s="30"/>
      <c r="C214387" s="30"/>
      <c r="D214387" s="30"/>
      <c r="E214387" s="30"/>
      <c r="F214387" s="30"/>
    </row>
    <row r="214486" spans="1:6" x14ac:dyDescent="0.3">
      <c r="A214486" s="30"/>
      <c r="B214486" s="30"/>
      <c r="C214486" s="30"/>
      <c r="D214486" s="30"/>
      <c r="E214486" s="30"/>
      <c r="F214486" s="30"/>
    </row>
    <row r="214585" spans="1:6" x14ac:dyDescent="0.3">
      <c r="A214585" s="30"/>
      <c r="B214585" s="30"/>
      <c r="C214585" s="30"/>
      <c r="D214585" s="30"/>
      <c r="E214585" s="30"/>
      <c r="F214585" s="30"/>
    </row>
    <row r="214684" spans="1:6" x14ac:dyDescent="0.3">
      <c r="A214684" s="30"/>
      <c r="B214684" s="30"/>
      <c r="C214684" s="30"/>
      <c r="D214684" s="30"/>
      <c r="E214684" s="30"/>
      <c r="F214684" s="30"/>
    </row>
    <row r="214783" spans="1:6" x14ac:dyDescent="0.3">
      <c r="A214783" s="30"/>
      <c r="B214783" s="30"/>
      <c r="C214783" s="30"/>
      <c r="D214783" s="30"/>
      <c r="E214783" s="30"/>
      <c r="F214783" s="30"/>
    </row>
    <row r="214882" spans="1:6" x14ac:dyDescent="0.3">
      <c r="A214882" s="30"/>
      <c r="B214882" s="30"/>
      <c r="C214882" s="30"/>
      <c r="D214882" s="30"/>
      <c r="E214882" s="30"/>
      <c r="F214882" s="30"/>
    </row>
    <row r="214981" spans="1:6" x14ac:dyDescent="0.3">
      <c r="A214981" s="30"/>
      <c r="B214981" s="30"/>
      <c r="C214981" s="30"/>
      <c r="D214981" s="30"/>
      <c r="E214981" s="30"/>
      <c r="F214981" s="30"/>
    </row>
    <row r="215080" spans="1:6" x14ac:dyDescent="0.3">
      <c r="A215080" s="30"/>
      <c r="B215080" s="30"/>
      <c r="C215080" s="30"/>
      <c r="D215080" s="30"/>
      <c r="E215080" s="30"/>
      <c r="F215080" s="30"/>
    </row>
    <row r="215179" spans="1:6" x14ac:dyDescent="0.3">
      <c r="A215179" s="30"/>
      <c r="B215179" s="30"/>
      <c r="C215179" s="30"/>
      <c r="D215179" s="30"/>
      <c r="E215179" s="30"/>
      <c r="F215179" s="30"/>
    </row>
    <row r="215278" spans="1:6" x14ac:dyDescent="0.3">
      <c r="A215278" s="30"/>
      <c r="B215278" s="30"/>
      <c r="C215278" s="30"/>
      <c r="D215278" s="30"/>
      <c r="E215278" s="30"/>
      <c r="F215278" s="30"/>
    </row>
    <row r="215377" spans="1:6" x14ac:dyDescent="0.3">
      <c r="A215377" s="30"/>
      <c r="B215377" s="30"/>
      <c r="C215377" s="30"/>
      <c r="D215377" s="30"/>
      <c r="E215377" s="30"/>
      <c r="F215377" s="30"/>
    </row>
    <row r="215476" spans="1:6" x14ac:dyDescent="0.3">
      <c r="A215476" s="30"/>
      <c r="B215476" s="30"/>
      <c r="C215476" s="30"/>
      <c r="D215476" s="30"/>
      <c r="E215476" s="30"/>
      <c r="F215476" s="30"/>
    </row>
    <row r="215575" spans="1:6" x14ac:dyDescent="0.3">
      <c r="A215575" s="30"/>
      <c r="B215575" s="30"/>
      <c r="C215575" s="30"/>
      <c r="D215575" s="30"/>
      <c r="E215575" s="30"/>
      <c r="F215575" s="30"/>
    </row>
    <row r="215674" spans="1:6" x14ac:dyDescent="0.3">
      <c r="A215674" s="30"/>
      <c r="B215674" s="30"/>
      <c r="C215674" s="30"/>
      <c r="D215674" s="30"/>
      <c r="E215674" s="30"/>
      <c r="F215674" s="30"/>
    </row>
    <row r="215773" spans="1:6" x14ac:dyDescent="0.3">
      <c r="A215773" s="30"/>
      <c r="B215773" s="30"/>
      <c r="C215773" s="30"/>
      <c r="D215773" s="30"/>
      <c r="E215773" s="30"/>
      <c r="F215773" s="30"/>
    </row>
    <row r="215872" spans="1:6" x14ac:dyDescent="0.3">
      <c r="A215872" s="30"/>
      <c r="B215872" s="30"/>
      <c r="C215872" s="30"/>
      <c r="D215872" s="30"/>
      <c r="E215872" s="30"/>
      <c r="F215872" s="30"/>
    </row>
    <row r="215971" spans="1:6" x14ac:dyDescent="0.3">
      <c r="A215971" s="30"/>
      <c r="B215971" s="30"/>
      <c r="C215971" s="30"/>
      <c r="D215971" s="30"/>
      <c r="E215971" s="30"/>
      <c r="F215971" s="30"/>
    </row>
    <row r="216070" spans="1:6" x14ac:dyDescent="0.3">
      <c r="A216070" s="30"/>
      <c r="B216070" s="30"/>
      <c r="C216070" s="30"/>
      <c r="D216070" s="30"/>
      <c r="E216070" s="30"/>
      <c r="F216070" s="30"/>
    </row>
    <row r="216169" spans="1:6" x14ac:dyDescent="0.3">
      <c r="A216169" s="30"/>
      <c r="B216169" s="30"/>
      <c r="C216169" s="30"/>
      <c r="D216169" s="30"/>
      <c r="E216169" s="30"/>
      <c r="F216169" s="30"/>
    </row>
    <row r="216268" spans="1:6" x14ac:dyDescent="0.3">
      <c r="A216268" s="30"/>
      <c r="B216268" s="30"/>
      <c r="C216268" s="30"/>
      <c r="D216268" s="30"/>
      <c r="E216268" s="30"/>
      <c r="F216268" s="30"/>
    </row>
    <row r="216367" spans="1:6" x14ac:dyDescent="0.3">
      <c r="A216367" s="30"/>
      <c r="B216367" s="30"/>
      <c r="C216367" s="30"/>
      <c r="D216367" s="30"/>
      <c r="E216367" s="30"/>
      <c r="F216367" s="30"/>
    </row>
    <row r="216466" spans="1:6" x14ac:dyDescent="0.3">
      <c r="A216466" s="30"/>
      <c r="B216466" s="30"/>
      <c r="C216466" s="30"/>
      <c r="D216466" s="30"/>
      <c r="E216466" s="30"/>
      <c r="F216466" s="30"/>
    </row>
    <row r="216565" spans="1:6" x14ac:dyDescent="0.3">
      <c r="A216565" s="30"/>
      <c r="B216565" s="30"/>
      <c r="C216565" s="30"/>
      <c r="D216565" s="30"/>
      <c r="E216565" s="30"/>
      <c r="F216565" s="30"/>
    </row>
    <row r="216664" spans="1:6" x14ac:dyDescent="0.3">
      <c r="A216664" s="30"/>
      <c r="B216664" s="30"/>
      <c r="C216664" s="30"/>
      <c r="D216664" s="30"/>
      <c r="E216664" s="30"/>
      <c r="F216664" s="30"/>
    </row>
    <row r="216763" spans="1:6" x14ac:dyDescent="0.3">
      <c r="A216763" s="30"/>
      <c r="B216763" s="30"/>
      <c r="C216763" s="30"/>
      <c r="D216763" s="30"/>
      <c r="E216763" s="30"/>
      <c r="F216763" s="30"/>
    </row>
    <row r="216862" spans="1:6" x14ac:dyDescent="0.3">
      <c r="A216862" s="30"/>
      <c r="B216862" s="30"/>
      <c r="C216862" s="30"/>
      <c r="D216862" s="30"/>
      <c r="E216862" s="30"/>
      <c r="F216862" s="30"/>
    </row>
    <row r="216961" spans="1:6" x14ac:dyDescent="0.3">
      <c r="A216961" s="30"/>
      <c r="B216961" s="30"/>
      <c r="C216961" s="30"/>
      <c r="D216961" s="30"/>
      <c r="E216961" s="30"/>
      <c r="F216961" s="30"/>
    </row>
    <row r="217060" spans="1:6" x14ac:dyDescent="0.3">
      <c r="A217060" s="30"/>
      <c r="B217060" s="30"/>
      <c r="C217060" s="30"/>
      <c r="D217060" s="30"/>
      <c r="E217060" s="30"/>
      <c r="F217060" s="30"/>
    </row>
    <row r="217159" spans="1:6" x14ac:dyDescent="0.3">
      <c r="A217159" s="30"/>
      <c r="B217159" s="30"/>
      <c r="C217159" s="30"/>
      <c r="D217159" s="30"/>
      <c r="E217159" s="30"/>
      <c r="F217159" s="30"/>
    </row>
    <row r="217258" spans="1:6" x14ac:dyDescent="0.3">
      <c r="A217258" s="30"/>
      <c r="B217258" s="30"/>
      <c r="C217258" s="30"/>
      <c r="D217258" s="30"/>
      <c r="E217258" s="30"/>
      <c r="F217258" s="30"/>
    </row>
    <row r="217357" spans="1:6" x14ac:dyDescent="0.3">
      <c r="A217357" s="30"/>
      <c r="B217357" s="30"/>
      <c r="C217357" s="30"/>
      <c r="D217357" s="30"/>
      <c r="E217357" s="30"/>
      <c r="F217357" s="30"/>
    </row>
    <row r="217456" spans="1:6" x14ac:dyDescent="0.3">
      <c r="A217456" s="30"/>
      <c r="B217456" s="30"/>
      <c r="C217456" s="30"/>
      <c r="D217456" s="30"/>
      <c r="E217456" s="30"/>
      <c r="F217456" s="30"/>
    </row>
    <row r="217555" spans="1:6" x14ac:dyDescent="0.3">
      <c r="A217555" s="30"/>
      <c r="B217555" s="30"/>
      <c r="C217555" s="30"/>
      <c r="D217555" s="30"/>
      <c r="E217555" s="30"/>
      <c r="F217555" s="30"/>
    </row>
    <row r="217654" spans="1:6" x14ac:dyDescent="0.3">
      <c r="A217654" s="30"/>
      <c r="B217654" s="30"/>
      <c r="C217654" s="30"/>
      <c r="D217654" s="30"/>
      <c r="E217654" s="30"/>
      <c r="F217654" s="30"/>
    </row>
    <row r="217753" spans="1:6" x14ac:dyDescent="0.3">
      <c r="A217753" s="30"/>
      <c r="B217753" s="30"/>
      <c r="C217753" s="30"/>
      <c r="D217753" s="30"/>
      <c r="E217753" s="30"/>
      <c r="F217753" s="30"/>
    </row>
    <row r="217852" spans="1:6" x14ac:dyDescent="0.3">
      <c r="A217852" s="30"/>
      <c r="B217852" s="30"/>
      <c r="C217852" s="30"/>
      <c r="D217852" s="30"/>
      <c r="E217852" s="30"/>
      <c r="F217852" s="30"/>
    </row>
    <row r="217951" spans="1:6" x14ac:dyDescent="0.3">
      <c r="A217951" s="30"/>
      <c r="B217951" s="30"/>
      <c r="C217951" s="30"/>
      <c r="D217951" s="30"/>
      <c r="E217951" s="30"/>
      <c r="F217951" s="30"/>
    </row>
    <row r="218050" spans="1:6" x14ac:dyDescent="0.3">
      <c r="A218050" s="30"/>
      <c r="B218050" s="30"/>
      <c r="C218050" s="30"/>
      <c r="D218050" s="30"/>
      <c r="E218050" s="30"/>
      <c r="F218050" s="30"/>
    </row>
    <row r="218149" spans="1:6" x14ac:dyDescent="0.3">
      <c r="A218149" s="30"/>
      <c r="B218149" s="30"/>
      <c r="C218149" s="30"/>
      <c r="D218149" s="30"/>
      <c r="E218149" s="30"/>
      <c r="F218149" s="30"/>
    </row>
    <row r="218248" spans="1:6" x14ac:dyDescent="0.3">
      <c r="A218248" s="30"/>
      <c r="B218248" s="30"/>
      <c r="C218248" s="30"/>
      <c r="D218248" s="30"/>
      <c r="E218248" s="30"/>
      <c r="F218248" s="30"/>
    </row>
    <row r="218347" spans="1:6" x14ac:dyDescent="0.3">
      <c r="A218347" s="30"/>
      <c r="B218347" s="30"/>
      <c r="C218347" s="30"/>
      <c r="D218347" s="30"/>
      <c r="E218347" s="30"/>
      <c r="F218347" s="30"/>
    </row>
    <row r="218446" spans="1:6" x14ac:dyDescent="0.3">
      <c r="A218446" s="30"/>
      <c r="B218446" s="30"/>
      <c r="C218446" s="30"/>
      <c r="D218446" s="30"/>
      <c r="E218446" s="30"/>
      <c r="F218446" s="30"/>
    </row>
    <row r="218545" spans="1:6" x14ac:dyDescent="0.3">
      <c r="A218545" s="30"/>
      <c r="B218545" s="30"/>
      <c r="C218545" s="30"/>
      <c r="D218545" s="30"/>
      <c r="E218545" s="30"/>
      <c r="F218545" s="30"/>
    </row>
    <row r="218644" spans="1:6" x14ac:dyDescent="0.3">
      <c r="A218644" s="30"/>
      <c r="B218644" s="30"/>
      <c r="C218644" s="30"/>
      <c r="D218644" s="30"/>
      <c r="E218644" s="30"/>
      <c r="F218644" s="30"/>
    </row>
    <row r="218743" spans="1:6" x14ac:dyDescent="0.3">
      <c r="A218743" s="30"/>
      <c r="B218743" s="30"/>
      <c r="C218743" s="30"/>
      <c r="D218743" s="30"/>
      <c r="E218743" s="30"/>
      <c r="F218743" s="30"/>
    </row>
    <row r="218842" spans="1:6" x14ac:dyDescent="0.3">
      <c r="A218842" s="30"/>
      <c r="B218842" s="30"/>
      <c r="C218842" s="30"/>
      <c r="D218842" s="30"/>
      <c r="E218842" s="30"/>
      <c r="F218842" s="30"/>
    </row>
    <row r="218941" spans="1:6" x14ac:dyDescent="0.3">
      <c r="A218941" s="30"/>
      <c r="B218941" s="30"/>
      <c r="C218941" s="30"/>
      <c r="D218941" s="30"/>
      <c r="E218941" s="30"/>
      <c r="F218941" s="30"/>
    </row>
    <row r="219040" spans="1:6" x14ac:dyDescent="0.3">
      <c r="A219040" s="30"/>
      <c r="B219040" s="30"/>
      <c r="C219040" s="30"/>
      <c r="D219040" s="30"/>
      <c r="E219040" s="30"/>
      <c r="F219040" s="30"/>
    </row>
    <row r="219139" spans="1:6" x14ac:dyDescent="0.3">
      <c r="A219139" s="30"/>
      <c r="B219139" s="30"/>
      <c r="C219139" s="30"/>
      <c r="D219139" s="30"/>
      <c r="E219139" s="30"/>
      <c r="F219139" s="30"/>
    </row>
    <row r="219238" spans="1:6" x14ac:dyDescent="0.3">
      <c r="A219238" s="30"/>
      <c r="B219238" s="30"/>
      <c r="C219238" s="30"/>
      <c r="D219238" s="30"/>
      <c r="E219238" s="30"/>
      <c r="F219238" s="30"/>
    </row>
    <row r="219337" spans="1:6" x14ac:dyDescent="0.3">
      <c r="A219337" s="30"/>
      <c r="B219337" s="30"/>
      <c r="C219337" s="30"/>
      <c r="D219337" s="30"/>
      <c r="E219337" s="30"/>
      <c r="F219337" s="30"/>
    </row>
    <row r="219436" spans="1:6" x14ac:dyDescent="0.3">
      <c r="A219436" s="30"/>
      <c r="B219436" s="30"/>
      <c r="C219436" s="30"/>
      <c r="D219436" s="30"/>
      <c r="E219436" s="30"/>
      <c r="F219436" s="30"/>
    </row>
    <row r="219535" spans="1:6" x14ac:dyDescent="0.3">
      <c r="A219535" s="30"/>
      <c r="B219535" s="30"/>
      <c r="C219535" s="30"/>
      <c r="D219535" s="30"/>
      <c r="E219535" s="30"/>
      <c r="F219535" s="30"/>
    </row>
    <row r="219634" spans="1:6" x14ac:dyDescent="0.3">
      <c r="A219634" s="30"/>
      <c r="B219634" s="30"/>
      <c r="C219634" s="30"/>
      <c r="D219634" s="30"/>
      <c r="E219634" s="30"/>
      <c r="F219634" s="30"/>
    </row>
    <row r="219733" spans="1:6" x14ac:dyDescent="0.3">
      <c r="A219733" s="30"/>
      <c r="B219733" s="30"/>
      <c r="C219733" s="30"/>
      <c r="D219733" s="30"/>
      <c r="E219733" s="30"/>
      <c r="F219733" s="30"/>
    </row>
    <row r="219832" spans="1:6" x14ac:dyDescent="0.3">
      <c r="A219832" s="30"/>
      <c r="B219832" s="30"/>
      <c r="C219832" s="30"/>
      <c r="D219832" s="30"/>
      <c r="E219832" s="30"/>
      <c r="F219832" s="30"/>
    </row>
    <row r="219931" spans="1:6" x14ac:dyDescent="0.3">
      <c r="A219931" s="30"/>
      <c r="B219931" s="30"/>
      <c r="C219931" s="30"/>
      <c r="D219931" s="30"/>
      <c r="E219931" s="30"/>
      <c r="F219931" s="30"/>
    </row>
    <row r="220030" spans="1:6" x14ac:dyDescent="0.3">
      <c r="A220030" s="30"/>
      <c r="B220030" s="30"/>
      <c r="C220030" s="30"/>
      <c r="D220030" s="30"/>
      <c r="E220030" s="30"/>
      <c r="F220030" s="30"/>
    </row>
    <row r="220129" spans="1:6" x14ac:dyDescent="0.3">
      <c r="A220129" s="30"/>
      <c r="B220129" s="30"/>
      <c r="C220129" s="30"/>
      <c r="D220129" s="30"/>
      <c r="E220129" s="30"/>
      <c r="F220129" s="30"/>
    </row>
    <row r="220228" spans="1:6" x14ac:dyDescent="0.3">
      <c r="A220228" s="30"/>
      <c r="B220228" s="30"/>
      <c r="C220228" s="30"/>
      <c r="D220228" s="30"/>
      <c r="E220228" s="30"/>
      <c r="F220228" s="30"/>
    </row>
    <row r="220327" spans="1:6" x14ac:dyDescent="0.3">
      <c r="A220327" s="30"/>
      <c r="B220327" s="30"/>
      <c r="C220327" s="30"/>
      <c r="D220327" s="30"/>
      <c r="E220327" s="30"/>
      <c r="F220327" s="30"/>
    </row>
    <row r="220426" spans="1:6" x14ac:dyDescent="0.3">
      <c r="A220426" s="30"/>
      <c r="B220426" s="30"/>
      <c r="C220426" s="30"/>
      <c r="D220426" s="30"/>
      <c r="E220426" s="30"/>
      <c r="F220426" s="30"/>
    </row>
    <row r="220525" spans="1:6" x14ac:dyDescent="0.3">
      <c r="A220525" s="30"/>
      <c r="B220525" s="30"/>
      <c r="C220525" s="30"/>
      <c r="D220525" s="30"/>
      <c r="E220525" s="30"/>
      <c r="F220525" s="30"/>
    </row>
    <row r="220624" spans="1:6" x14ac:dyDescent="0.3">
      <c r="A220624" s="30"/>
      <c r="B220624" s="30"/>
      <c r="C220624" s="30"/>
      <c r="D220624" s="30"/>
      <c r="E220624" s="30"/>
      <c r="F220624" s="30"/>
    </row>
    <row r="220723" spans="1:6" x14ac:dyDescent="0.3">
      <c r="A220723" s="30"/>
      <c r="B220723" s="30"/>
      <c r="C220723" s="30"/>
      <c r="D220723" s="30"/>
      <c r="E220723" s="30"/>
      <c r="F220723" s="30"/>
    </row>
    <row r="220822" spans="1:6" x14ac:dyDescent="0.3">
      <c r="A220822" s="30"/>
      <c r="B220822" s="30"/>
      <c r="C220822" s="30"/>
      <c r="D220822" s="30"/>
      <c r="E220822" s="30"/>
      <c r="F220822" s="30"/>
    </row>
    <row r="220921" spans="1:6" x14ac:dyDescent="0.3">
      <c r="A220921" s="30"/>
      <c r="B220921" s="30"/>
      <c r="C220921" s="30"/>
      <c r="D220921" s="30"/>
      <c r="E220921" s="30"/>
      <c r="F220921" s="30"/>
    </row>
    <row r="221020" spans="1:6" x14ac:dyDescent="0.3">
      <c r="A221020" s="30"/>
      <c r="B221020" s="30"/>
      <c r="C221020" s="30"/>
      <c r="D221020" s="30"/>
      <c r="E221020" s="30"/>
      <c r="F221020" s="30"/>
    </row>
    <row r="221119" spans="1:6" x14ac:dyDescent="0.3">
      <c r="A221119" s="30"/>
      <c r="B221119" s="30"/>
      <c r="C221119" s="30"/>
      <c r="D221119" s="30"/>
      <c r="E221119" s="30"/>
      <c r="F221119" s="30"/>
    </row>
    <row r="221218" spans="1:6" x14ac:dyDescent="0.3">
      <c r="A221218" s="30"/>
      <c r="B221218" s="30"/>
      <c r="C221218" s="30"/>
      <c r="D221218" s="30"/>
      <c r="E221218" s="30"/>
      <c r="F221218" s="30"/>
    </row>
    <row r="221317" spans="1:6" x14ac:dyDescent="0.3">
      <c r="A221317" s="30"/>
      <c r="B221317" s="30"/>
      <c r="C221317" s="30"/>
      <c r="D221317" s="30"/>
      <c r="E221317" s="30"/>
      <c r="F221317" s="30"/>
    </row>
    <row r="221416" spans="1:6" x14ac:dyDescent="0.3">
      <c r="A221416" s="30"/>
      <c r="B221416" s="30"/>
      <c r="C221416" s="30"/>
      <c r="D221416" s="30"/>
      <c r="E221416" s="30"/>
      <c r="F221416" s="30"/>
    </row>
    <row r="221515" spans="1:6" x14ac:dyDescent="0.3">
      <c r="A221515" s="30"/>
      <c r="B221515" s="30"/>
      <c r="C221515" s="30"/>
      <c r="D221515" s="30"/>
      <c r="E221515" s="30"/>
      <c r="F221515" s="30"/>
    </row>
    <row r="221614" spans="1:6" x14ac:dyDescent="0.3">
      <c r="A221614" s="30"/>
      <c r="B221614" s="30"/>
      <c r="C221614" s="30"/>
      <c r="D221614" s="30"/>
      <c r="E221614" s="30"/>
      <c r="F221614" s="30"/>
    </row>
    <row r="221713" spans="1:6" x14ac:dyDescent="0.3">
      <c r="A221713" s="30"/>
      <c r="B221713" s="30"/>
      <c r="C221713" s="30"/>
      <c r="D221713" s="30"/>
      <c r="E221713" s="30"/>
      <c r="F221713" s="30"/>
    </row>
    <row r="221812" spans="1:6" x14ac:dyDescent="0.3">
      <c r="A221812" s="30"/>
      <c r="B221812" s="30"/>
      <c r="C221812" s="30"/>
      <c r="D221812" s="30"/>
      <c r="E221812" s="30"/>
      <c r="F221812" s="30"/>
    </row>
    <row r="221911" spans="1:6" x14ac:dyDescent="0.3">
      <c r="A221911" s="30"/>
      <c r="B221911" s="30"/>
      <c r="C221911" s="30"/>
      <c r="D221911" s="30"/>
      <c r="E221911" s="30"/>
      <c r="F221911" s="30"/>
    </row>
    <row r="222010" spans="1:6" x14ac:dyDescent="0.3">
      <c r="A222010" s="30"/>
      <c r="B222010" s="30"/>
      <c r="C222010" s="30"/>
      <c r="D222010" s="30"/>
      <c r="E222010" s="30"/>
      <c r="F222010" s="30"/>
    </row>
    <row r="222109" spans="1:6" x14ac:dyDescent="0.3">
      <c r="A222109" s="30"/>
      <c r="B222109" s="30"/>
      <c r="C222109" s="30"/>
      <c r="D222109" s="30"/>
      <c r="E222109" s="30"/>
      <c r="F222109" s="30"/>
    </row>
    <row r="222208" spans="1:6" x14ac:dyDescent="0.3">
      <c r="A222208" s="30"/>
      <c r="B222208" s="30"/>
      <c r="C222208" s="30"/>
      <c r="D222208" s="30"/>
      <c r="E222208" s="30"/>
      <c r="F222208" s="30"/>
    </row>
    <row r="222307" spans="1:6" x14ac:dyDescent="0.3">
      <c r="A222307" s="30"/>
      <c r="B222307" s="30"/>
      <c r="C222307" s="30"/>
      <c r="D222307" s="30"/>
      <c r="E222307" s="30"/>
      <c r="F222307" s="30"/>
    </row>
    <row r="222406" spans="1:6" x14ac:dyDescent="0.3">
      <c r="A222406" s="30"/>
      <c r="B222406" s="30"/>
      <c r="C222406" s="30"/>
      <c r="D222406" s="30"/>
      <c r="E222406" s="30"/>
      <c r="F222406" s="30"/>
    </row>
    <row r="222505" spans="1:6" x14ac:dyDescent="0.3">
      <c r="A222505" s="30"/>
      <c r="B222505" s="30"/>
      <c r="C222505" s="30"/>
      <c r="D222505" s="30"/>
      <c r="E222505" s="30"/>
      <c r="F222505" s="30"/>
    </row>
    <row r="222604" spans="1:6" x14ac:dyDescent="0.3">
      <c r="A222604" s="30"/>
      <c r="B222604" s="30"/>
      <c r="C222604" s="30"/>
      <c r="D222604" s="30"/>
      <c r="E222604" s="30"/>
      <c r="F222604" s="30"/>
    </row>
    <row r="222703" spans="1:6" x14ac:dyDescent="0.3">
      <c r="A222703" s="30"/>
      <c r="B222703" s="30"/>
      <c r="C222703" s="30"/>
      <c r="D222703" s="30"/>
      <c r="E222703" s="30"/>
      <c r="F222703" s="30"/>
    </row>
    <row r="222802" spans="1:6" x14ac:dyDescent="0.3">
      <c r="A222802" s="30"/>
      <c r="B222802" s="30"/>
      <c r="C222802" s="30"/>
      <c r="D222802" s="30"/>
      <c r="E222802" s="30"/>
      <c r="F222802" s="30"/>
    </row>
    <row r="222901" spans="1:6" x14ac:dyDescent="0.3">
      <c r="A222901" s="30"/>
      <c r="B222901" s="30"/>
      <c r="C222901" s="30"/>
      <c r="D222901" s="30"/>
      <c r="E222901" s="30"/>
      <c r="F222901" s="30"/>
    </row>
    <row r="223000" spans="1:6" x14ac:dyDescent="0.3">
      <c r="A223000" s="30"/>
      <c r="B223000" s="30"/>
      <c r="C223000" s="30"/>
      <c r="D223000" s="30"/>
      <c r="E223000" s="30"/>
      <c r="F223000" s="30"/>
    </row>
    <row r="223099" spans="1:6" x14ac:dyDescent="0.3">
      <c r="A223099" s="30"/>
      <c r="B223099" s="30"/>
      <c r="C223099" s="30"/>
      <c r="D223099" s="30"/>
      <c r="E223099" s="30"/>
      <c r="F223099" s="30"/>
    </row>
    <row r="223198" spans="1:6" x14ac:dyDescent="0.3">
      <c r="A223198" s="30"/>
      <c r="B223198" s="30"/>
      <c r="C223198" s="30"/>
      <c r="D223198" s="30"/>
      <c r="E223198" s="30"/>
      <c r="F223198" s="30"/>
    </row>
    <row r="223297" spans="1:6" x14ac:dyDescent="0.3">
      <c r="A223297" s="30"/>
      <c r="B223297" s="30"/>
      <c r="C223297" s="30"/>
      <c r="D223297" s="30"/>
      <c r="E223297" s="30"/>
      <c r="F223297" s="30"/>
    </row>
    <row r="223396" spans="1:6" x14ac:dyDescent="0.3">
      <c r="A223396" s="30"/>
      <c r="B223396" s="30"/>
      <c r="C223396" s="30"/>
      <c r="D223396" s="30"/>
      <c r="E223396" s="30"/>
      <c r="F223396" s="30"/>
    </row>
    <row r="223495" spans="1:6" x14ac:dyDescent="0.3">
      <c r="A223495" s="30"/>
      <c r="B223495" s="30"/>
      <c r="C223495" s="30"/>
      <c r="D223495" s="30"/>
      <c r="E223495" s="30"/>
      <c r="F223495" s="30"/>
    </row>
    <row r="223594" spans="1:6" x14ac:dyDescent="0.3">
      <c r="A223594" s="30"/>
      <c r="B223594" s="30"/>
      <c r="C223594" s="30"/>
      <c r="D223594" s="30"/>
      <c r="E223594" s="30"/>
      <c r="F223594" s="30"/>
    </row>
    <row r="223693" spans="1:6" x14ac:dyDescent="0.3">
      <c r="A223693" s="30"/>
      <c r="B223693" s="30"/>
      <c r="C223693" s="30"/>
      <c r="D223693" s="30"/>
      <c r="E223693" s="30"/>
      <c r="F223693" s="30"/>
    </row>
    <row r="223792" spans="1:6" x14ac:dyDescent="0.3">
      <c r="A223792" s="30"/>
      <c r="B223792" s="30"/>
      <c r="C223792" s="30"/>
      <c r="D223792" s="30"/>
      <c r="E223792" s="30"/>
      <c r="F223792" s="30"/>
    </row>
    <row r="223891" spans="1:6" x14ac:dyDescent="0.3">
      <c r="A223891" s="30"/>
      <c r="B223891" s="30"/>
      <c r="C223891" s="30"/>
      <c r="D223891" s="30"/>
      <c r="E223891" s="30"/>
      <c r="F223891" s="30"/>
    </row>
    <row r="223990" spans="1:6" x14ac:dyDescent="0.3">
      <c r="A223990" s="30"/>
      <c r="B223990" s="30"/>
      <c r="C223990" s="30"/>
      <c r="D223990" s="30"/>
      <c r="E223990" s="30"/>
      <c r="F223990" s="30"/>
    </row>
    <row r="224089" spans="1:6" x14ac:dyDescent="0.3">
      <c r="A224089" s="30"/>
      <c r="B224089" s="30"/>
      <c r="C224089" s="30"/>
      <c r="D224089" s="30"/>
      <c r="E224089" s="30"/>
      <c r="F224089" s="30"/>
    </row>
    <row r="224188" spans="1:6" x14ac:dyDescent="0.3">
      <c r="A224188" s="30"/>
      <c r="B224188" s="30"/>
      <c r="C224188" s="30"/>
      <c r="D224188" s="30"/>
      <c r="E224188" s="30"/>
      <c r="F224188" s="30"/>
    </row>
    <row r="224287" spans="1:6" x14ac:dyDescent="0.3">
      <c r="A224287" s="30"/>
      <c r="B224287" s="30"/>
      <c r="C224287" s="30"/>
      <c r="D224287" s="30"/>
      <c r="E224287" s="30"/>
      <c r="F224287" s="30"/>
    </row>
    <row r="224386" spans="1:6" x14ac:dyDescent="0.3">
      <c r="A224386" s="30"/>
      <c r="B224386" s="30"/>
      <c r="C224386" s="30"/>
      <c r="D224386" s="30"/>
      <c r="E224386" s="30"/>
      <c r="F224386" s="30"/>
    </row>
    <row r="224485" spans="1:6" x14ac:dyDescent="0.3">
      <c r="A224485" s="30"/>
      <c r="B224485" s="30"/>
      <c r="C224485" s="30"/>
      <c r="D224485" s="30"/>
      <c r="E224485" s="30"/>
      <c r="F224485" s="30"/>
    </row>
    <row r="224584" spans="1:6" x14ac:dyDescent="0.3">
      <c r="A224584" s="30"/>
      <c r="B224584" s="30"/>
      <c r="C224584" s="30"/>
      <c r="D224584" s="30"/>
      <c r="E224584" s="30"/>
      <c r="F224584" s="30"/>
    </row>
    <row r="224683" spans="1:6" x14ac:dyDescent="0.3">
      <c r="A224683" s="30"/>
      <c r="B224683" s="30"/>
      <c r="C224683" s="30"/>
      <c r="D224683" s="30"/>
      <c r="E224683" s="30"/>
      <c r="F224683" s="30"/>
    </row>
    <row r="224782" spans="1:6" x14ac:dyDescent="0.3">
      <c r="A224782" s="30"/>
      <c r="B224782" s="30"/>
      <c r="C224782" s="30"/>
      <c r="D224782" s="30"/>
      <c r="E224782" s="30"/>
      <c r="F224782" s="30"/>
    </row>
    <row r="224881" spans="1:6" x14ac:dyDescent="0.3">
      <c r="A224881" s="30"/>
      <c r="B224881" s="30"/>
      <c r="C224881" s="30"/>
      <c r="D224881" s="30"/>
      <c r="E224881" s="30"/>
      <c r="F224881" s="30"/>
    </row>
    <row r="224980" spans="1:6" x14ac:dyDescent="0.3">
      <c r="A224980" s="30"/>
      <c r="B224980" s="30"/>
      <c r="C224980" s="30"/>
      <c r="D224980" s="30"/>
      <c r="E224980" s="30"/>
      <c r="F224980" s="30"/>
    </row>
    <row r="225079" spans="1:6" x14ac:dyDescent="0.3">
      <c r="A225079" s="30"/>
      <c r="B225079" s="30"/>
      <c r="C225079" s="30"/>
      <c r="D225079" s="30"/>
      <c r="E225079" s="30"/>
      <c r="F225079" s="30"/>
    </row>
    <row r="225178" spans="1:6" x14ac:dyDescent="0.3">
      <c r="A225178" s="30"/>
      <c r="B225178" s="30"/>
      <c r="C225178" s="30"/>
      <c r="D225178" s="30"/>
      <c r="E225178" s="30"/>
      <c r="F225178" s="30"/>
    </row>
    <row r="225277" spans="1:6" x14ac:dyDescent="0.3">
      <c r="A225277" s="30"/>
      <c r="B225277" s="30"/>
      <c r="C225277" s="30"/>
      <c r="D225277" s="30"/>
      <c r="E225277" s="30"/>
      <c r="F225277" s="30"/>
    </row>
    <row r="225376" spans="1:6" x14ac:dyDescent="0.3">
      <c r="A225376" s="30"/>
      <c r="B225376" s="30"/>
      <c r="C225376" s="30"/>
      <c r="D225376" s="30"/>
      <c r="E225376" s="30"/>
      <c r="F225376" s="30"/>
    </row>
    <row r="225475" spans="1:6" x14ac:dyDescent="0.3">
      <c r="A225475" s="30"/>
      <c r="B225475" s="30"/>
      <c r="C225475" s="30"/>
      <c r="D225475" s="30"/>
      <c r="E225475" s="30"/>
      <c r="F225475" s="30"/>
    </row>
    <row r="225574" spans="1:6" x14ac:dyDescent="0.3">
      <c r="A225574" s="30"/>
      <c r="B225574" s="30"/>
      <c r="C225574" s="30"/>
      <c r="D225574" s="30"/>
      <c r="E225574" s="30"/>
      <c r="F225574" s="30"/>
    </row>
    <row r="225673" spans="1:6" x14ac:dyDescent="0.3">
      <c r="A225673" s="30"/>
      <c r="B225673" s="30"/>
      <c r="C225673" s="30"/>
      <c r="D225673" s="30"/>
      <c r="E225673" s="30"/>
      <c r="F225673" s="30"/>
    </row>
    <row r="225772" spans="1:6" x14ac:dyDescent="0.3">
      <c r="A225772" s="30"/>
      <c r="B225772" s="30"/>
      <c r="C225772" s="30"/>
      <c r="D225772" s="30"/>
      <c r="E225772" s="30"/>
      <c r="F225772" s="30"/>
    </row>
    <row r="225871" spans="1:6" x14ac:dyDescent="0.3">
      <c r="A225871" s="30"/>
      <c r="B225871" s="30"/>
      <c r="C225871" s="30"/>
      <c r="D225871" s="30"/>
      <c r="E225871" s="30"/>
      <c r="F225871" s="30"/>
    </row>
    <row r="225970" spans="1:6" x14ac:dyDescent="0.3">
      <c r="A225970" s="30"/>
      <c r="B225970" s="30"/>
      <c r="C225970" s="30"/>
      <c r="D225970" s="30"/>
      <c r="E225970" s="30"/>
      <c r="F225970" s="30"/>
    </row>
    <row r="226069" spans="1:6" x14ac:dyDescent="0.3">
      <c r="A226069" s="30"/>
      <c r="B226069" s="30"/>
      <c r="C226069" s="30"/>
      <c r="D226069" s="30"/>
      <c r="E226069" s="30"/>
      <c r="F226069" s="30"/>
    </row>
    <row r="226168" spans="1:6" x14ac:dyDescent="0.3">
      <c r="A226168" s="30"/>
      <c r="B226168" s="30"/>
      <c r="C226168" s="30"/>
      <c r="D226168" s="30"/>
      <c r="E226168" s="30"/>
      <c r="F226168" s="30"/>
    </row>
    <row r="226267" spans="1:6" x14ac:dyDescent="0.3">
      <c r="A226267" s="30"/>
      <c r="B226267" s="30"/>
      <c r="C226267" s="30"/>
      <c r="D226267" s="30"/>
      <c r="E226267" s="30"/>
      <c r="F226267" s="30"/>
    </row>
    <row r="226366" spans="1:6" x14ac:dyDescent="0.3">
      <c r="A226366" s="30"/>
      <c r="B226366" s="30"/>
      <c r="C226366" s="30"/>
      <c r="D226366" s="30"/>
      <c r="E226366" s="30"/>
      <c r="F226366" s="30"/>
    </row>
    <row r="226465" spans="1:6" x14ac:dyDescent="0.3">
      <c r="A226465" s="30"/>
      <c r="B226465" s="30"/>
      <c r="C226465" s="30"/>
      <c r="D226465" s="30"/>
      <c r="E226465" s="30"/>
      <c r="F226465" s="30"/>
    </row>
    <row r="226564" spans="1:6" x14ac:dyDescent="0.3">
      <c r="A226564" s="30"/>
      <c r="B226564" s="30"/>
      <c r="C226564" s="30"/>
      <c r="D226564" s="30"/>
      <c r="E226564" s="30"/>
      <c r="F226564" s="30"/>
    </row>
    <row r="226663" spans="1:6" x14ac:dyDescent="0.3">
      <c r="A226663" s="30"/>
      <c r="B226663" s="30"/>
      <c r="C226663" s="30"/>
      <c r="D226663" s="30"/>
      <c r="E226663" s="30"/>
      <c r="F226663" s="30"/>
    </row>
    <row r="226762" spans="1:6" x14ac:dyDescent="0.3">
      <c r="A226762" s="30"/>
      <c r="B226762" s="30"/>
      <c r="C226762" s="30"/>
      <c r="D226762" s="30"/>
      <c r="E226762" s="30"/>
      <c r="F226762" s="30"/>
    </row>
    <row r="226861" spans="1:6" x14ac:dyDescent="0.3">
      <c r="A226861" s="30"/>
      <c r="B226861" s="30"/>
      <c r="C226861" s="30"/>
      <c r="D226861" s="30"/>
      <c r="E226861" s="30"/>
      <c r="F226861" s="30"/>
    </row>
    <row r="226960" spans="1:6" x14ac:dyDescent="0.3">
      <c r="A226960" s="30"/>
      <c r="B226960" s="30"/>
      <c r="C226960" s="30"/>
      <c r="D226960" s="30"/>
      <c r="E226960" s="30"/>
      <c r="F226960" s="30"/>
    </row>
    <row r="227059" spans="1:6" x14ac:dyDescent="0.3">
      <c r="A227059" s="30"/>
      <c r="B227059" s="30"/>
      <c r="C227059" s="30"/>
      <c r="D227059" s="30"/>
      <c r="E227059" s="30"/>
      <c r="F227059" s="30"/>
    </row>
    <row r="227158" spans="1:6" x14ac:dyDescent="0.3">
      <c r="A227158" s="30"/>
      <c r="B227158" s="30"/>
      <c r="C227158" s="30"/>
      <c r="D227158" s="30"/>
      <c r="E227158" s="30"/>
      <c r="F227158" s="30"/>
    </row>
    <row r="227257" spans="1:6" x14ac:dyDescent="0.3">
      <c r="A227257" s="30"/>
      <c r="B227257" s="30"/>
      <c r="C227257" s="30"/>
      <c r="D227257" s="30"/>
      <c r="E227257" s="30"/>
      <c r="F227257" s="30"/>
    </row>
    <row r="227356" spans="1:6" x14ac:dyDescent="0.3">
      <c r="A227356" s="30"/>
      <c r="B227356" s="30"/>
      <c r="C227356" s="30"/>
      <c r="D227356" s="30"/>
      <c r="E227356" s="30"/>
      <c r="F227356" s="30"/>
    </row>
    <row r="227455" spans="1:6" x14ac:dyDescent="0.3">
      <c r="A227455" s="30"/>
      <c r="B227455" s="30"/>
      <c r="C227455" s="30"/>
      <c r="D227455" s="30"/>
      <c r="E227455" s="30"/>
      <c r="F227455" s="30"/>
    </row>
    <row r="227554" spans="1:6" x14ac:dyDescent="0.3">
      <c r="A227554" s="30"/>
      <c r="B227554" s="30"/>
      <c r="C227554" s="30"/>
      <c r="D227554" s="30"/>
      <c r="E227554" s="30"/>
      <c r="F227554" s="30"/>
    </row>
    <row r="227653" spans="1:6" x14ac:dyDescent="0.3">
      <c r="A227653" s="30"/>
      <c r="B227653" s="30"/>
      <c r="C227653" s="30"/>
      <c r="D227653" s="30"/>
      <c r="E227653" s="30"/>
      <c r="F227653" s="30"/>
    </row>
    <row r="227752" spans="1:6" x14ac:dyDescent="0.3">
      <c r="A227752" s="30"/>
      <c r="B227752" s="30"/>
      <c r="C227752" s="30"/>
      <c r="D227752" s="30"/>
      <c r="E227752" s="30"/>
      <c r="F227752" s="30"/>
    </row>
    <row r="227851" spans="1:6" x14ac:dyDescent="0.3">
      <c r="A227851" s="30"/>
      <c r="B227851" s="30"/>
      <c r="C227851" s="30"/>
      <c r="D227851" s="30"/>
      <c r="E227851" s="30"/>
      <c r="F227851" s="30"/>
    </row>
    <row r="227950" spans="1:6" x14ac:dyDescent="0.3">
      <c r="A227950" s="30"/>
      <c r="B227950" s="30"/>
      <c r="C227950" s="30"/>
      <c r="D227950" s="30"/>
      <c r="E227950" s="30"/>
      <c r="F227950" s="30"/>
    </row>
    <row r="228049" spans="1:6" x14ac:dyDescent="0.3">
      <c r="A228049" s="30"/>
      <c r="B228049" s="30"/>
      <c r="C228049" s="30"/>
      <c r="D228049" s="30"/>
      <c r="E228049" s="30"/>
      <c r="F228049" s="30"/>
    </row>
    <row r="228148" spans="1:6" x14ac:dyDescent="0.3">
      <c r="A228148" s="30"/>
      <c r="B228148" s="30"/>
      <c r="C228148" s="30"/>
      <c r="D228148" s="30"/>
      <c r="E228148" s="30"/>
      <c r="F228148" s="30"/>
    </row>
    <row r="228247" spans="1:6" x14ac:dyDescent="0.3">
      <c r="A228247" s="30"/>
      <c r="B228247" s="30"/>
      <c r="C228247" s="30"/>
      <c r="D228247" s="30"/>
      <c r="E228247" s="30"/>
      <c r="F228247" s="30"/>
    </row>
    <row r="228346" spans="1:6" x14ac:dyDescent="0.3">
      <c r="A228346" s="30"/>
      <c r="B228346" s="30"/>
      <c r="C228346" s="30"/>
      <c r="D228346" s="30"/>
      <c r="E228346" s="30"/>
      <c r="F228346" s="30"/>
    </row>
    <row r="228445" spans="1:6" x14ac:dyDescent="0.3">
      <c r="A228445" s="30"/>
      <c r="B228445" s="30"/>
      <c r="C228445" s="30"/>
      <c r="D228445" s="30"/>
      <c r="E228445" s="30"/>
      <c r="F228445" s="30"/>
    </row>
    <row r="228544" spans="1:6" x14ac:dyDescent="0.3">
      <c r="A228544" s="30"/>
      <c r="B228544" s="30"/>
      <c r="C228544" s="30"/>
      <c r="D228544" s="30"/>
      <c r="E228544" s="30"/>
      <c r="F228544" s="30"/>
    </row>
    <row r="228643" spans="1:6" x14ac:dyDescent="0.3">
      <c r="A228643" s="30"/>
      <c r="B228643" s="30"/>
      <c r="C228643" s="30"/>
      <c r="D228643" s="30"/>
      <c r="E228643" s="30"/>
      <c r="F228643" s="30"/>
    </row>
    <row r="228742" spans="1:6" x14ac:dyDescent="0.3">
      <c r="A228742" s="30"/>
      <c r="B228742" s="30"/>
      <c r="C228742" s="30"/>
      <c r="D228742" s="30"/>
      <c r="E228742" s="30"/>
      <c r="F228742" s="30"/>
    </row>
    <row r="228841" spans="1:6" x14ac:dyDescent="0.3">
      <c r="A228841" s="30"/>
      <c r="B228841" s="30"/>
      <c r="C228841" s="30"/>
      <c r="D228841" s="30"/>
      <c r="E228841" s="30"/>
      <c r="F228841" s="30"/>
    </row>
    <row r="228940" spans="1:6" x14ac:dyDescent="0.3">
      <c r="A228940" s="30"/>
      <c r="B228940" s="30"/>
      <c r="C228940" s="30"/>
      <c r="D228940" s="30"/>
      <c r="E228940" s="30"/>
      <c r="F228940" s="30"/>
    </row>
    <row r="229039" spans="1:6" x14ac:dyDescent="0.3">
      <c r="A229039" s="30"/>
      <c r="B229039" s="30"/>
      <c r="C229039" s="30"/>
      <c r="D229039" s="30"/>
      <c r="E229039" s="30"/>
      <c r="F229039" s="30"/>
    </row>
    <row r="229138" spans="1:6" x14ac:dyDescent="0.3">
      <c r="A229138" s="30"/>
      <c r="B229138" s="30"/>
      <c r="C229138" s="30"/>
      <c r="D229138" s="30"/>
      <c r="E229138" s="30"/>
      <c r="F229138" s="30"/>
    </row>
    <row r="229237" spans="1:6" x14ac:dyDescent="0.3">
      <c r="A229237" s="30"/>
      <c r="B229237" s="30"/>
      <c r="C229237" s="30"/>
      <c r="D229237" s="30"/>
      <c r="E229237" s="30"/>
      <c r="F229237" s="30"/>
    </row>
    <row r="229336" spans="1:6" x14ac:dyDescent="0.3">
      <c r="A229336" s="30"/>
      <c r="B229336" s="30"/>
      <c r="C229336" s="30"/>
      <c r="D229336" s="30"/>
      <c r="E229336" s="30"/>
      <c r="F229336" s="30"/>
    </row>
    <row r="229435" spans="1:6" x14ac:dyDescent="0.3">
      <c r="A229435" s="30"/>
      <c r="B229435" s="30"/>
      <c r="C229435" s="30"/>
      <c r="D229435" s="30"/>
      <c r="E229435" s="30"/>
      <c r="F229435" s="30"/>
    </row>
    <row r="229534" spans="1:6" x14ac:dyDescent="0.3">
      <c r="A229534" s="30"/>
      <c r="B229534" s="30"/>
      <c r="C229534" s="30"/>
      <c r="D229534" s="30"/>
      <c r="E229534" s="30"/>
      <c r="F229534" s="30"/>
    </row>
    <row r="229633" spans="1:6" x14ac:dyDescent="0.3">
      <c r="A229633" s="30"/>
      <c r="B229633" s="30"/>
      <c r="C229633" s="30"/>
      <c r="D229633" s="30"/>
      <c r="E229633" s="30"/>
      <c r="F229633" s="30"/>
    </row>
    <row r="229732" spans="1:6" x14ac:dyDescent="0.3">
      <c r="A229732" s="30"/>
      <c r="B229732" s="30"/>
      <c r="C229732" s="30"/>
      <c r="D229732" s="30"/>
      <c r="E229732" s="30"/>
      <c r="F229732" s="30"/>
    </row>
    <row r="229831" spans="1:6" x14ac:dyDescent="0.3">
      <c r="A229831" s="30"/>
      <c r="B229831" s="30"/>
      <c r="C229831" s="30"/>
      <c r="D229831" s="30"/>
      <c r="E229831" s="30"/>
      <c r="F229831" s="30"/>
    </row>
    <row r="229930" spans="1:6" x14ac:dyDescent="0.3">
      <c r="A229930" s="30"/>
      <c r="B229930" s="30"/>
      <c r="C229930" s="30"/>
      <c r="D229930" s="30"/>
      <c r="E229930" s="30"/>
      <c r="F229930" s="30"/>
    </row>
    <row r="230029" spans="1:6" x14ac:dyDescent="0.3">
      <c r="A230029" s="30"/>
      <c r="B230029" s="30"/>
      <c r="C230029" s="30"/>
      <c r="D230029" s="30"/>
      <c r="E230029" s="30"/>
      <c r="F230029" s="30"/>
    </row>
    <row r="230128" spans="1:6" x14ac:dyDescent="0.3">
      <c r="A230128" s="30"/>
      <c r="B230128" s="30"/>
      <c r="C230128" s="30"/>
      <c r="D230128" s="30"/>
      <c r="E230128" s="30"/>
      <c r="F230128" s="30"/>
    </row>
    <row r="230227" spans="1:6" x14ac:dyDescent="0.3">
      <c r="A230227" s="30"/>
      <c r="B230227" s="30"/>
      <c r="C230227" s="30"/>
      <c r="D230227" s="30"/>
      <c r="E230227" s="30"/>
      <c r="F230227" s="30"/>
    </row>
    <row r="230326" spans="1:6" x14ac:dyDescent="0.3">
      <c r="A230326" s="30"/>
      <c r="B230326" s="30"/>
      <c r="C230326" s="30"/>
      <c r="D230326" s="30"/>
      <c r="E230326" s="30"/>
      <c r="F230326" s="30"/>
    </row>
    <row r="230425" spans="1:6" x14ac:dyDescent="0.3">
      <c r="A230425" s="30"/>
      <c r="B230425" s="30"/>
      <c r="C230425" s="30"/>
      <c r="D230425" s="30"/>
      <c r="E230425" s="30"/>
      <c r="F230425" s="30"/>
    </row>
    <row r="230524" spans="1:6" x14ac:dyDescent="0.3">
      <c r="A230524" s="30"/>
      <c r="B230524" s="30"/>
      <c r="C230524" s="30"/>
      <c r="D230524" s="30"/>
      <c r="E230524" s="30"/>
      <c r="F230524" s="30"/>
    </row>
    <row r="230623" spans="1:6" x14ac:dyDescent="0.3">
      <c r="A230623" s="30"/>
      <c r="B230623" s="30"/>
      <c r="C230623" s="30"/>
      <c r="D230623" s="30"/>
      <c r="E230623" s="30"/>
      <c r="F230623" s="30"/>
    </row>
    <row r="230722" spans="1:6" x14ac:dyDescent="0.3">
      <c r="A230722" s="30"/>
      <c r="B230722" s="30"/>
      <c r="C230722" s="30"/>
      <c r="D230722" s="30"/>
      <c r="E230722" s="30"/>
      <c r="F230722" s="30"/>
    </row>
    <row r="230821" spans="1:6" x14ac:dyDescent="0.3">
      <c r="A230821" s="30"/>
      <c r="B230821" s="30"/>
      <c r="C230821" s="30"/>
      <c r="D230821" s="30"/>
      <c r="E230821" s="30"/>
      <c r="F230821" s="30"/>
    </row>
    <row r="230920" spans="1:6" x14ac:dyDescent="0.3">
      <c r="A230920" s="30"/>
      <c r="B230920" s="30"/>
      <c r="C230920" s="30"/>
      <c r="D230920" s="30"/>
      <c r="E230920" s="30"/>
      <c r="F230920" s="30"/>
    </row>
    <row r="231019" spans="1:6" x14ac:dyDescent="0.3">
      <c r="A231019" s="30"/>
      <c r="B231019" s="30"/>
      <c r="C231019" s="30"/>
      <c r="D231019" s="30"/>
      <c r="E231019" s="30"/>
      <c r="F231019" s="30"/>
    </row>
    <row r="231118" spans="1:6" x14ac:dyDescent="0.3">
      <c r="A231118" s="30"/>
      <c r="B231118" s="30"/>
      <c r="C231118" s="30"/>
      <c r="D231118" s="30"/>
      <c r="E231118" s="30"/>
      <c r="F231118" s="30"/>
    </row>
    <row r="231217" spans="1:6" x14ac:dyDescent="0.3">
      <c r="A231217" s="30"/>
      <c r="B231217" s="30"/>
      <c r="C231217" s="30"/>
      <c r="D231217" s="30"/>
      <c r="E231217" s="30"/>
      <c r="F231217" s="30"/>
    </row>
    <row r="231316" spans="1:6" x14ac:dyDescent="0.3">
      <c r="A231316" s="30"/>
      <c r="B231316" s="30"/>
      <c r="C231316" s="30"/>
      <c r="D231316" s="30"/>
      <c r="E231316" s="30"/>
      <c r="F231316" s="30"/>
    </row>
    <row r="231415" spans="1:6" x14ac:dyDescent="0.3">
      <c r="A231415" s="30"/>
      <c r="B231415" s="30"/>
      <c r="C231415" s="30"/>
      <c r="D231415" s="30"/>
      <c r="E231415" s="30"/>
      <c r="F231415" s="30"/>
    </row>
    <row r="231514" spans="1:6" x14ac:dyDescent="0.3">
      <c r="A231514" s="30"/>
      <c r="B231514" s="30"/>
      <c r="C231514" s="30"/>
      <c r="D231514" s="30"/>
      <c r="E231514" s="30"/>
      <c r="F231514" s="30"/>
    </row>
    <row r="231613" spans="1:6" x14ac:dyDescent="0.3">
      <c r="A231613" s="30"/>
      <c r="B231613" s="30"/>
      <c r="C231613" s="30"/>
      <c r="D231613" s="30"/>
      <c r="E231613" s="30"/>
      <c r="F231613" s="30"/>
    </row>
    <row r="231712" spans="1:6" x14ac:dyDescent="0.3">
      <c r="A231712" s="30"/>
      <c r="B231712" s="30"/>
      <c r="C231712" s="30"/>
      <c r="D231712" s="30"/>
      <c r="E231712" s="30"/>
      <c r="F231712" s="30"/>
    </row>
    <row r="231811" spans="1:6" x14ac:dyDescent="0.3">
      <c r="A231811" s="30"/>
      <c r="B231811" s="30"/>
      <c r="C231811" s="30"/>
      <c r="D231811" s="30"/>
      <c r="E231811" s="30"/>
      <c r="F231811" s="30"/>
    </row>
    <row r="231910" spans="1:6" x14ac:dyDescent="0.3">
      <c r="A231910" s="30"/>
      <c r="B231910" s="30"/>
      <c r="C231910" s="30"/>
      <c r="D231910" s="30"/>
      <c r="E231910" s="30"/>
      <c r="F231910" s="30"/>
    </row>
    <row r="232009" spans="1:6" x14ac:dyDescent="0.3">
      <c r="A232009" s="30"/>
      <c r="B232009" s="30"/>
      <c r="C232009" s="30"/>
      <c r="D232009" s="30"/>
      <c r="E232009" s="30"/>
      <c r="F232009" s="30"/>
    </row>
    <row r="232108" spans="1:6" x14ac:dyDescent="0.3">
      <c r="A232108" s="30"/>
      <c r="B232108" s="30"/>
      <c r="C232108" s="30"/>
      <c r="D232108" s="30"/>
      <c r="E232108" s="30"/>
      <c r="F232108" s="30"/>
    </row>
    <row r="232207" spans="1:6" x14ac:dyDescent="0.3">
      <c r="A232207" s="30"/>
      <c r="B232207" s="30"/>
      <c r="C232207" s="30"/>
      <c r="D232207" s="30"/>
      <c r="E232207" s="30"/>
      <c r="F232207" s="30"/>
    </row>
    <row r="232306" spans="1:6" x14ac:dyDescent="0.3">
      <c r="A232306" s="30"/>
      <c r="B232306" s="30"/>
      <c r="C232306" s="30"/>
      <c r="D232306" s="30"/>
      <c r="E232306" s="30"/>
      <c r="F232306" s="30"/>
    </row>
    <row r="232405" spans="1:6" x14ac:dyDescent="0.3">
      <c r="A232405" s="30"/>
      <c r="B232405" s="30"/>
      <c r="C232405" s="30"/>
      <c r="D232405" s="30"/>
      <c r="E232405" s="30"/>
      <c r="F232405" s="30"/>
    </row>
    <row r="232504" spans="1:6" x14ac:dyDescent="0.3">
      <c r="A232504" s="30"/>
      <c r="B232504" s="30"/>
      <c r="C232504" s="30"/>
      <c r="D232504" s="30"/>
      <c r="E232504" s="30"/>
      <c r="F232504" s="30"/>
    </row>
    <row r="232603" spans="1:6" x14ac:dyDescent="0.3">
      <c r="A232603" s="30"/>
      <c r="B232603" s="30"/>
      <c r="C232603" s="30"/>
      <c r="D232603" s="30"/>
      <c r="E232603" s="30"/>
      <c r="F232603" s="30"/>
    </row>
    <row r="232702" spans="1:6" x14ac:dyDescent="0.3">
      <c r="A232702" s="30"/>
      <c r="B232702" s="30"/>
      <c r="C232702" s="30"/>
      <c r="D232702" s="30"/>
      <c r="E232702" s="30"/>
      <c r="F232702" s="30"/>
    </row>
    <row r="232801" spans="1:6" x14ac:dyDescent="0.3">
      <c r="A232801" s="30"/>
      <c r="B232801" s="30"/>
      <c r="C232801" s="30"/>
      <c r="D232801" s="30"/>
      <c r="E232801" s="30"/>
      <c r="F232801" s="30"/>
    </row>
    <row r="232900" spans="1:6" x14ac:dyDescent="0.3">
      <c r="A232900" s="30"/>
      <c r="B232900" s="30"/>
      <c r="C232900" s="30"/>
      <c r="D232900" s="30"/>
      <c r="E232900" s="30"/>
      <c r="F232900" s="30"/>
    </row>
    <row r="232999" spans="1:6" x14ac:dyDescent="0.3">
      <c r="A232999" s="30"/>
      <c r="B232999" s="30"/>
      <c r="C232999" s="30"/>
      <c r="D232999" s="30"/>
      <c r="E232999" s="30"/>
      <c r="F232999" s="30"/>
    </row>
    <row r="233098" spans="1:6" x14ac:dyDescent="0.3">
      <c r="A233098" s="30"/>
      <c r="B233098" s="30"/>
      <c r="C233098" s="30"/>
      <c r="D233098" s="30"/>
      <c r="E233098" s="30"/>
      <c r="F233098" s="30"/>
    </row>
    <row r="233197" spans="1:6" x14ac:dyDescent="0.3">
      <c r="A233197" s="30"/>
      <c r="B233197" s="30"/>
      <c r="C233197" s="30"/>
      <c r="D233197" s="30"/>
      <c r="E233197" s="30"/>
      <c r="F233197" s="30"/>
    </row>
    <row r="233296" spans="1:6" x14ac:dyDescent="0.3">
      <c r="A233296" s="30"/>
      <c r="B233296" s="30"/>
      <c r="C233296" s="30"/>
      <c r="D233296" s="30"/>
      <c r="E233296" s="30"/>
      <c r="F233296" s="30"/>
    </row>
    <row r="233395" spans="1:6" x14ac:dyDescent="0.3">
      <c r="A233395" s="30"/>
      <c r="B233395" s="30"/>
      <c r="C233395" s="30"/>
      <c r="D233395" s="30"/>
      <c r="E233395" s="30"/>
      <c r="F233395" s="30"/>
    </row>
    <row r="233494" spans="1:6" x14ac:dyDescent="0.3">
      <c r="A233494" s="30"/>
      <c r="B233494" s="30"/>
      <c r="C233494" s="30"/>
      <c r="D233494" s="30"/>
      <c r="E233494" s="30"/>
      <c r="F233494" s="30"/>
    </row>
    <row r="233593" spans="1:6" x14ac:dyDescent="0.3">
      <c r="A233593" s="30"/>
      <c r="B233593" s="30"/>
      <c r="C233593" s="30"/>
      <c r="D233593" s="30"/>
      <c r="E233593" s="30"/>
      <c r="F233593" s="30"/>
    </row>
    <row r="233692" spans="1:6" x14ac:dyDescent="0.3">
      <c r="A233692" s="30"/>
      <c r="B233692" s="30"/>
      <c r="C233692" s="30"/>
      <c r="D233692" s="30"/>
      <c r="E233692" s="30"/>
      <c r="F233692" s="30"/>
    </row>
    <row r="233791" spans="1:6" x14ac:dyDescent="0.3">
      <c r="A233791" s="30"/>
      <c r="B233791" s="30"/>
      <c r="C233791" s="30"/>
      <c r="D233791" s="30"/>
      <c r="E233791" s="30"/>
      <c r="F233791" s="30"/>
    </row>
    <row r="233890" spans="1:6" x14ac:dyDescent="0.3">
      <c r="A233890" s="30"/>
      <c r="B233890" s="30"/>
      <c r="C233890" s="30"/>
      <c r="D233890" s="30"/>
      <c r="E233890" s="30"/>
      <c r="F233890" s="30"/>
    </row>
    <row r="233989" spans="1:6" x14ac:dyDescent="0.3">
      <c r="A233989" s="30"/>
      <c r="B233989" s="30"/>
      <c r="C233989" s="30"/>
      <c r="D233989" s="30"/>
      <c r="E233989" s="30"/>
      <c r="F233989" s="30"/>
    </row>
    <row r="234088" spans="1:6" x14ac:dyDescent="0.3">
      <c r="A234088" s="30"/>
      <c r="B234088" s="30"/>
      <c r="C234088" s="30"/>
      <c r="D234088" s="30"/>
      <c r="E234088" s="30"/>
      <c r="F234088" s="30"/>
    </row>
    <row r="234187" spans="1:6" x14ac:dyDescent="0.3">
      <c r="A234187" s="30"/>
      <c r="B234187" s="30"/>
      <c r="C234187" s="30"/>
      <c r="D234187" s="30"/>
      <c r="E234187" s="30"/>
      <c r="F234187" s="30"/>
    </row>
    <row r="234286" spans="1:6" x14ac:dyDescent="0.3">
      <c r="A234286" s="30"/>
      <c r="B234286" s="30"/>
      <c r="C234286" s="30"/>
      <c r="D234286" s="30"/>
      <c r="E234286" s="30"/>
      <c r="F234286" s="30"/>
    </row>
    <row r="234385" spans="1:6" x14ac:dyDescent="0.3">
      <c r="A234385" s="30"/>
      <c r="B234385" s="30"/>
      <c r="C234385" s="30"/>
      <c r="D234385" s="30"/>
      <c r="E234385" s="30"/>
      <c r="F234385" s="30"/>
    </row>
    <row r="234484" spans="1:6" x14ac:dyDescent="0.3">
      <c r="A234484" s="30"/>
      <c r="B234484" s="30"/>
      <c r="C234484" s="30"/>
      <c r="D234484" s="30"/>
      <c r="E234484" s="30"/>
      <c r="F234484" s="30"/>
    </row>
    <row r="234583" spans="1:6" x14ac:dyDescent="0.3">
      <c r="A234583" s="30"/>
      <c r="B234583" s="30"/>
      <c r="C234583" s="30"/>
      <c r="D234583" s="30"/>
      <c r="E234583" s="30"/>
      <c r="F234583" s="30"/>
    </row>
    <row r="234682" spans="1:6" x14ac:dyDescent="0.3">
      <c r="A234682" s="30"/>
      <c r="B234682" s="30"/>
      <c r="C234682" s="30"/>
      <c r="D234682" s="30"/>
      <c r="E234682" s="30"/>
      <c r="F234682" s="30"/>
    </row>
    <row r="234781" spans="1:6" x14ac:dyDescent="0.3">
      <c r="A234781" s="30"/>
      <c r="B234781" s="30"/>
      <c r="C234781" s="30"/>
      <c r="D234781" s="30"/>
      <c r="E234781" s="30"/>
      <c r="F234781" s="30"/>
    </row>
    <row r="234880" spans="1:6" x14ac:dyDescent="0.3">
      <c r="A234880" s="30"/>
      <c r="B234880" s="30"/>
      <c r="C234880" s="30"/>
      <c r="D234880" s="30"/>
      <c r="E234880" s="30"/>
      <c r="F234880" s="30"/>
    </row>
    <row r="234979" spans="1:6" x14ac:dyDescent="0.3">
      <c r="A234979" s="30"/>
      <c r="B234979" s="30"/>
      <c r="C234979" s="30"/>
      <c r="D234979" s="30"/>
      <c r="E234979" s="30"/>
      <c r="F234979" s="30"/>
    </row>
    <row r="235078" spans="1:6" x14ac:dyDescent="0.3">
      <c r="A235078" s="30"/>
      <c r="B235078" s="30"/>
      <c r="C235078" s="30"/>
      <c r="D235078" s="30"/>
      <c r="E235078" s="30"/>
      <c r="F235078" s="30"/>
    </row>
    <row r="235177" spans="1:6" x14ac:dyDescent="0.3">
      <c r="A235177" s="30"/>
      <c r="B235177" s="30"/>
      <c r="C235177" s="30"/>
      <c r="D235177" s="30"/>
      <c r="E235177" s="30"/>
      <c r="F235177" s="30"/>
    </row>
    <row r="235276" spans="1:6" x14ac:dyDescent="0.3">
      <c r="A235276" s="30"/>
      <c r="B235276" s="30"/>
      <c r="C235276" s="30"/>
      <c r="D235276" s="30"/>
      <c r="E235276" s="30"/>
      <c r="F235276" s="30"/>
    </row>
    <row r="235375" spans="1:6" x14ac:dyDescent="0.3">
      <c r="A235375" s="30"/>
      <c r="B235375" s="30"/>
      <c r="C235375" s="30"/>
      <c r="D235375" s="30"/>
      <c r="E235375" s="30"/>
      <c r="F235375" s="30"/>
    </row>
    <row r="235474" spans="1:6" x14ac:dyDescent="0.3">
      <c r="A235474" s="30"/>
      <c r="B235474" s="30"/>
      <c r="C235474" s="30"/>
      <c r="D235474" s="30"/>
      <c r="E235474" s="30"/>
      <c r="F235474" s="30"/>
    </row>
    <row r="235573" spans="1:6" x14ac:dyDescent="0.3">
      <c r="A235573" s="30"/>
      <c r="B235573" s="30"/>
      <c r="C235573" s="30"/>
      <c r="D235573" s="30"/>
      <c r="E235573" s="30"/>
      <c r="F235573" s="30"/>
    </row>
    <row r="235672" spans="1:6" x14ac:dyDescent="0.3">
      <c r="A235672" s="30"/>
      <c r="B235672" s="30"/>
      <c r="C235672" s="30"/>
      <c r="D235672" s="30"/>
      <c r="E235672" s="30"/>
      <c r="F235672" s="30"/>
    </row>
    <row r="235771" spans="1:6" x14ac:dyDescent="0.3">
      <c r="A235771" s="30"/>
      <c r="B235771" s="30"/>
      <c r="C235771" s="30"/>
      <c r="D235771" s="30"/>
      <c r="E235771" s="30"/>
      <c r="F235771" s="30"/>
    </row>
    <row r="235870" spans="1:6" x14ac:dyDescent="0.3">
      <c r="A235870" s="30"/>
      <c r="B235870" s="30"/>
      <c r="C235870" s="30"/>
      <c r="D235870" s="30"/>
      <c r="E235870" s="30"/>
      <c r="F235870" s="30"/>
    </row>
    <row r="235969" spans="1:6" x14ac:dyDescent="0.3">
      <c r="A235969" s="30"/>
      <c r="B235969" s="30"/>
      <c r="C235969" s="30"/>
      <c r="D235969" s="30"/>
      <c r="E235969" s="30"/>
      <c r="F235969" s="30"/>
    </row>
    <row r="236068" spans="1:6" x14ac:dyDescent="0.3">
      <c r="A236068" s="30"/>
      <c r="B236068" s="30"/>
      <c r="C236068" s="30"/>
      <c r="D236068" s="30"/>
      <c r="E236068" s="30"/>
      <c r="F236068" s="30"/>
    </row>
    <row r="236167" spans="1:6" x14ac:dyDescent="0.3">
      <c r="A236167" s="30"/>
      <c r="B236167" s="30"/>
      <c r="C236167" s="30"/>
      <c r="D236167" s="30"/>
      <c r="E236167" s="30"/>
      <c r="F236167" s="30"/>
    </row>
    <row r="236266" spans="1:6" x14ac:dyDescent="0.3">
      <c r="A236266" s="30"/>
      <c r="B236266" s="30"/>
      <c r="C236266" s="30"/>
      <c r="D236266" s="30"/>
      <c r="E236266" s="30"/>
      <c r="F236266" s="30"/>
    </row>
    <row r="236365" spans="1:6" x14ac:dyDescent="0.3">
      <c r="A236365" s="30"/>
      <c r="B236365" s="30"/>
      <c r="C236365" s="30"/>
      <c r="D236365" s="30"/>
      <c r="E236365" s="30"/>
      <c r="F236365" s="30"/>
    </row>
    <row r="236464" spans="1:6" x14ac:dyDescent="0.3">
      <c r="A236464" s="30"/>
      <c r="B236464" s="30"/>
      <c r="C236464" s="30"/>
      <c r="D236464" s="30"/>
      <c r="E236464" s="30"/>
      <c r="F236464" s="30"/>
    </row>
    <row r="236563" spans="1:6" x14ac:dyDescent="0.3">
      <c r="A236563" s="30"/>
      <c r="B236563" s="30"/>
      <c r="C236563" s="30"/>
      <c r="D236563" s="30"/>
      <c r="E236563" s="30"/>
      <c r="F236563" s="30"/>
    </row>
    <row r="236662" spans="1:6" x14ac:dyDescent="0.3">
      <c r="A236662" s="30"/>
      <c r="B236662" s="30"/>
      <c r="C236662" s="30"/>
      <c r="D236662" s="30"/>
      <c r="E236662" s="30"/>
      <c r="F236662" s="30"/>
    </row>
    <row r="236761" spans="1:6" x14ac:dyDescent="0.3">
      <c r="A236761" s="30"/>
      <c r="B236761" s="30"/>
      <c r="C236761" s="30"/>
      <c r="D236761" s="30"/>
      <c r="E236761" s="30"/>
      <c r="F236761" s="30"/>
    </row>
    <row r="236860" spans="1:6" x14ac:dyDescent="0.3">
      <c r="A236860" s="30"/>
      <c r="B236860" s="30"/>
      <c r="C236860" s="30"/>
      <c r="D236860" s="30"/>
      <c r="E236860" s="30"/>
      <c r="F236860" s="30"/>
    </row>
    <row r="236959" spans="1:6" x14ac:dyDescent="0.3">
      <c r="A236959" s="30"/>
      <c r="B236959" s="30"/>
      <c r="C236959" s="30"/>
      <c r="D236959" s="30"/>
      <c r="E236959" s="30"/>
      <c r="F236959" s="30"/>
    </row>
    <row r="237058" spans="1:6" x14ac:dyDescent="0.3">
      <c r="A237058" s="30"/>
      <c r="B237058" s="30"/>
      <c r="C237058" s="30"/>
      <c r="D237058" s="30"/>
      <c r="E237058" s="30"/>
      <c r="F237058" s="30"/>
    </row>
    <row r="237157" spans="1:6" x14ac:dyDescent="0.3">
      <c r="A237157" s="30"/>
      <c r="B237157" s="30"/>
      <c r="C237157" s="30"/>
      <c r="D237157" s="30"/>
      <c r="E237157" s="30"/>
      <c r="F237157" s="30"/>
    </row>
    <row r="237256" spans="1:6" x14ac:dyDescent="0.3">
      <c r="A237256" s="30"/>
      <c r="B237256" s="30"/>
      <c r="C237256" s="30"/>
      <c r="D237256" s="30"/>
      <c r="E237256" s="30"/>
      <c r="F237256" s="30"/>
    </row>
    <row r="237355" spans="1:6" x14ac:dyDescent="0.3">
      <c r="A237355" s="30"/>
      <c r="B237355" s="30"/>
      <c r="C237355" s="30"/>
      <c r="D237355" s="30"/>
      <c r="E237355" s="30"/>
      <c r="F237355" s="30"/>
    </row>
    <row r="237454" spans="1:6" x14ac:dyDescent="0.3">
      <c r="A237454" s="30"/>
      <c r="B237454" s="30"/>
      <c r="C237454" s="30"/>
      <c r="D237454" s="30"/>
      <c r="E237454" s="30"/>
      <c r="F237454" s="30"/>
    </row>
    <row r="237553" spans="1:6" x14ac:dyDescent="0.3">
      <c r="A237553" s="30"/>
      <c r="B237553" s="30"/>
      <c r="C237553" s="30"/>
      <c r="D237553" s="30"/>
      <c r="E237553" s="30"/>
      <c r="F237553" s="30"/>
    </row>
    <row r="237652" spans="1:6" x14ac:dyDescent="0.3">
      <c r="A237652" s="30"/>
      <c r="B237652" s="30"/>
      <c r="C237652" s="30"/>
      <c r="D237652" s="30"/>
      <c r="E237652" s="30"/>
      <c r="F237652" s="30"/>
    </row>
    <row r="237751" spans="1:6" x14ac:dyDescent="0.3">
      <c r="A237751" s="30"/>
      <c r="B237751" s="30"/>
      <c r="C237751" s="30"/>
      <c r="D237751" s="30"/>
      <c r="E237751" s="30"/>
      <c r="F237751" s="30"/>
    </row>
    <row r="237850" spans="1:6" x14ac:dyDescent="0.3">
      <c r="A237850" s="30"/>
      <c r="B237850" s="30"/>
      <c r="C237850" s="30"/>
      <c r="D237850" s="30"/>
      <c r="E237850" s="30"/>
      <c r="F237850" s="30"/>
    </row>
    <row r="237949" spans="1:6" x14ac:dyDescent="0.3">
      <c r="A237949" s="30"/>
      <c r="B237949" s="30"/>
      <c r="C237949" s="30"/>
      <c r="D237949" s="30"/>
      <c r="E237949" s="30"/>
      <c r="F237949" s="30"/>
    </row>
    <row r="238048" spans="1:6" x14ac:dyDescent="0.3">
      <c r="A238048" s="30"/>
      <c r="B238048" s="30"/>
      <c r="C238048" s="30"/>
      <c r="D238048" s="30"/>
      <c r="E238048" s="30"/>
      <c r="F238048" s="30"/>
    </row>
    <row r="238147" spans="1:6" x14ac:dyDescent="0.3">
      <c r="A238147" s="30"/>
      <c r="B238147" s="30"/>
      <c r="C238147" s="30"/>
      <c r="D238147" s="30"/>
      <c r="E238147" s="30"/>
      <c r="F238147" s="30"/>
    </row>
    <row r="238246" spans="1:6" x14ac:dyDescent="0.3">
      <c r="A238246" s="30"/>
      <c r="B238246" s="30"/>
      <c r="C238246" s="30"/>
      <c r="D238246" s="30"/>
      <c r="E238246" s="30"/>
      <c r="F238246" s="30"/>
    </row>
    <row r="238345" spans="1:6" x14ac:dyDescent="0.3">
      <c r="A238345" s="30"/>
      <c r="B238345" s="30"/>
      <c r="C238345" s="30"/>
      <c r="D238345" s="30"/>
      <c r="E238345" s="30"/>
      <c r="F238345" s="30"/>
    </row>
    <row r="238444" spans="1:6" x14ac:dyDescent="0.3">
      <c r="A238444" s="30"/>
      <c r="B238444" s="30"/>
      <c r="C238444" s="30"/>
      <c r="D238444" s="30"/>
      <c r="E238444" s="30"/>
      <c r="F238444" s="30"/>
    </row>
    <row r="238543" spans="1:6" x14ac:dyDescent="0.3">
      <c r="A238543" s="30"/>
      <c r="B238543" s="30"/>
      <c r="C238543" s="30"/>
      <c r="D238543" s="30"/>
      <c r="E238543" s="30"/>
      <c r="F238543" s="30"/>
    </row>
    <row r="238642" spans="1:6" x14ac:dyDescent="0.3">
      <c r="A238642" s="30"/>
      <c r="B238642" s="30"/>
      <c r="C238642" s="30"/>
      <c r="D238642" s="30"/>
      <c r="E238642" s="30"/>
      <c r="F238642" s="30"/>
    </row>
    <row r="238741" spans="1:6" x14ac:dyDescent="0.3">
      <c r="A238741" s="30"/>
      <c r="B238741" s="30"/>
      <c r="C238741" s="30"/>
      <c r="D238741" s="30"/>
      <c r="E238741" s="30"/>
      <c r="F238741" s="30"/>
    </row>
    <row r="238840" spans="1:6" x14ac:dyDescent="0.3">
      <c r="A238840" s="30"/>
      <c r="B238840" s="30"/>
      <c r="C238840" s="30"/>
      <c r="D238840" s="30"/>
      <c r="E238840" s="30"/>
      <c r="F238840" s="30"/>
    </row>
    <row r="238939" spans="1:6" x14ac:dyDescent="0.3">
      <c r="A238939" s="30"/>
      <c r="B238939" s="30"/>
      <c r="C238939" s="30"/>
      <c r="D238939" s="30"/>
      <c r="E238939" s="30"/>
      <c r="F238939" s="30"/>
    </row>
    <row r="239038" spans="1:6" x14ac:dyDescent="0.3">
      <c r="A239038" s="30"/>
      <c r="B239038" s="30"/>
      <c r="C239038" s="30"/>
      <c r="D239038" s="30"/>
      <c r="E239038" s="30"/>
      <c r="F239038" s="30"/>
    </row>
    <row r="239137" spans="1:6" x14ac:dyDescent="0.3">
      <c r="A239137" s="30"/>
      <c r="B239137" s="30"/>
      <c r="C239137" s="30"/>
      <c r="D239137" s="30"/>
      <c r="E239137" s="30"/>
      <c r="F239137" s="30"/>
    </row>
    <row r="239236" spans="1:6" x14ac:dyDescent="0.3">
      <c r="A239236" s="30"/>
      <c r="B239236" s="30"/>
      <c r="C239236" s="30"/>
      <c r="D239236" s="30"/>
      <c r="E239236" s="30"/>
      <c r="F239236" s="30"/>
    </row>
    <row r="239335" spans="1:6" x14ac:dyDescent="0.3">
      <c r="A239335" s="30"/>
      <c r="B239335" s="30"/>
      <c r="C239335" s="30"/>
      <c r="D239335" s="30"/>
      <c r="E239335" s="30"/>
      <c r="F239335" s="30"/>
    </row>
    <row r="239434" spans="1:6" x14ac:dyDescent="0.3">
      <c r="A239434" s="30"/>
      <c r="B239434" s="30"/>
      <c r="C239434" s="30"/>
      <c r="D239434" s="30"/>
      <c r="E239434" s="30"/>
      <c r="F239434" s="30"/>
    </row>
    <row r="239533" spans="1:6" x14ac:dyDescent="0.3">
      <c r="A239533" s="30"/>
      <c r="B239533" s="30"/>
      <c r="C239533" s="30"/>
      <c r="D239533" s="30"/>
      <c r="E239533" s="30"/>
      <c r="F239533" s="30"/>
    </row>
    <row r="239632" spans="1:6" x14ac:dyDescent="0.3">
      <c r="A239632" s="30"/>
      <c r="B239632" s="30"/>
      <c r="C239632" s="30"/>
      <c r="D239632" s="30"/>
      <c r="E239632" s="30"/>
      <c r="F239632" s="30"/>
    </row>
    <row r="239731" spans="1:6" x14ac:dyDescent="0.3">
      <c r="A239731" s="30"/>
      <c r="B239731" s="30"/>
      <c r="C239731" s="30"/>
      <c r="D239731" s="30"/>
      <c r="E239731" s="30"/>
      <c r="F239731" s="30"/>
    </row>
    <row r="239830" spans="1:6" x14ac:dyDescent="0.3">
      <c r="A239830" s="30"/>
      <c r="B239830" s="30"/>
      <c r="C239830" s="30"/>
      <c r="D239830" s="30"/>
      <c r="E239830" s="30"/>
      <c r="F239830" s="30"/>
    </row>
    <row r="239929" spans="1:6" x14ac:dyDescent="0.3">
      <c r="A239929" s="30"/>
      <c r="B239929" s="30"/>
      <c r="C239929" s="30"/>
      <c r="D239929" s="30"/>
      <c r="E239929" s="30"/>
      <c r="F239929" s="30"/>
    </row>
    <row r="240028" spans="1:6" x14ac:dyDescent="0.3">
      <c r="A240028" s="30"/>
      <c r="B240028" s="30"/>
      <c r="C240028" s="30"/>
      <c r="D240028" s="30"/>
      <c r="E240028" s="30"/>
      <c r="F240028" s="30"/>
    </row>
    <row r="240127" spans="1:6" x14ac:dyDescent="0.3">
      <c r="A240127" s="30"/>
      <c r="B240127" s="30"/>
      <c r="C240127" s="30"/>
      <c r="D240127" s="30"/>
      <c r="E240127" s="30"/>
      <c r="F240127" s="30"/>
    </row>
    <row r="240226" spans="1:6" x14ac:dyDescent="0.3">
      <c r="A240226" s="30"/>
      <c r="B240226" s="30"/>
      <c r="C240226" s="30"/>
      <c r="D240226" s="30"/>
      <c r="E240226" s="30"/>
      <c r="F240226" s="30"/>
    </row>
    <row r="240325" spans="1:6" x14ac:dyDescent="0.3">
      <c r="A240325" s="30"/>
      <c r="B240325" s="30"/>
      <c r="C240325" s="30"/>
      <c r="D240325" s="30"/>
      <c r="E240325" s="30"/>
      <c r="F240325" s="30"/>
    </row>
    <row r="240424" spans="1:6" x14ac:dyDescent="0.3">
      <c r="A240424" s="30"/>
      <c r="B240424" s="30"/>
      <c r="C240424" s="30"/>
      <c r="D240424" s="30"/>
      <c r="E240424" s="30"/>
      <c r="F240424" s="30"/>
    </row>
    <row r="240523" spans="1:6" x14ac:dyDescent="0.3">
      <c r="A240523" s="30"/>
      <c r="B240523" s="30"/>
      <c r="C240523" s="30"/>
      <c r="D240523" s="30"/>
      <c r="E240523" s="30"/>
      <c r="F240523" s="30"/>
    </row>
    <row r="240622" spans="1:6" x14ac:dyDescent="0.3">
      <c r="A240622" s="30"/>
      <c r="B240622" s="30"/>
      <c r="C240622" s="30"/>
      <c r="D240622" s="30"/>
      <c r="E240622" s="30"/>
      <c r="F240622" s="30"/>
    </row>
    <row r="240721" spans="1:6" x14ac:dyDescent="0.3">
      <c r="A240721" s="30"/>
      <c r="B240721" s="30"/>
      <c r="C240721" s="30"/>
      <c r="D240721" s="30"/>
      <c r="E240721" s="30"/>
      <c r="F240721" s="30"/>
    </row>
    <row r="240820" spans="1:6" x14ac:dyDescent="0.3">
      <c r="A240820" s="30"/>
      <c r="B240820" s="30"/>
      <c r="C240820" s="30"/>
      <c r="D240820" s="30"/>
      <c r="E240820" s="30"/>
      <c r="F240820" s="30"/>
    </row>
    <row r="240919" spans="1:6" x14ac:dyDescent="0.3">
      <c r="A240919" s="30"/>
      <c r="B240919" s="30"/>
      <c r="C240919" s="30"/>
      <c r="D240919" s="30"/>
      <c r="E240919" s="30"/>
      <c r="F240919" s="30"/>
    </row>
    <row r="241018" spans="1:6" x14ac:dyDescent="0.3">
      <c r="A241018" s="30"/>
      <c r="B241018" s="30"/>
      <c r="C241018" s="30"/>
      <c r="D241018" s="30"/>
      <c r="E241018" s="30"/>
      <c r="F241018" s="30"/>
    </row>
    <row r="241117" spans="1:6" x14ac:dyDescent="0.3">
      <c r="A241117" s="30"/>
      <c r="B241117" s="30"/>
      <c r="C241117" s="30"/>
      <c r="D241117" s="30"/>
      <c r="E241117" s="30"/>
      <c r="F241117" s="30"/>
    </row>
    <row r="241216" spans="1:6" x14ac:dyDescent="0.3">
      <c r="A241216" s="30"/>
      <c r="B241216" s="30"/>
      <c r="C241216" s="30"/>
      <c r="D241216" s="30"/>
      <c r="E241216" s="30"/>
      <c r="F241216" s="30"/>
    </row>
    <row r="241315" spans="1:6" x14ac:dyDescent="0.3">
      <c r="A241315" s="30"/>
      <c r="B241315" s="30"/>
      <c r="C241315" s="30"/>
      <c r="D241315" s="30"/>
      <c r="E241315" s="30"/>
      <c r="F241315" s="30"/>
    </row>
    <row r="241414" spans="1:6" x14ac:dyDescent="0.3">
      <c r="A241414" s="30"/>
      <c r="B241414" s="30"/>
      <c r="C241414" s="30"/>
      <c r="D241414" s="30"/>
      <c r="E241414" s="30"/>
      <c r="F241414" s="30"/>
    </row>
    <row r="241513" spans="1:6" x14ac:dyDescent="0.3">
      <c r="A241513" s="30"/>
      <c r="B241513" s="30"/>
      <c r="C241513" s="30"/>
      <c r="D241513" s="30"/>
      <c r="E241513" s="30"/>
      <c r="F241513" s="30"/>
    </row>
    <row r="241612" spans="1:6" x14ac:dyDescent="0.3">
      <c r="A241612" s="30"/>
      <c r="B241612" s="30"/>
      <c r="C241612" s="30"/>
      <c r="D241612" s="30"/>
      <c r="E241612" s="30"/>
      <c r="F241612" s="30"/>
    </row>
    <row r="241711" spans="1:6" x14ac:dyDescent="0.3">
      <c r="A241711" s="30"/>
      <c r="B241711" s="30"/>
      <c r="C241711" s="30"/>
      <c r="D241711" s="30"/>
      <c r="E241711" s="30"/>
      <c r="F241711" s="30"/>
    </row>
    <row r="241810" spans="1:6" x14ac:dyDescent="0.3">
      <c r="A241810" s="30"/>
      <c r="B241810" s="30"/>
      <c r="C241810" s="30"/>
      <c r="D241810" s="30"/>
      <c r="E241810" s="30"/>
      <c r="F241810" s="30"/>
    </row>
    <row r="241909" spans="1:6" x14ac:dyDescent="0.3">
      <c r="A241909" s="30"/>
      <c r="B241909" s="30"/>
      <c r="C241909" s="30"/>
      <c r="D241909" s="30"/>
      <c r="E241909" s="30"/>
      <c r="F241909" s="30"/>
    </row>
    <row r="242008" spans="1:6" x14ac:dyDescent="0.3">
      <c r="A242008" s="30"/>
      <c r="B242008" s="30"/>
      <c r="C242008" s="30"/>
      <c r="D242008" s="30"/>
      <c r="E242008" s="30"/>
      <c r="F242008" s="30"/>
    </row>
    <row r="242107" spans="1:6" x14ac:dyDescent="0.3">
      <c r="A242107" s="30"/>
      <c r="B242107" s="30"/>
      <c r="C242107" s="30"/>
      <c r="D242107" s="30"/>
      <c r="E242107" s="30"/>
      <c r="F242107" s="30"/>
    </row>
    <row r="242206" spans="1:6" x14ac:dyDescent="0.3">
      <c r="A242206" s="30"/>
      <c r="B242206" s="30"/>
      <c r="C242206" s="30"/>
      <c r="D242206" s="30"/>
      <c r="E242206" s="30"/>
      <c r="F242206" s="30"/>
    </row>
    <row r="242305" spans="1:6" x14ac:dyDescent="0.3">
      <c r="A242305" s="30"/>
      <c r="B242305" s="30"/>
      <c r="C242305" s="30"/>
      <c r="D242305" s="30"/>
      <c r="E242305" s="30"/>
      <c r="F242305" s="30"/>
    </row>
    <row r="242404" spans="1:6" x14ac:dyDescent="0.3">
      <c r="A242404" s="30"/>
      <c r="B242404" s="30"/>
      <c r="C242404" s="30"/>
      <c r="D242404" s="30"/>
      <c r="E242404" s="30"/>
      <c r="F242404" s="30"/>
    </row>
    <row r="242503" spans="1:6" x14ac:dyDescent="0.3">
      <c r="A242503" s="30"/>
      <c r="B242503" s="30"/>
      <c r="C242503" s="30"/>
      <c r="D242503" s="30"/>
      <c r="E242503" s="30"/>
      <c r="F242503" s="30"/>
    </row>
    <row r="242602" spans="1:6" x14ac:dyDescent="0.3">
      <c r="A242602" s="30"/>
      <c r="B242602" s="30"/>
      <c r="C242602" s="30"/>
      <c r="D242602" s="30"/>
      <c r="E242602" s="30"/>
      <c r="F242602" s="30"/>
    </row>
    <row r="242701" spans="1:6" x14ac:dyDescent="0.3">
      <c r="A242701" s="30"/>
      <c r="B242701" s="30"/>
      <c r="C242701" s="30"/>
      <c r="D242701" s="30"/>
      <c r="E242701" s="30"/>
      <c r="F242701" s="30"/>
    </row>
    <row r="242800" spans="1:6" x14ac:dyDescent="0.3">
      <c r="A242800" s="30"/>
      <c r="B242800" s="30"/>
      <c r="C242800" s="30"/>
      <c r="D242800" s="30"/>
      <c r="E242800" s="30"/>
      <c r="F242800" s="30"/>
    </row>
    <row r="242899" spans="1:6" x14ac:dyDescent="0.3">
      <c r="A242899" s="30"/>
      <c r="B242899" s="30"/>
      <c r="C242899" s="30"/>
      <c r="D242899" s="30"/>
      <c r="E242899" s="30"/>
      <c r="F242899" s="30"/>
    </row>
    <row r="242998" spans="1:6" x14ac:dyDescent="0.3">
      <c r="A242998" s="30"/>
      <c r="B242998" s="30"/>
      <c r="C242998" s="30"/>
      <c r="D242998" s="30"/>
      <c r="E242998" s="30"/>
      <c r="F242998" s="30"/>
    </row>
    <row r="243097" spans="1:6" x14ac:dyDescent="0.3">
      <c r="A243097" s="30"/>
      <c r="B243097" s="30"/>
      <c r="C243097" s="30"/>
      <c r="D243097" s="30"/>
      <c r="E243097" s="30"/>
      <c r="F243097" s="30"/>
    </row>
    <row r="243196" spans="1:6" x14ac:dyDescent="0.3">
      <c r="A243196" s="30"/>
      <c r="B243196" s="30"/>
      <c r="C243196" s="30"/>
      <c r="D243196" s="30"/>
      <c r="E243196" s="30"/>
      <c r="F243196" s="30"/>
    </row>
    <row r="243295" spans="1:6" x14ac:dyDescent="0.3">
      <c r="A243295" s="30"/>
      <c r="B243295" s="30"/>
      <c r="C243295" s="30"/>
      <c r="D243295" s="30"/>
      <c r="E243295" s="30"/>
      <c r="F243295" s="30"/>
    </row>
    <row r="243394" spans="1:6" x14ac:dyDescent="0.3">
      <c r="A243394" s="30"/>
      <c r="B243394" s="30"/>
      <c r="C243394" s="30"/>
      <c r="D243394" s="30"/>
      <c r="E243394" s="30"/>
      <c r="F243394" s="30"/>
    </row>
    <row r="243493" spans="1:6" x14ac:dyDescent="0.3">
      <c r="A243493" s="30"/>
      <c r="B243493" s="30"/>
      <c r="C243493" s="30"/>
      <c r="D243493" s="30"/>
      <c r="E243493" s="30"/>
      <c r="F243493" s="30"/>
    </row>
    <row r="243592" spans="1:6" x14ac:dyDescent="0.3">
      <c r="A243592" s="30"/>
      <c r="B243592" s="30"/>
      <c r="C243592" s="30"/>
      <c r="D243592" s="30"/>
      <c r="E243592" s="30"/>
      <c r="F243592" s="30"/>
    </row>
    <row r="243691" spans="1:6" x14ac:dyDescent="0.3">
      <c r="A243691" s="30"/>
      <c r="B243691" s="30"/>
      <c r="C243691" s="30"/>
      <c r="D243691" s="30"/>
      <c r="E243691" s="30"/>
      <c r="F243691" s="30"/>
    </row>
    <row r="243790" spans="1:6" x14ac:dyDescent="0.3">
      <c r="A243790" s="30"/>
      <c r="B243790" s="30"/>
      <c r="C243790" s="30"/>
      <c r="D243790" s="30"/>
      <c r="E243790" s="30"/>
      <c r="F243790" s="30"/>
    </row>
    <row r="243889" spans="1:6" x14ac:dyDescent="0.3">
      <c r="A243889" s="30"/>
      <c r="B243889" s="30"/>
      <c r="C243889" s="30"/>
      <c r="D243889" s="30"/>
      <c r="E243889" s="30"/>
      <c r="F243889" s="30"/>
    </row>
    <row r="243988" spans="1:6" x14ac:dyDescent="0.3">
      <c r="A243988" s="30"/>
      <c r="B243988" s="30"/>
      <c r="C243988" s="30"/>
      <c r="D243988" s="30"/>
      <c r="E243988" s="30"/>
      <c r="F243988" s="30"/>
    </row>
    <row r="244087" spans="1:6" x14ac:dyDescent="0.3">
      <c r="A244087" s="30"/>
      <c r="B244087" s="30"/>
      <c r="C244087" s="30"/>
      <c r="D244087" s="30"/>
      <c r="E244087" s="30"/>
      <c r="F244087" s="30"/>
    </row>
    <row r="244186" spans="1:6" x14ac:dyDescent="0.3">
      <c r="A244186" s="30"/>
      <c r="B244186" s="30"/>
      <c r="C244186" s="30"/>
      <c r="D244186" s="30"/>
      <c r="E244186" s="30"/>
      <c r="F244186" s="30"/>
    </row>
    <row r="244285" spans="1:6" x14ac:dyDescent="0.3">
      <c r="A244285" s="30"/>
      <c r="B244285" s="30"/>
      <c r="C244285" s="30"/>
      <c r="D244285" s="30"/>
      <c r="E244285" s="30"/>
      <c r="F244285" s="30"/>
    </row>
    <row r="244384" spans="1:6" x14ac:dyDescent="0.3">
      <c r="A244384" s="30"/>
      <c r="B244384" s="30"/>
      <c r="C244384" s="30"/>
      <c r="D244384" s="30"/>
      <c r="E244384" s="30"/>
      <c r="F244384" s="30"/>
    </row>
    <row r="244483" spans="1:6" x14ac:dyDescent="0.3">
      <c r="A244483" s="30"/>
      <c r="B244483" s="30"/>
      <c r="C244483" s="30"/>
      <c r="D244483" s="30"/>
      <c r="E244483" s="30"/>
      <c r="F244483" s="30"/>
    </row>
    <row r="244582" spans="1:6" x14ac:dyDescent="0.3">
      <c r="A244582" s="30"/>
      <c r="B244582" s="30"/>
      <c r="C244582" s="30"/>
      <c r="D244582" s="30"/>
      <c r="E244582" s="30"/>
      <c r="F244582" s="30"/>
    </row>
    <row r="244681" spans="1:6" x14ac:dyDescent="0.3">
      <c r="A244681" s="30"/>
      <c r="B244681" s="30"/>
      <c r="C244681" s="30"/>
      <c r="D244681" s="30"/>
      <c r="E244681" s="30"/>
      <c r="F244681" s="30"/>
    </row>
    <row r="244780" spans="1:6" x14ac:dyDescent="0.3">
      <c r="A244780" s="30"/>
      <c r="B244780" s="30"/>
      <c r="C244780" s="30"/>
      <c r="D244780" s="30"/>
      <c r="E244780" s="30"/>
      <c r="F244780" s="30"/>
    </row>
    <row r="244879" spans="1:6" x14ac:dyDescent="0.3">
      <c r="A244879" s="30"/>
      <c r="B244879" s="30"/>
      <c r="C244879" s="30"/>
      <c r="D244879" s="30"/>
      <c r="E244879" s="30"/>
      <c r="F244879" s="30"/>
    </row>
    <row r="244978" spans="1:6" x14ac:dyDescent="0.3">
      <c r="A244978" s="30"/>
      <c r="B244978" s="30"/>
      <c r="C244978" s="30"/>
      <c r="D244978" s="30"/>
      <c r="E244978" s="30"/>
      <c r="F244978" s="30"/>
    </row>
    <row r="245077" spans="1:6" x14ac:dyDescent="0.3">
      <c r="A245077" s="30"/>
      <c r="B245077" s="30"/>
      <c r="C245077" s="30"/>
      <c r="D245077" s="30"/>
      <c r="E245077" s="30"/>
      <c r="F245077" s="30"/>
    </row>
    <row r="245176" spans="1:6" x14ac:dyDescent="0.3">
      <c r="A245176" s="30"/>
      <c r="B245176" s="30"/>
      <c r="C245176" s="30"/>
      <c r="D245176" s="30"/>
      <c r="E245176" s="30"/>
      <c r="F245176" s="30"/>
    </row>
    <row r="245275" spans="1:6" x14ac:dyDescent="0.3">
      <c r="A245275" s="30"/>
      <c r="B245275" s="30"/>
      <c r="C245275" s="30"/>
      <c r="D245275" s="30"/>
      <c r="E245275" s="30"/>
      <c r="F245275" s="30"/>
    </row>
    <row r="245374" spans="1:6" x14ac:dyDescent="0.3">
      <c r="A245374" s="30"/>
      <c r="B245374" s="30"/>
      <c r="C245374" s="30"/>
      <c r="D245374" s="30"/>
      <c r="E245374" s="30"/>
      <c r="F245374" s="30"/>
    </row>
    <row r="245473" spans="1:6" x14ac:dyDescent="0.3">
      <c r="A245473" s="30"/>
      <c r="B245473" s="30"/>
      <c r="C245473" s="30"/>
      <c r="D245473" s="30"/>
      <c r="E245473" s="30"/>
      <c r="F245473" s="30"/>
    </row>
    <row r="245572" spans="1:6" x14ac:dyDescent="0.3">
      <c r="A245572" s="30"/>
      <c r="B245572" s="30"/>
      <c r="C245572" s="30"/>
      <c r="D245572" s="30"/>
      <c r="E245572" s="30"/>
      <c r="F245572" s="30"/>
    </row>
    <row r="245671" spans="1:6" x14ac:dyDescent="0.3">
      <c r="A245671" s="30"/>
      <c r="B245671" s="30"/>
      <c r="C245671" s="30"/>
      <c r="D245671" s="30"/>
      <c r="E245671" s="30"/>
      <c r="F245671" s="30"/>
    </row>
    <row r="245770" spans="1:6" x14ac:dyDescent="0.3">
      <c r="A245770" s="30"/>
      <c r="B245770" s="30"/>
      <c r="C245770" s="30"/>
      <c r="D245770" s="30"/>
      <c r="E245770" s="30"/>
      <c r="F245770" s="30"/>
    </row>
    <row r="245869" spans="1:6" x14ac:dyDescent="0.3">
      <c r="A245869" s="30"/>
      <c r="B245869" s="30"/>
      <c r="C245869" s="30"/>
      <c r="D245869" s="30"/>
      <c r="E245869" s="30"/>
      <c r="F245869" s="30"/>
    </row>
    <row r="245968" spans="1:6" x14ac:dyDescent="0.3">
      <c r="A245968" s="30"/>
      <c r="B245968" s="30"/>
      <c r="C245968" s="30"/>
      <c r="D245968" s="30"/>
      <c r="E245968" s="30"/>
      <c r="F245968" s="30"/>
    </row>
    <row r="246067" spans="1:6" x14ac:dyDescent="0.3">
      <c r="A246067" s="30"/>
      <c r="B246067" s="30"/>
      <c r="C246067" s="30"/>
      <c r="D246067" s="30"/>
      <c r="E246067" s="30"/>
      <c r="F246067" s="30"/>
    </row>
    <row r="246166" spans="1:6" x14ac:dyDescent="0.3">
      <c r="A246166" s="30"/>
      <c r="B246166" s="30"/>
      <c r="C246166" s="30"/>
      <c r="D246166" s="30"/>
      <c r="E246166" s="30"/>
      <c r="F246166" s="30"/>
    </row>
    <row r="246265" spans="1:6" x14ac:dyDescent="0.3">
      <c r="A246265" s="30"/>
      <c r="B246265" s="30"/>
      <c r="C246265" s="30"/>
      <c r="D246265" s="30"/>
      <c r="E246265" s="30"/>
      <c r="F246265" s="30"/>
    </row>
    <row r="246364" spans="1:6" x14ac:dyDescent="0.3">
      <c r="A246364" s="30"/>
      <c r="B246364" s="30"/>
      <c r="C246364" s="30"/>
      <c r="D246364" s="30"/>
      <c r="E246364" s="30"/>
      <c r="F246364" s="30"/>
    </row>
    <row r="246463" spans="1:6" x14ac:dyDescent="0.3">
      <c r="A246463" s="30"/>
      <c r="B246463" s="30"/>
      <c r="C246463" s="30"/>
      <c r="D246463" s="30"/>
      <c r="E246463" s="30"/>
      <c r="F246463" s="30"/>
    </row>
    <row r="246562" spans="1:6" x14ac:dyDescent="0.3">
      <c r="A246562" s="30"/>
      <c r="B246562" s="30"/>
      <c r="C246562" s="30"/>
      <c r="D246562" s="30"/>
      <c r="E246562" s="30"/>
      <c r="F246562" s="30"/>
    </row>
    <row r="246661" spans="1:6" x14ac:dyDescent="0.3">
      <c r="A246661" s="30"/>
      <c r="B246661" s="30"/>
      <c r="C246661" s="30"/>
      <c r="D246661" s="30"/>
      <c r="E246661" s="30"/>
      <c r="F246661" s="30"/>
    </row>
    <row r="246760" spans="1:6" x14ac:dyDescent="0.3">
      <c r="A246760" s="30"/>
      <c r="B246760" s="30"/>
      <c r="C246760" s="30"/>
      <c r="D246760" s="30"/>
      <c r="E246760" s="30"/>
      <c r="F246760" s="30"/>
    </row>
    <row r="246859" spans="1:6" x14ac:dyDescent="0.3">
      <c r="A246859" s="30"/>
      <c r="B246859" s="30"/>
      <c r="C246859" s="30"/>
      <c r="D246859" s="30"/>
      <c r="E246859" s="30"/>
      <c r="F246859" s="30"/>
    </row>
    <row r="246958" spans="1:6" x14ac:dyDescent="0.3">
      <c r="A246958" s="30"/>
      <c r="B246958" s="30"/>
      <c r="C246958" s="30"/>
      <c r="D246958" s="30"/>
      <c r="E246958" s="30"/>
      <c r="F246958" s="30"/>
    </row>
    <row r="247057" spans="1:6" x14ac:dyDescent="0.3">
      <c r="A247057" s="30"/>
      <c r="B247057" s="30"/>
      <c r="C247057" s="30"/>
      <c r="D247057" s="30"/>
      <c r="E247057" s="30"/>
      <c r="F247057" s="30"/>
    </row>
    <row r="247156" spans="1:6" x14ac:dyDescent="0.3">
      <c r="A247156" s="30"/>
      <c r="B247156" s="30"/>
      <c r="C247156" s="30"/>
      <c r="D247156" s="30"/>
      <c r="E247156" s="30"/>
      <c r="F247156" s="30"/>
    </row>
    <row r="247255" spans="1:6" x14ac:dyDescent="0.3">
      <c r="A247255" s="30"/>
      <c r="B247255" s="30"/>
      <c r="C247255" s="30"/>
      <c r="D247255" s="30"/>
      <c r="E247255" s="30"/>
      <c r="F247255" s="30"/>
    </row>
    <row r="247354" spans="1:6" x14ac:dyDescent="0.3">
      <c r="A247354" s="30"/>
      <c r="B247354" s="30"/>
      <c r="C247354" s="30"/>
      <c r="D247354" s="30"/>
      <c r="E247354" s="30"/>
      <c r="F247354" s="30"/>
    </row>
    <row r="247453" spans="1:6" x14ac:dyDescent="0.3">
      <c r="A247453" s="30"/>
      <c r="B247453" s="30"/>
      <c r="C247453" s="30"/>
      <c r="D247453" s="30"/>
      <c r="E247453" s="30"/>
      <c r="F247453" s="30"/>
    </row>
    <row r="247552" spans="1:6" x14ac:dyDescent="0.3">
      <c r="A247552" s="30"/>
      <c r="B247552" s="30"/>
      <c r="C247552" s="30"/>
      <c r="D247552" s="30"/>
      <c r="E247552" s="30"/>
      <c r="F247552" s="30"/>
    </row>
    <row r="247651" spans="1:6" x14ac:dyDescent="0.3">
      <c r="A247651" s="30"/>
      <c r="B247651" s="30"/>
      <c r="C247651" s="30"/>
      <c r="D247651" s="30"/>
      <c r="E247651" s="30"/>
      <c r="F247651" s="30"/>
    </row>
    <row r="247750" spans="1:6" x14ac:dyDescent="0.3">
      <c r="A247750" s="30"/>
      <c r="B247750" s="30"/>
      <c r="C247750" s="30"/>
      <c r="D247750" s="30"/>
      <c r="E247750" s="30"/>
      <c r="F247750" s="30"/>
    </row>
    <row r="247849" spans="1:6" x14ac:dyDescent="0.3">
      <c r="A247849" s="30"/>
      <c r="B247849" s="30"/>
      <c r="C247849" s="30"/>
      <c r="D247849" s="30"/>
      <c r="E247849" s="30"/>
      <c r="F247849" s="30"/>
    </row>
    <row r="247948" spans="1:6" x14ac:dyDescent="0.3">
      <c r="A247948" s="30"/>
      <c r="B247948" s="30"/>
      <c r="C247948" s="30"/>
      <c r="D247948" s="30"/>
      <c r="E247948" s="30"/>
      <c r="F247948" s="30"/>
    </row>
    <row r="248047" spans="1:6" x14ac:dyDescent="0.3">
      <c r="A248047" s="30"/>
      <c r="B248047" s="30"/>
      <c r="C248047" s="30"/>
      <c r="D248047" s="30"/>
      <c r="E248047" s="30"/>
      <c r="F248047" s="30"/>
    </row>
    <row r="248146" spans="1:6" x14ac:dyDescent="0.3">
      <c r="A248146" s="30"/>
      <c r="B248146" s="30"/>
      <c r="C248146" s="30"/>
      <c r="D248146" s="30"/>
      <c r="E248146" s="30"/>
      <c r="F248146" s="30"/>
    </row>
    <row r="248245" spans="1:6" x14ac:dyDescent="0.3">
      <c r="A248245" s="30"/>
      <c r="B248245" s="30"/>
      <c r="C248245" s="30"/>
      <c r="D248245" s="30"/>
      <c r="E248245" s="30"/>
      <c r="F248245" s="30"/>
    </row>
    <row r="248344" spans="1:6" x14ac:dyDescent="0.3">
      <c r="A248344" s="30"/>
      <c r="B248344" s="30"/>
      <c r="C248344" s="30"/>
      <c r="D248344" s="30"/>
      <c r="E248344" s="30"/>
      <c r="F248344" s="30"/>
    </row>
    <row r="248443" spans="1:6" x14ac:dyDescent="0.3">
      <c r="A248443" s="30"/>
      <c r="B248443" s="30"/>
      <c r="C248443" s="30"/>
      <c r="D248443" s="30"/>
      <c r="E248443" s="30"/>
      <c r="F248443" s="30"/>
    </row>
    <row r="248542" spans="1:6" x14ac:dyDescent="0.3">
      <c r="A248542" s="30"/>
      <c r="B248542" s="30"/>
      <c r="C248542" s="30"/>
      <c r="D248542" s="30"/>
      <c r="E248542" s="30"/>
      <c r="F248542" s="30"/>
    </row>
    <row r="248641" spans="1:6" x14ac:dyDescent="0.3">
      <c r="A248641" s="30"/>
      <c r="B248641" s="30"/>
      <c r="C248641" s="30"/>
      <c r="D248641" s="30"/>
      <c r="E248641" s="30"/>
      <c r="F248641" s="30"/>
    </row>
    <row r="248740" spans="1:6" x14ac:dyDescent="0.3">
      <c r="A248740" s="30"/>
      <c r="B248740" s="30"/>
      <c r="C248740" s="30"/>
      <c r="D248740" s="30"/>
      <c r="E248740" s="30"/>
      <c r="F248740" s="30"/>
    </row>
    <row r="248839" spans="1:6" x14ac:dyDescent="0.3">
      <c r="A248839" s="30"/>
      <c r="B248839" s="30"/>
      <c r="C248839" s="30"/>
      <c r="D248839" s="30"/>
      <c r="E248839" s="30"/>
      <c r="F248839" s="30"/>
    </row>
    <row r="248938" spans="1:6" x14ac:dyDescent="0.3">
      <c r="A248938" s="30"/>
      <c r="B248938" s="30"/>
      <c r="C248938" s="30"/>
      <c r="D248938" s="30"/>
      <c r="E248938" s="30"/>
      <c r="F248938" s="30"/>
    </row>
    <row r="249037" spans="1:6" x14ac:dyDescent="0.3">
      <c r="A249037" s="30"/>
      <c r="B249037" s="30"/>
      <c r="C249037" s="30"/>
      <c r="D249037" s="30"/>
      <c r="E249037" s="30"/>
      <c r="F249037" s="30"/>
    </row>
    <row r="249136" spans="1:6" x14ac:dyDescent="0.3">
      <c r="A249136" s="30"/>
      <c r="B249136" s="30"/>
      <c r="C249136" s="30"/>
      <c r="D249136" s="30"/>
      <c r="E249136" s="30"/>
      <c r="F249136" s="30"/>
    </row>
    <row r="249235" spans="1:6" x14ac:dyDescent="0.3">
      <c r="A249235" s="30"/>
      <c r="B249235" s="30"/>
      <c r="C249235" s="30"/>
      <c r="D249235" s="30"/>
      <c r="E249235" s="30"/>
      <c r="F249235" s="30"/>
    </row>
    <row r="249334" spans="1:6" x14ac:dyDescent="0.3">
      <c r="A249334" s="30"/>
      <c r="B249334" s="30"/>
      <c r="C249334" s="30"/>
      <c r="D249334" s="30"/>
      <c r="E249334" s="30"/>
      <c r="F249334" s="30"/>
    </row>
    <row r="249433" spans="1:6" x14ac:dyDescent="0.3">
      <c r="A249433" s="30"/>
      <c r="B249433" s="30"/>
      <c r="C249433" s="30"/>
      <c r="D249433" s="30"/>
      <c r="E249433" s="30"/>
      <c r="F249433" s="30"/>
    </row>
    <row r="249532" spans="1:6" x14ac:dyDescent="0.3">
      <c r="A249532" s="30"/>
      <c r="B249532" s="30"/>
      <c r="C249532" s="30"/>
      <c r="D249532" s="30"/>
      <c r="E249532" s="30"/>
      <c r="F249532" s="30"/>
    </row>
    <row r="249631" spans="1:6" x14ac:dyDescent="0.3">
      <c r="A249631" s="30"/>
      <c r="B249631" s="30"/>
      <c r="C249631" s="30"/>
      <c r="D249631" s="30"/>
      <c r="E249631" s="30"/>
      <c r="F249631" s="30"/>
    </row>
    <row r="249730" spans="1:6" x14ac:dyDescent="0.3">
      <c r="A249730" s="30"/>
      <c r="B249730" s="30"/>
      <c r="C249730" s="30"/>
      <c r="D249730" s="30"/>
      <c r="E249730" s="30"/>
      <c r="F249730" s="30"/>
    </row>
    <row r="249829" spans="1:6" x14ac:dyDescent="0.3">
      <c r="A249829" s="30"/>
      <c r="B249829" s="30"/>
      <c r="C249829" s="30"/>
      <c r="D249829" s="30"/>
      <c r="E249829" s="30"/>
      <c r="F249829" s="30"/>
    </row>
    <row r="249928" spans="1:6" x14ac:dyDescent="0.3">
      <c r="A249928" s="30"/>
      <c r="B249928" s="30"/>
      <c r="C249928" s="30"/>
      <c r="D249928" s="30"/>
      <c r="E249928" s="30"/>
      <c r="F249928" s="30"/>
    </row>
    <row r="250027" spans="1:6" x14ac:dyDescent="0.3">
      <c r="A250027" s="30"/>
      <c r="B250027" s="30"/>
      <c r="C250027" s="30"/>
      <c r="D250027" s="30"/>
      <c r="E250027" s="30"/>
      <c r="F250027" s="30"/>
    </row>
    <row r="250126" spans="1:6" x14ac:dyDescent="0.3">
      <c r="A250126" s="30"/>
      <c r="B250126" s="30"/>
      <c r="C250126" s="30"/>
      <c r="D250126" s="30"/>
      <c r="E250126" s="30"/>
      <c r="F250126" s="30"/>
    </row>
    <row r="250225" spans="1:6" x14ac:dyDescent="0.3">
      <c r="A250225" s="30"/>
      <c r="B250225" s="30"/>
      <c r="C250225" s="30"/>
      <c r="D250225" s="30"/>
      <c r="E250225" s="30"/>
      <c r="F250225" s="30"/>
    </row>
    <row r="250324" spans="1:6" x14ac:dyDescent="0.3">
      <c r="A250324" s="30"/>
      <c r="B250324" s="30"/>
      <c r="C250324" s="30"/>
      <c r="D250324" s="30"/>
      <c r="E250324" s="30"/>
      <c r="F250324" s="30"/>
    </row>
    <row r="250423" spans="1:6" x14ac:dyDescent="0.3">
      <c r="A250423" s="30"/>
      <c r="B250423" s="30"/>
      <c r="C250423" s="30"/>
      <c r="D250423" s="30"/>
      <c r="E250423" s="30"/>
      <c r="F250423" s="30"/>
    </row>
    <row r="250522" spans="1:6" x14ac:dyDescent="0.3">
      <c r="A250522" s="30"/>
      <c r="B250522" s="30"/>
      <c r="C250522" s="30"/>
      <c r="D250522" s="30"/>
      <c r="E250522" s="30"/>
      <c r="F250522" s="30"/>
    </row>
    <row r="250621" spans="1:6" x14ac:dyDescent="0.3">
      <c r="A250621" s="30"/>
      <c r="B250621" s="30"/>
      <c r="C250621" s="30"/>
      <c r="D250621" s="30"/>
      <c r="E250621" s="30"/>
      <c r="F250621" s="30"/>
    </row>
    <row r="250720" spans="1:6" x14ac:dyDescent="0.3">
      <c r="A250720" s="30"/>
      <c r="B250720" s="30"/>
      <c r="C250720" s="30"/>
      <c r="D250720" s="30"/>
      <c r="E250720" s="30"/>
      <c r="F250720" s="30"/>
    </row>
    <row r="250819" spans="1:6" x14ac:dyDescent="0.3">
      <c r="A250819" s="30"/>
      <c r="B250819" s="30"/>
      <c r="C250819" s="30"/>
      <c r="D250819" s="30"/>
      <c r="E250819" s="30"/>
      <c r="F250819" s="30"/>
    </row>
    <row r="250918" spans="1:6" x14ac:dyDescent="0.3">
      <c r="A250918" s="30"/>
      <c r="B250918" s="30"/>
      <c r="C250918" s="30"/>
      <c r="D250918" s="30"/>
      <c r="E250918" s="30"/>
      <c r="F250918" s="30"/>
    </row>
    <row r="251017" spans="1:6" x14ac:dyDescent="0.3">
      <c r="A251017" s="30"/>
      <c r="B251017" s="30"/>
      <c r="C251017" s="30"/>
      <c r="D251017" s="30"/>
      <c r="E251017" s="30"/>
      <c r="F251017" s="30"/>
    </row>
    <row r="251116" spans="1:6" x14ac:dyDescent="0.3">
      <c r="A251116" s="30"/>
      <c r="B251116" s="30"/>
      <c r="C251116" s="30"/>
      <c r="D251116" s="30"/>
      <c r="E251116" s="30"/>
      <c r="F251116" s="30"/>
    </row>
    <row r="251215" spans="1:6" x14ac:dyDescent="0.3">
      <c r="A251215" s="30"/>
      <c r="B251215" s="30"/>
      <c r="C251215" s="30"/>
      <c r="D251215" s="30"/>
      <c r="E251215" s="30"/>
      <c r="F251215" s="30"/>
    </row>
    <row r="251314" spans="1:6" x14ac:dyDescent="0.3">
      <c r="A251314" s="30"/>
      <c r="B251314" s="30"/>
      <c r="C251314" s="30"/>
      <c r="D251314" s="30"/>
      <c r="E251314" s="30"/>
      <c r="F251314" s="30"/>
    </row>
    <row r="251413" spans="1:6" x14ac:dyDescent="0.3">
      <c r="A251413" s="30"/>
      <c r="B251413" s="30"/>
      <c r="C251413" s="30"/>
      <c r="D251413" s="30"/>
      <c r="E251413" s="30"/>
      <c r="F251413" s="30"/>
    </row>
    <row r="251512" spans="1:6" x14ac:dyDescent="0.3">
      <c r="A251512" s="30"/>
      <c r="B251512" s="30"/>
      <c r="C251512" s="30"/>
      <c r="D251512" s="30"/>
      <c r="E251512" s="30"/>
      <c r="F251512" s="30"/>
    </row>
    <row r="251611" spans="1:6" x14ac:dyDescent="0.3">
      <c r="A251611" s="30"/>
      <c r="B251611" s="30"/>
      <c r="C251611" s="30"/>
      <c r="D251611" s="30"/>
      <c r="E251611" s="30"/>
      <c r="F251611" s="30"/>
    </row>
    <row r="251710" spans="1:6" x14ac:dyDescent="0.3">
      <c r="A251710" s="30"/>
      <c r="B251710" s="30"/>
      <c r="C251710" s="30"/>
      <c r="D251710" s="30"/>
      <c r="E251710" s="30"/>
      <c r="F251710" s="30"/>
    </row>
    <row r="251809" spans="1:6" x14ac:dyDescent="0.3">
      <c r="A251809" s="30"/>
      <c r="B251809" s="30"/>
      <c r="C251809" s="30"/>
      <c r="D251809" s="30"/>
      <c r="E251809" s="30"/>
      <c r="F251809" s="30"/>
    </row>
    <row r="251908" spans="1:6" x14ac:dyDescent="0.3">
      <c r="A251908" s="30"/>
      <c r="B251908" s="30"/>
      <c r="C251908" s="30"/>
      <c r="D251908" s="30"/>
      <c r="E251908" s="30"/>
      <c r="F251908" s="30"/>
    </row>
    <row r="252007" spans="1:6" x14ac:dyDescent="0.3">
      <c r="A252007" s="30"/>
      <c r="B252007" s="30"/>
      <c r="C252007" s="30"/>
      <c r="D252007" s="30"/>
      <c r="E252007" s="30"/>
      <c r="F252007" s="30"/>
    </row>
    <row r="252106" spans="1:6" x14ac:dyDescent="0.3">
      <c r="A252106" s="30"/>
      <c r="B252106" s="30"/>
      <c r="C252106" s="30"/>
      <c r="D252106" s="30"/>
      <c r="E252106" s="30"/>
      <c r="F252106" s="30"/>
    </row>
    <row r="252205" spans="1:6" x14ac:dyDescent="0.3">
      <c r="A252205" s="30"/>
      <c r="B252205" s="30"/>
      <c r="C252205" s="30"/>
      <c r="D252205" s="30"/>
      <c r="E252205" s="30"/>
      <c r="F252205" s="30"/>
    </row>
    <row r="252304" spans="1:6" x14ac:dyDescent="0.3">
      <c r="A252304" s="30"/>
      <c r="B252304" s="30"/>
      <c r="C252304" s="30"/>
      <c r="D252304" s="30"/>
      <c r="E252304" s="30"/>
      <c r="F252304" s="30"/>
    </row>
    <row r="252403" spans="1:6" x14ac:dyDescent="0.3">
      <c r="A252403" s="30"/>
      <c r="B252403" s="30"/>
      <c r="C252403" s="30"/>
      <c r="D252403" s="30"/>
      <c r="E252403" s="30"/>
      <c r="F252403" s="30"/>
    </row>
    <row r="252502" spans="1:6" x14ac:dyDescent="0.3">
      <c r="A252502" s="30"/>
      <c r="B252502" s="30"/>
      <c r="C252502" s="30"/>
      <c r="D252502" s="30"/>
      <c r="E252502" s="30"/>
      <c r="F252502" s="30"/>
    </row>
    <row r="252601" spans="1:6" x14ac:dyDescent="0.3">
      <c r="A252601" s="30"/>
      <c r="B252601" s="30"/>
      <c r="C252601" s="30"/>
      <c r="D252601" s="30"/>
      <c r="E252601" s="30"/>
      <c r="F252601" s="30"/>
    </row>
    <row r="252700" spans="1:6" x14ac:dyDescent="0.3">
      <c r="A252700" s="30"/>
      <c r="B252700" s="30"/>
      <c r="C252700" s="30"/>
      <c r="D252700" s="30"/>
      <c r="E252700" s="30"/>
      <c r="F252700" s="30"/>
    </row>
    <row r="252799" spans="1:6" x14ac:dyDescent="0.3">
      <c r="A252799" s="30"/>
      <c r="B252799" s="30"/>
      <c r="C252799" s="30"/>
      <c r="D252799" s="30"/>
      <c r="E252799" s="30"/>
      <c r="F252799" s="30"/>
    </row>
    <row r="252898" spans="1:6" x14ac:dyDescent="0.3">
      <c r="A252898" s="30"/>
      <c r="B252898" s="30"/>
      <c r="C252898" s="30"/>
      <c r="D252898" s="30"/>
      <c r="E252898" s="30"/>
      <c r="F252898" s="30"/>
    </row>
    <row r="252997" spans="1:6" x14ac:dyDescent="0.3">
      <c r="A252997" s="30"/>
      <c r="B252997" s="30"/>
      <c r="C252997" s="30"/>
      <c r="D252997" s="30"/>
      <c r="E252997" s="30"/>
      <c r="F252997" s="30"/>
    </row>
    <row r="253096" spans="1:6" x14ac:dyDescent="0.3">
      <c r="A253096" s="30"/>
      <c r="B253096" s="30"/>
      <c r="C253096" s="30"/>
      <c r="D253096" s="30"/>
      <c r="E253096" s="30"/>
      <c r="F253096" s="30"/>
    </row>
    <row r="253195" spans="1:6" x14ac:dyDescent="0.3">
      <c r="A253195" s="30"/>
      <c r="B253195" s="30"/>
      <c r="C253195" s="30"/>
      <c r="D253195" s="30"/>
      <c r="E253195" s="30"/>
      <c r="F253195" s="30"/>
    </row>
    <row r="253294" spans="1:6" x14ac:dyDescent="0.3">
      <c r="A253294" s="30"/>
      <c r="B253294" s="30"/>
      <c r="C253294" s="30"/>
      <c r="D253294" s="30"/>
      <c r="E253294" s="30"/>
      <c r="F253294" s="30"/>
    </row>
    <row r="253393" spans="1:6" x14ac:dyDescent="0.3">
      <c r="A253393" s="30"/>
      <c r="B253393" s="30"/>
      <c r="C253393" s="30"/>
      <c r="D253393" s="30"/>
      <c r="E253393" s="30"/>
      <c r="F253393" s="30"/>
    </row>
    <row r="253492" spans="1:6" x14ac:dyDescent="0.3">
      <c r="A253492" s="30"/>
      <c r="B253492" s="30"/>
      <c r="C253492" s="30"/>
      <c r="D253492" s="30"/>
      <c r="E253492" s="30"/>
      <c r="F253492" s="30"/>
    </row>
    <row r="253591" spans="1:6" x14ac:dyDescent="0.3">
      <c r="A253591" s="30"/>
      <c r="B253591" s="30"/>
      <c r="C253591" s="30"/>
      <c r="D253591" s="30"/>
      <c r="E253591" s="30"/>
      <c r="F253591" s="30"/>
    </row>
    <row r="253690" spans="1:6" x14ac:dyDescent="0.3">
      <c r="A253690" s="30"/>
      <c r="B253690" s="30"/>
      <c r="C253690" s="30"/>
      <c r="D253690" s="30"/>
      <c r="E253690" s="30"/>
      <c r="F253690" s="30"/>
    </row>
    <row r="253789" spans="1:6" x14ac:dyDescent="0.3">
      <c r="A253789" s="30"/>
      <c r="B253789" s="30"/>
      <c r="C253789" s="30"/>
      <c r="D253789" s="30"/>
      <c r="E253789" s="30"/>
      <c r="F253789" s="30"/>
    </row>
    <row r="253888" spans="1:6" x14ac:dyDescent="0.3">
      <c r="A253888" s="30"/>
      <c r="B253888" s="30"/>
      <c r="C253888" s="30"/>
      <c r="D253888" s="30"/>
      <c r="E253888" s="30"/>
      <c r="F253888" s="30"/>
    </row>
    <row r="253987" spans="1:6" x14ac:dyDescent="0.3">
      <c r="A253987" s="30"/>
      <c r="B253987" s="30"/>
      <c r="C253987" s="30"/>
      <c r="D253987" s="30"/>
      <c r="E253987" s="30"/>
      <c r="F253987" s="30"/>
    </row>
    <row r="254086" spans="1:6" x14ac:dyDescent="0.3">
      <c r="A254086" s="30"/>
      <c r="B254086" s="30"/>
      <c r="C254086" s="30"/>
      <c r="D254086" s="30"/>
      <c r="E254086" s="30"/>
      <c r="F254086" s="30"/>
    </row>
    <row r="254185" spans="1:6" x14ac:dyDescent="0.3">
      <c r="A254185" s="30"/>
      <c r="B254185" s="30"/>
      <c r="C254185" s="30"/>
      <c r="D254185" s="30"/>
      <c r="E254185" s="30"/>
      <c r="F254185" s="30"/>
    </row>
    <row r="254284" spans="1:6" x14ac:dyDescent="0.3">
      <c r="A254284" s="30"/>
      <c r="B254284" s="30"/>
      <c r="C254284" s="30"/>
      <c r="D254284" s="30"/>
      <c r="E254284" s="30"/>
      <c r="F254284" s="30"/>
    </row>
    <row r="254383" spans="1:6" x14ac:dyDescent="0.3">
      <c r="A254383" s="30"/>
      <c r="B254383" s="30"/>
      <c r="C254383" s="30"/>
      <c r="D254383" s="30"/>
      <c r="E254383" s="30"/>
      <c r="F254383" s="30"/>
    </row>
    <row r="254482" spans="1:6" x14ac:dyDescent="0.3">
      <c r="A254482" s="30"/>
      <c r="B254482" s="30"/>
      <c r="C254482" s="30"/>
      <c r="D254482" s="30"/>
      <c r="E254482" s="30"/>
      <c r="F254482" s="30"/>
    </row>
    <row r="254581" spans="1:6" x14ac:dyDescent="0.3">
      <c r="A254581" s="30"/>
      <c r="B254581" s="30"/>
      <c r="C254581" s="30"/>
      <c r="D254581" s="30"/>
      <c r="E254581" s="30"/>
      <c r="F254581" s="30"/>
    </row>
    <row r="254680" spans="1:6" x14ac:dyDescent="0.3">
      <c r="A254680" s="30"/>
      <c r="B254680" s="30"/>
      <c r="C254680" s="30"/>
      <c r="D254680" s="30"/>
      <c r="E254680" s="30"/>
      <c r="F254680" s="30"/>
    </row>
    <row r="254779" spans="1:6" x14ac:dyDescent="0.3">
      <c r="A254779" s="30"/>
      <c r="B254779" s="30"/>
      <c r="C254779" s="30"/>
      <c r="D254779" s="30"/>
      <c r="E254779" s="30"/>
      <c r="F254779" s="30"/>
    </row>
    <row r="254878" spans="1:6" x14ac:dyDescent="0.3">
      <c r="A254878" s="30"/>
      <c r="B254878" s="30"/>
      <c r="C254878" s="30"/>
      <c r="D254878" s="30"/>
      <c r="E254878" s="30"/>
      <c r="F254878" s="30"/>
    </row>
    <row r="254977" spans="1:6" x14ac:dyDescent="0.3">
      <c r="A254977" s="30"/>
      <c r="B254977" s="30"/>
      <c r="C254977" s="30"/>
      <c r="D254977" s="30"/>
      <c r="E254977" s="30"/>
      <c r="F254977" s="30"/>
    </row>
    <row r="255076" spans="1:6" x14ac:dyDescent="0.3">
      <c r="A255076" s="30"/>
      <c r="B255076" s="30"/>
      <c r="C255076" s="30"/>
      <c r="D255076" s="30"/>
      <c r="E255076" s="30"/>
      <c r="F255076" s="30"/>
    </row>
    <row r="255175" spans="1:6" x14ac:dyDescent="0.3">
      <c r="A255175" s="30"/>
      <c r="B255175" s="30"/>
      <c r="C255175" s="30"/>
      <c r="D255175" s="30"/>
      <c r="E255175" s="30"/>
      <c r="F255175" s="30"/>
    </row>
    <row r="255274" spans="1:6" x14ac:dyDescent="0.3">
      <c r="A255274" s="30"/>
      <c r="B255274" s="30"/>
      <c r="C255274" s="30"/>
      <c r="D255274" s="30"/>
      <c r="E255274" s="30"/>
      <c r="F255274" s="30"/>
    </row>
    <row r="255373" spans="1:6" x14ac:dyDescent="0.3">
      <c r="A255373" s="30"/>
      <c r="B255373" s="30"/>
      <c r="C255373" s="30"/>
      <c r="D255373" s="30"/>
      <c r="E255373" s="30"/>
      <c r="F255373" s="30"/>
    </row>
    <row r="255472" spans="1:6" x14ac:dyDescent="0.3">
      <c r="A255472" s="30"/>
      <c r="B255472" s="30"/>
      <c r="C255472" s="30"/>
      <c r="D255472" s="30"/>
      <c r="E255472" s="30"/>
      <c r="F255472" s="30"/>
    </row>
    <row r="255571" spans="1:6" x14ac:dyDescent="0.3">
      <c r="A255571" s="30"/>
      <c r="B255571" s="30"/>
      <c r="C255571" s="30"/>
      <c r="D255571" s="30"/>
      <c r="E255571" s="30"/>
      <c r="F255571" s="30"/>
    </row>
    <row r="255670" spans="1:6" x14ac:dyDescent="0.3">
      <c r="A255670" s="30"/>
      <c r="B255670" s="30"/>
      <c r="C255670" s="30"/>
      <c r="D255670" s="30"/>
      <c r="E255670" s="30"/>
      <c r="F255670" s="30"/>
    </row>
    <row r="255769" spans="1:6" x14ac:dyDescent="0.3">
      <c r="A255769" s="30"/>
      <c r="B255769" s="30"/>
      <c r="C255769" s="30"/>
      <c r="D255769" s="30"/>
      <c r="E255769" s="30"/>
      <c r="F255769" s="30"/>
    </row>
    <row r="255868" spans="1:6" x14ac:dyDescent="0.3">
      <c r="A255868" s="30"/>
      <c r="B255868" s="30"/>
      <c r="C255868" s="30"/>
      <c r="D255868" s="30"/>
      <c r="E255868" s="30"/>
      <c r="F255868" s="30"/>
    </row>
    <row r="255967" spans="1:6" x14ac:dyDescent="0.3">
      <c r="A255967" s="30"/>
      <c r="B255967" s="30"/>
      <c r="C255967" s="30"/>
      <c r="D255967" s="30"/>
      <c r="E255967" s="30"/>
      <c r="F255967" s="30"/>
    </row>
    <row r="256066" spans="1:6" x14ac:dyDescent="0.3">
      <c r="A256066" s="30"/>
      <c r="B256066" s="30"/>
      <c r="C256066" s="30"/>
      <c r="D256066" s="30"/>
      <c r="E256066" s="30"/>
      <c r="F256066" s="30"/>
    </row>
    <row r="256165" spans="1:6" x14ac:dyDescent="0.3">
      <c r="A256165" s="30"/>
      <c r="B256165" s="30"/>
      <c r="C256165" s="30"/>
      <c r="D256165" s="30"/>
      <c r="E256165" s="30"/>
      <c r="F256165" s="30"/>
    </row>
    <row r="256264" spans="1:6" x14ac:dyDescent="0.3">
      <c r="A256264" s="30"/>
      <c r="B256264" s="30"/>
      <c r="C256264" s="30"/>
      <c r="D256264" s="30"/>
      <c r="E256264" s="30"/>
      <c r="F256264" s="30"/>
    </row>
    <row r="256363" spans="1:6" x14ac:dyDescent="0.3">
      <c r="A256363" s="30"/>
      <c r="B256363" s="30"/>
      <c r="C256363" s="30"/>
      <c r="D256363" s="30"/>
      <c r="E256363" s="30"/>
      <c r="F256363" s="30"/>
    </row>
    <row r="256462" spans="1:6" x14ac:dyDescent="0.3">
      <c r="A256462" s="30"/>
      <c r="B256462" s="30"/>
      <c r="C256462" s="30"/>
      <c r="D256462" s="30"/>
      <c r="E256462" s="30"/>
      <c r="F256462" s="30"/>
    </row>
    <row r="256561" spans="1:6" x14ac:dyDescent="0.3">
      <c r="A256561" s="30"/>
      <c r="B256561" s="30"/>
      <c r="C256561" s="30"/>
      <c r="D256561" s="30"/>
      <c r="E256561" s="30"/>
      <c r="F256561" s="30"/>
    </row>
    <row r="256660" spans="1:6" x14ac:dyDescent="0.3">
      <c r="A256660" s="30"/>
      <c r="B256660" s="30"/>
      <c r="C256660" s="30"/>
      <c r="D256660" s="30"/>
      <c r="E256660" s="30"/>
      <c r="F256660" s="30"/>
    </row>
    <row r="256759" spans="1:6" x14ac:dyDescent="0.3">
      <c r="A256759" s="30"/>
      <c r="B256759" s="30"/>
      <c r="C256759" s="30"/>
      <c r="D256759" s="30"/>
      <c r="E256759" s="30"/>
      <c r="F256759" s="30"/>
    </row>
    <row r="256858" spans="1:6" x14ac:dyDescent="0.3">
      <c r="A256858" s="30"/>
      <c r="B256858" s="30"/>
      <c r="C256858" s="30"/>
      <c r="D256858" s="30"/>
      <c r="E256858" s="30"/>
      <c r="F256858" s="30"/>
    </row>
    <row r="256957" spans="1:6" x14ac:dyDescent="0.3">
      <c r="A256957" s="30"/>
      <c r="B256957" s="30"/>
      <c r="C256957" s="30"/>
      <c r="D256957" s="30"/>
      <c r="E256957" s="30"/>
      <c r="F256957" s="30"/>
    </row>
    <row r="257056" spans="1:6" x14ac:dyDescent="0.3">
      <c r="A257056" s="30"/>
      <c r="B257056" s="30"/>
      <c r="C257056" s="30"/>
      <c r="D257056" s="30"/>
      <c r="E257056" s="30"/>
      <c r="F257056" s="30"/>
    </row>
    <row r="257155" spans="1:6" x14ac:dyDescent="0.3">
      <c r="A257155" s="30"/>
      <c r="B257155" s="30"/>
      <c r="C257155" s="30"/>
      <c r="D257155" s="30"/>
      <c r="E257155" s="30"/>
      <c r="F257155" s="30"/>
    </row>
    <row r="257254" spans="1:6" x14ac:dyDescent="0.3">
      <c r="A257254" s="30"/>
      <c r="B257254" s="30"/>
      <c r="C257254" s="30"/>
      <c r="D257254" s="30"/>
      <c r="E257254" s="30"/>
      <c r="F257254" s="30"/>
    </row>
    <row r="257353" spans="1:6" x14ac:dyDescent="0.3">
      <c r="A257353" s="30"/>
      <c r="B257353" s="30"/>
      <c r="C257353" s="30"/>
      <c r="D257353" s="30"/>
      <c r="E257353" s="30"/>
      <c r="F257353" s="30"/>
    </row>
    <row r="257452" spans="1:6" x14ac:dyDescent="0.3">
      <c r="A257452" s="30"/>
      <c r="B257452" s="30"/>
      <c r="C257452" s="30"/>
      <c r="D257452" s="30"/>
      <c r="E257452" s="30"/>
      <c r="F257452" s="30"/>
    </row>
    <row r="257551" spans="1:6" x14ac:dyDescent="0.3">
      <c r="A257551" s="30"/>
      <c r="B257551" s="30"/>
      <c r="C257551" s="30"/>
      <c r="D257551" s="30"/>
      <c r="E257551" s="30"/>
      <c r="F257551" s="30"/>
    </row>
    <row r="257650" spans="1:6" x14ac:dyDescent="0.3">
      <c r="A257650" s="30"/>
      <c r="B257650" s="30"/>
      <c r="C257650" s="30"/>
      <c r="D257650" s="30"/>
      <c r="E257650" s="30"/>
      <c r="F257650" s="30"/>
    </row>
    <row r="257749" spans="1:6" x14ac:dyDescent="0.3">
      <c r="A257749" s="30"/>
      <c r="B257749" s="30"/>
      <c r="C257749" s="30"/>
      <c r="D257749" s="30"/>
      <c r="E257749" s="30"/>
      <c r="F257749" s="30"/>
    </row>
    <row r="257848" spans="1:6" x14ac:dyDescent="0.3">
      <c r="A257848" s="30"/>
      <c r="B257848" s="30"/>
      <c r="C257848" s="30"/>
      <c r="D257848" s="30"/>
      <c r="E257848" s="30"/>
      <c r="F257848" s="30"/>
    </row>
    <row r="257947" spans="1:6" x14ac:dyDescent="0.3">
      <c r="A257947" s="30"/>
      <c r="B257947" s="30"/>
      <c r="C257947" s="30"/>
      <c r="D257947" s="30"/>
      <c r="E257947" s="30"/>
      <c r="F257947" s="30"/>
    </row>
    <row r="258046" spans="1:6" x14ac:dyDescent="0.3">
      <c r="A258046" s="30"/>
      <c r="B258046" s="30"/>
      <c r="C258046" s="30"/>
      <c r="D258046" s="30"/>
      <c r="E258046" s="30"/>
      <c r="F258046" s="30"/>
    </row>
    <row r="258145" spans="1:6" x14ac:dyDescent="0.3">
      <c r="A258145" s="30"/>
      <c r="B258145" s="30"/>
      <c r="C258145" s="30"/>
      <c r="D258145" s="30"/>
      <c r="E258145" s="30"/>
      <c r="F258145" s="30"/>
    </row>
    <row r="258244" spans="1:6" x14ac:dyDescent="0.3">
      <c r="A258244" s="30"/>
      <c r="B258244" s="30"/>
      <c r="C258244" s="30"/>
      <c r="D258244" s="30"/>
      <c r="E258244" s="30"/>
      <c r="F258244" s="30"/>
    </row>
    <row r="258343" spans="1:6" x14ac:dyDescent="0.3">
      <c r="A258343" s="30"/>
      <c r="B258343" s="30"/>
      <c r="C258343" s="30"/>
      <c r="D258343" s="30"/>
      <c r="E258343" s="30"/>
      <c r="F258343" s="30"/>
    </row>
    <row r="258442" spans="1:6" x14ac:dyDescent="0.3">
      <c r="A258442" s="30"/>
      <c r="B258442" s="30"/>
      <c r="C258442" s="30"/>
      <c r="D258442" s="30"/>
      <c r="E258442" s="30"/>
      <c r="F258442" s="30"/>
    </row>
    <row r="258541" spans="1:6" x14ac:dyDescent="0.3">
      <c r="A258541" s="30"/>
      <c r="B258541" s="30"/>
      <c r="C258541" s="30"/>
      <c r="D258541" s="30"/>
      <c r="E258541" s="30"/>
      <c r="F258541" s="30"/>
    </row>
    <row r="258640" spans="1:6" x14ac:dyDescent="0.3">
      <c r="A258640" s="30"/>
      <c r="B258640" s="30"/>
      <c r="C258640" s="30"/>
      <c r="D258640" s="30"/>
      <c r="E258640" s="30"/>
      <c r="F258640" s="30"/>
    </row>
    <row r="258739" spans="1:6" x14ac:dyDescent="0.3">
      <c r="A258739" s="30"/>
      <c r="B258739" s="30"/>
      <c r="C258739" s="30"/>
      <c r="D258739" s="30"/>
      <c r="E258739" s="30"/>
      <c r="F258739" s="30"/>
    </row>
    <row r="258838" spans="1:6" x14ac:dyDescent="0.3">
      <c r="A258838" s="30"/>
      <c r="B258838" s="30"/>
      <c r="C258838" s="30"/>
      <c r="D258838" s="30"/>
      <c r="E258838" s="30"/>
      <c r="F258838" s="30"/>
    </row>
    <row r="258937" spans="1:6" x14ac:dyDescent="0.3">
      <c r="A258937" s="30"/>
      <c r="B258937" s="30"/>
      <c r="C258937" s="30"/>
      <c r="D258937" s="30"/>
      <c r="E258937" s="30"/>
      <c r="F258937" s="30"/>
    </row>
    <row r="259036" spans="1:6" x14ac:dyDescent="0.3">
      <c r="A259036" s="30"/>
      <c r="B259036" s="30"/>
      <c r="C259036" s="30"/>
      <c r="D259036" s="30"/>
      <c r="E259036" s="30"/>
      <c r="F259036" s="30"/>
    </row>
    <row r="259135" spans="1:6" x14ac:dyDescent="0.3">
      <c r="A259135" s="30"/>
      <c r="B259135" s="30"/>
      <c r="C259135" s="30"/>
      <c r="D259135" s="30"/>
      <c r="E259135" s="30"/>
      <c r="F259135" s="30"/>
    </row>
    <row r="259234" spans="1:6" x14ac:dyDescent="0.3">
      <c r="A259234" s="30"/>
      <c r="B259234" s="30"/>
      <c r="C259234" s="30"/>
      <c r="D259234" s="30"/>
      <c r="E259234" s="30"/>
      <c r="F259234" s="30"/>
    </row>
    <row r="259333" spans="1:6" x14ac:dyDescent="0.3">
      <c r="A259333" s="30"/>
      <c r="B259333" s="30"/>
      <c r="C259333" s="30"/>
      <c r="D259333" s="30"/>
      <c r="E259333" s="30"/>
      <c r="F259333" s="30"/>
    </row>
    <row r="259432" spans="1:6" x14ac:dyDescent="0.3">
      <c r="A259432" s="30"/>
      <c r="B259432" s="30"/>
      <c r="C259432" s="30"/>
      <c r="D259432" s="30"/>
      <c r="E259432" s="30"/>
      <c r="F259432" s="30"/>
    </row>
    <row r="259531" spans="1:6" x14ac:dyDescent="0.3">
      <c r="A259531" s="30"/>
      <c r="B259531" s="30"/>
      <c r="C259531" s="30"/>
      <c r="D259531" s="30"/>
      <c r="E259531" s="30"/>
      <c r="F259531" s="30"/>
    </row>
    <row r="259630" spans="1:6" x14ac:dyDescent="0.3">
      <c r="A259630" s="30"/>
      <c r="B259630" s="30"/>
      <c r="C259630" s="30"/>
      <c r="D259630" s="30"/>
      <c r="E259630" s="30"/>
      <c r="F259630" s="30"/>
    </row>
    <row r="259729" spans="1:6" x14ac:dyDescent="0.3">
      <c r="A259729" s="30"/>
      <c r="B259729" s="30"/>
      <c r="C259729" s="30"/>
      <c r="D259729" s="30"/>
      <c r="E259729" s="30"/>
      <c r="F259729" s="30"/>
    </row>
    <row r="259828" spans="1:6" x14ac:dyDescent="0.3">
      <c r="A259828" s="30"/>
      <c r="B259828" s="30"/>
      <c r="C259828" s="30"/>
      <c r="D259828" s="30"/>
      <c r="E259828" s="30"/>
      <c r="F259828" s="30"/>
    </row>
    <row r="259927" spans="1:6" x14ac:dyDescent="0.3">
      <c r="A259927" s="30"/>
      <c r="B259927" s="30"/>
      <c r="C259927" s="30"/>
      <c r="D259927" s="30"/>
      <c r="E259927" s="30"/>
      <c r="F259927" s="30"/>
    </row>
    <row r="260026" spans="1:6" x14ac:dyDescent="0.3">
      <c r="A260026" s="30"/>
      <c r="B260026" s="30"/>
      <c r="C260026" s="30"/>
      <c r="D260026" s="30"/>
      <c r="E260026" s="30"/>
      <c r="F260026" s="30"/>
    </row>
    <row r="260125" spans="1:6" x14ac:dyDescent="0.3">
      <c r="A260125" s="30"/>
      <c r="B260125" s="30"/>
      <c r="C260125" s="30"/>
      <c r="D260125" s="30"/>
      <c r="E260125" s="30"/>
      <c r="F260125" s="30"/>
    </row>
    <row r="260224" spans="1:6" x14ac:dyDescent="0.3">
      <c r="A260224" s="30"/>
      <c r="B260224" s="30"/>
      <c r="C260224" s="30"/>
      <c r="D260224" s="30"/>
      <c r="E260224" s="30"/>
      <c r="F260224" s="30"/>
    </row>
    <row r="260323" spans="1:6" x14ac:dyDescent="0.3">
      <c r="A260323" s="30"/>
      <c r="B260323" s="30"/>
      <c r="C260323" s="30"/>
      <c r="D260323" s="30"/>
      <c r="E260323" s="30"/>
      <c r="F260323" s="30"/>
    </row>
    <row r="260422" spans="1:6" x14ac:dyDescent="0.3">
      <c r="A260422" s="30"/>
      <c r="B260422" s="30"/>
      <c r="C260422" s="30"/>
      <c r="D260422" s="30"/>
      <c r="E260422" s="30"/>
      <c r="F260422" s="30"/>
    </row>
    <row r="260521" spans="1:6" x14ac:dyDescent="0.3">
      <c r="A260521" s="30"/>
      <c r="B260521" s="30"/>
      <c r="C260521" s="30"/>
      <c r="D260521" s="30"/>
      <c r="E260521" s="30"/>
      <c r="F260521" s="30"/>
    </row>
    <row r="260620" spans="1:6" x14ac:dyDescent="0.3">
      <c r="A260620" s="30"/>
      <c r="B260620" s="30"/>
      <c r="C260620" s="30"/>
      <c r="D260620" s="30"/>
      <c r="E260620" s="30"/>
      <c r="F260620" s="30"/>
    </row>
    <row r="260719" spans="1:6" x14ac:dyDescent="0.3">
      <c r="A260719" s="30"/>
      <c r="B260719" s="30"/>
      <c r="C260719" s="30"/>
      <c r="D260719" s="30"/>
      <c r="E260719" s="30"/>
      <c r="F260719" s="30"/>
    </row>
    <row r="260818" spans="1:6" x14ac:dyDescent="0.3">
      <c r="A260818" s="30"/>
      <c r="B260818" s="30"/>
      <c r="C260818" s="30"/>
      <c r="D260818" s="30"/>
      <c r="E260818" s="30"/>
      <c r="F260818" s="30"/>
    </row>
    <row r="260917" spans="1:6" x14ac:dyDescent="0.3">
      <c r="A260917" s="30"/>
      <c r="B260917" s="30"/>
      <c r="C260917" s="30"/>
      <c r="D260917" s="30"/>
      <c r="E260917" s="30"/>
      <c r="F260917" s="30"/>
    </row>
    <row r="261016" spans="1:6" x14ac:dyDescent="0.3">
      <c r="A261016" s="30"/>
      <c r="B261016" s="30"/>
      <c r="C261016" s="30"/>
      <c r="D261016" s="30"/>
      <c r="E261016" s="30"/>
      <c r="F261016" s="30"/>
    </row>
    <row r="261115" spans="1:6" x14ac:dyDescent="0.3">
      <c r="A261115" s="30"/>
      <c r="B261115" s="30"/>
      <c r="C261115" s="30"/>
      <c r="D261115" s="30"/>
      <c r="E261115" s="30"/>
      <c r="F261115" s="30"/>
    </row>
    <row r="261214" spans="1:6" x14ac:dyDescent="0.3">
      <c r="A261214" s="30"/>
      <c r="B261214" s="30"/>
      <c r="C261214" s="30"/>
      <c r="D261214" s="30"/>
      <c r="E261214" s="30"/>
      <c r="F261214" s="30"/>
    </row>
    <row r="261313" spans="1:6" x14ac:dyDescent="0.3">
      <c r="A261313" s="30"/>
      <c r="B261313" s="30"/>
      <c r="C261313" s="30"/>
      <c r="D261313" s="30"/>
      <c r="E261313" s="30"/>
      <c r="F261313" s="30"/>
    </row>
    <row r="261412" spans="1:6" x14ac:dyDescent="0.3">
      <c r="A261412" s="30"/>
      <c r="B261412" s="30"/>
      <c r="C261412" s="30"/>
      <c r="D261412" s="30"/>
      <c r="E261412" s="30"/>
      <c r="F261412" s="30"/>
    </row>
    <row r="261511" spans="1:6" x14ac:dyDescent="0.3">
      <c r="A261511" s="30"/>
      <c r="B261511" s="30"/>
      <c r="C261511" s="30"/>
      <c r="D261511" s="30"/>
      <c r="E261511" s="30"/>
      <c r="F261511" s="30"/>
    </row>
    <row r="261610" spans="1:6" x14ac:dyDescent="0.3">
      <c r="A261610" s="30"/>
      <c r="B261610" s="30"/>
      <c r="C261610" s="30"/>
      <c r="D261610" s="30"/>
      <c r="E261610" s="30"/>
      <c r="F261610" s="30"/>
    </row>
    <row r="261709" spans="1:6" x14ac:dyDescent="0.3">
      <c r="A261709" s="30"/>
      <c r="B261709" s="30"/>
      <c r="C261709" s="30"/>
      <c r="D261709" s="30"/>
      <c r="E261709" s="30"/>
      <c r="F261709" s="30"/>
    </row>
    <row r="261808" spans="1:6" x14ac:dyDescent="0.3">
      <c r="A261808" s="30"/>
      <c r="B261808" s="30"/>
      <c r="C261808" s="30"/>
      <c r="D261808" s="30"/>
      <c r="E261808" s="30"/>
      <c r="F261808" s="30"/>
    </row>
    <row r="261907" spans="1:6" x14ac:dyDescent="0.3">
      <c r="A261907" s="30"/>
      <c r="B261907" s="30"/>
      <c r="C261907" s="30"/>
      <c r="D261907" s="30"/>
      <c r="E261907" s="30"/>
      <c r="F261907" s="30"/>
    </row>
    <row r="262006" spans="1:6" x14ac:dyDescent="0.3">
      <c r="A262006" s="30"/>
      <c r="B262006" s="30"/>
      <c r="C262006" s="30"/>
      <c r="D262006" s="30"/>
      <c r="E262006" s="30"/>
      <c r="F262006" s="30"/>
    </row>
    <row r="262105" spans="1:6" x14ac:dyDescent="0.3">
      <c r="A262105" s="30"/>
      <c r="B262105" s="30"/>
      <c r="C262105" s="30"/>
      <c r="D262105" s="30"/>
      <c r="E262105" s="30"/>
      <c r="F262105" s="30"/>
    </row>
    <row r="262204" spans="1:6" x14ac:dyDescent="0.3">
      <c r="A262204" s="30"/>
      <c r="B262204" s="30"/>
      <c r="C262204" s="30"/>
      <c r="D262204" s="30"/>
      <c r="E262204" s="30"/>
      <c r="F262204" s="30"/>
    </row>
    <row r="262303" spans="1:6" x14ac:dyDescent="0.3">
      <c r="A262303" s="30"/>
      <c r="B262303" s="30"/>
      <c r="C262303" s="30"/>
      <c r="D262303" s="30"/>
      <c r="E262303" s="30"/>
      <c r="F262303" s="30"/>
    </row>
    <row r="262402" spans="1:6" x14ac:dyDescent="0.3">
      <c r="A262402" s="30"/>
      <c r="B262402" s="30"/>
      <c r="C262402" s="30"/>
      <c r="D262402" s="30"/>
      <c r="E262402" s="30"/>
      <c r="F262402" s="30"/>
    </row>
    <row r="262501" spans="1:6" x14ac:dyDescent="0.3">
      <c r="A262501" s="30"/>
      <c r="B262501" s="30"/>
      <c r="C262501" s="30"/>
      <c r="D262501" s="30"/>
      <c r="E262501" s="30"/>
      <c r="F262501" s="30"/>
    </row>
    <row r="262600" spans="1:6" x14ac:dyDescent="0.3">
      <c r="A262600" s="30"/>
      <c r="B262600" s="30"/>
      <c r="C262600" s="30"/>
      <c r="D262600" s="30"/>
      <c r="E262600" s="30"/>
      <c r="F262600" s="30"/>
    </row>
    <row r="262699" spans="1:6" x14ac:dyDescent="0.3">
      <c r="A262699" s="30"/>
      <c r="B262699" s="30"/>
      <c r="C262699" s="30"/>
      <c r="D262699" s="30"/>
      <c r="E262699" s="30"/>
      <c r="F262699" s="30"/>
    </row>
    <row r="262798" spans="1:6" x14ac:dyDescent="0.3">
      <c r="A262798" s="30"/>
      <c r="B262798" s="30"/>
      <c r="C262798" s="30"/>
      <c r="D262798" s="30"/>
      <c r="E262798" s="30"/>
      <c r="F262798" s="30"/>
    </row>
    <row r="262897" spans="1:6" x14ac:dyDescent="0.3">
      <c r="A262897" s="30"/>
      <c r="B262897" s="30"/>
      <c r="C262897" s="30"/>
      <c r="D262897" s="30"/>
      <c r="E262897" s="30"/>
      <c r="F262897" s="30"/>
    </row>
    <row r="262996" spans="1:6" x14ac:dyDescent="0.3">
      <c r="A262996" s="30"/>
      <c r="B262996" s="30"/>
      <c r="C262996" s="30"/>
      <c r="D262996" s="30"/>
      <c r="E262996" s="30"/>
      <c r="F262996" s="30"/>
    </row>
    <row r="263095" spans="1:6" x14ac:dyDescent="0.3">
      <c r="A263095" s="30"/>
      <c r="B263095" s="30"/>
      <c r="C263095" s="30"/>
      <c r="D263095" s="30"/>
      <c r="E263095" s="30"/>
      <c r="F263095" s="30"/>
    </row>
    <row r="263194" spans="1:6" x14ac:dyDescent="0.3">
      <c r="A263194" s="30"/>
      <c r="B263194" s="30"/>
      <c r="C263194" s="30"/>
      <c r="D263194" s="30"/>
      <c r="E263194" s="30"/>
      <c r="F263194" s="30"/>
    </row>
    <row r="263293" spans="1:6" x14ac:dyDescent="0.3">
      <c r="A263293" s="30"/>
      <c r="B263293" s="30"/>
      <c r="C263293" s="30"/>
      <c r="D263293" s="30"/>
      <c r="E263293" s="30"/>
      <c r="F263293" s="30"/>
    </row>
    <row r="263392" spans="1:6" x14ac:dyDescent="0.3">
      <c r="A263392" s="30"/>
      <c r="B263392" s="30"/>
      <c r="C263392" s="30"/>
      <c r="D263392" s="30"/>
      <c r="E263392" s="30"/>
      <c r="F263392" s="30"/>
    </row>
    <row r="263491" spans="1:6" x14ac:dyDescent="0.3">
      <c r="A263491" s="30"/>
      <c r="B263491" s="30"/>
      <c r="C263491" s="30"/>
      <c r="D263491" s="30"/>
      <c r="E263491" s="30"/>
      <c r="F263491" s="30"/>
    </row>
    <row r="263590" spans="1:6" x14ac:dyDescent="0.3">
      <c r="A263590" s="30"/>
      <c r="B263590" s="30"/>
      <c r="C263590" s="30"/>
      <c r="D263590" s="30"/>
      <c r="E263590" s="30"/>
      <c r="F263590" s="30"/>
    </row>
    <row r="263689" spans="1:6" x14ac:dyDescent="0.3">
      <c r="A263689" s="30"/>
      <c r="B263689" s="30"/>
      <c r="C263689" s="30"/>
      <c r="D263689" s="30"/>
      <c r="E263689" s="30"/>
      <c r="F263689" s="30"/>
    </row>
    <row r="263788" spans="1:6" x14ac:dyDescent="0.3">
      <c r="A263788" s="30"/>
      <c r="B263788" s="30"/>
      <c r="C263788" s="30"/>
      <c r="D263788" s="30"/>
      <c r="E263788" s="30"/>
      <c r="F263788" s="30"/>
    </row>
    <row r="263887" spans="1:6" x14ac:dyDescent="0.3">
      <c r="A263887" s="30"/>
      <c r="B263887" s="30"/>
      <c r="C263887" s="30"/>
      <c r="D263887" s="30"/>
      <c r="E263887" s="30"/>
      <c r="F263887" s="30"/>
    </row>
    <row r="263986" spans="1:6" x14ac:dyDescent="0.3">
      <c r="A263986" s="30"/>
      <c r="B263986" s="30"/>
      <c r="C263986" s="30"/>
      <c r="D263986" s="30"/>
      <c r="E263986" s="30"/>
      <c r="F263986" s="30"/>
    </row>
    <row r="264085" spans="1:6" x14ac:dyDescent="0.3">
      <c r="A264085" s="30"/>
      <c r="B264085" s="30"/>
      <c r="C264085" s="30"/>
      <c r="D264085" s="30"/>
      <c r="E264085" s="30"/>
      <c r="F264085" s="30"/>
    </row>
    <row r="264184" spans="1:6" x14ac:dyDescent="0.3">
      <c r="A264184" s="30"/>
      <c r="B264184" s="30"/>
      <c r="C264184" s="30"/>
      <c r="D264184" s="30"/>
      <c r="E264184" s="30"/>
      <c r="F264184" s="30"/>
    </row>
    <row r="264283" spans="1:6" x14ac:dyDescent="0.3">
      <c r="A264283" s="30"/>
      <c r="B264283" s="30"/>
      <c r="C264283" s="30"/>
      <c r="D264283" s="30"/>
      <c r="E264283" s="30"/>
      <c r="F264283" s="30"/>
    </row>
    <row r="264382" spans="1:6" x14ac:dyDescent="0.3">
      <c r="A264382" s="30"/>
      <c r="B264382" s="30"/>
      <c r="C264382" s="30"/>
      <c r="D264382" s="30"/>
      <c r="E264382" s="30"/>
      <c r="F264382" s="30"/>
    </row>
    <row r="264481" spans="1:6" x14ac:dyDescent="0.3">
      <c r="A264481" s="30"/>
      <c r="B264481" s="30"/>
      <c r="C264481" s="30"/>
      <c r="D264481" s="30"/>
      <c r="E264481" s="30"/>
      <c r="F264481" s="30"/>
    </row>
    <row r="264580" spans="1:6" x14ac:dyDescent="0.3">
      <c r="A264580" s="30"/>
      <c r="B264580" s="30"/>
      <c r="C264580" s="30"/>
      <c r="D264580" s="30"/>
      <c r="E264580" s="30"/>
      <c r="F264580" s="30"/>
    </row>
    <row r="264679" spans="1:6" x14ac:dyDescent="0.3">
      <c r="A264679" s="30"/>
      <c r="B264679" s="30"/>
      <c r="C264679" s="30"/>
      <c r="D264679" s="30"/>
      <c r="E264679" s="30"/>
      <c r="F264679" s="30"/>
    </row>
    <row r="264778" spans="1:6" x14ac:dyDescent="0.3">
      <c r="A264778" s="30"/>
      <c r="B264778" s="30"/>
      <c r="C264778" s="30"/>
      <c r="D264778" s="30"/>
      <c r="E264778" s="30"/>
      <c r="F264778" s="30"/>
    </row>
    <row r="264877" spans="1:6" x14ac:dyDescent="0.3">
      <c r="A264877" s="30"/>
      <c r="B264877" s="30"/>
      <c r="C264877" s="30"/>
      <c r="D264877" s="30"/>
      <c r="E264877" s="30"/>
      <c r="F264877" s="30"/>
    </row>
    <row r="264976" spans="1:6" x14ac:dyDescent="0.3">
      <c r="A264976" s="30"/>
      <c r="B264976" s="30"/>
      <c r="C264976" s="30"/>
      <c r="D264976" s="30"/>
      <c r="E264976" s="30"/>
      <c r="F264976" s="30"/>
    </row>
    <row r="265075" spans="1:6" x14ac:dyDescent="0.3">
      <c r="A265075" s="30"/>
      <c r="B265075" s="30"/>
      <c r="C265075" s="30"/>
      <c r="D265075" s="30"/>
      <c r="E265075" s="30"/>
      <c r="F265075" s="30"/>
    </row>
    <row r="265174" spans="1:6" x14ac:dyDescent="0.3">
      <c r="A265174" s="30"/>
      <c r="B265174" s="30"/>
      <c r="C265174" s="30"/>
      <c r="D265174" s="30"/>
      <c r="E265174" s="30"/>
      <c r="F265174" s="30"/>
    </row>
    <row r="265273" spans="1:6" x14ac:dyDescent="0.3">
      <c r="A265273" s="30"/>
      <c r="B265273" s="30"/>
      <c r="C265273" s="30"/>
      <c r="D265273" s="30"/>
      <c r="E265273" s="30"/>
      <c r="F265273" s="30"/>
    </row>
    <row r="265372" spans="1:6" x14ac:dyDescent="0.3">
      <c r="A265372" s="30"/>
      <c r="B265372" s="30"/>
      <c r="C265372" s="30"/>
      <c r="D265372" s="30"/>
      <c r="E265372" s="30"/>
      <c r="F265372" s="30"/>
    </row>
    <row r="265471" spans="1:6" x14ac:dyDescent="0.3">
      <c r="A265471" s="30"/>
      <c r="B265471" s="30"/>
      <c r="C265471" s="30"/>
      <c r="D265471" s="30"/>
      <c r="E265471" s="30"/>
      <c r="F265471" s="30"/>
    </row>
    <row r="265570" spans="1:6" x14ac:dyDescent="0.3">
      <c r="A265570" s="30"/>
      <c r="B265570" s="30"/>
      <c r="C265570" s="30"/>
      <c r="D265570" s="30"/>
      <c r="E265570" s="30"/>
      <c r="F265570" s="30"/>
    </row>
    <row r="265669" spans="1:6" x14ac:dyDescent="0.3">
      <c r="A265669" s="30"/>
      <c r="B265669" s="30"/>
      <c r="C265669" s="30"/>
      <c r="D265669" s="30"/>
      <c r="E265669" s="30"/>
      <c r="F265669" s="30"/>
    </row>
    <row r="265768" spans="1:6" x14ac:dyDescent="0.3">
      <c r="A265768" s="30"/>
      <c r="B265768" s="30"/>
      <c r="C265768" s="30"/>
      <c r="D265768" s="30"/>
      <c r="E265768" s="30"/>
      <c r="F265768" s="30"/>
    </row>
    <row r="265867" spans="1:6" x14ac:dyDescent="0.3">
      <c r="A265867" s="30"/>
      <c r="B265867" s="30"/>
      <c r="C265867" s="30"/>
      <c r="D265867" s="30"/>
      <c r="E265867" s="30"/>
      <c r="F265867" s="30"/>
    </row>
    <row r="265966" spans="1:6" x14ac:dyDescent="0.3">
      <c r="A265966" s="30"/>
      <c r="B265966" s="30"/>
      <c r="C265966" s="30"/>
      <c r="D265966" s="30"/>
      <c r="E265966" s="30"/>
      <c r="F265966" s="30"/>
    </row>
    <row r="266065" spans="1:6" x14ac:dyDescent="0.3">
      <c r="A266065" s="30"/>
      <c r="B266065" s="30"/>
      <c r="C266065" s="30"/>
      <c r="D266065" s="30"/>
      <c r="E266065" s="30"/>
      <c r="F266065" s="30"/>
    </row>
    <row r="266164" spans="1:6" x14ac:dyDescent="0.3">
      <c r="A266164" s="30"/>
      <c r="B266164" s="30"/>
      <c r="C266164" s="30"/>
      <c r="D266164" s="30"/>
      <c r="E266164" s="30"/>
      <c r="F266164" s="30"/>
    </row>
    <row r="266263" spans="1:6" x14ac:dyDescent="0.3">
      <c r="A266263" s="30"/>
      <c r="B266263" s="30"/>
      <c r="C266263" s="30"/>
      <c r="D266263" s="30"/>
      <c r="E266263" s="30"/>
      <c r="F266263" s="30"/>
    </row>
    <row r="266362" spans="1:6" x14ac:dyDescent="0.3">
      <c r="A266362" s="30"/>
      <c r="B266362" s="30"/>
      <c r="C266362" s="30"/>
      <c r="D266362" s="30"/>
      <c r="E266362" s="30"/>
      <c r="F266362" s="30"/>
    </row>
    <row r="266461" spans="1:6" x14ac:dyDescent="0.3">
      <c r="A266461" s="30"/>
      <c r="B266461" s="30"/>
      <c r="C266461" s="30"/>
      <c r="D266461" s="30"/>
      <c r="E266461" s="30"/>
      <c r="F266461" s="30"/>
    </row>
    <row r="266560" spans="1:6" x14ac:dyDescent="0.3">
      <c r="A266560" s="30"/>
      <c r="B266560" s="30"/>
      <c r="C266560" s="30"/>
      <c r="D266560" s="30"/>
      <c r="E266560" s="30"/>
      <c r="F266560" s="30"/>
    </row>
    <row r="266659" spans="1:6" x14ac:dyDescent="0.3">
      <c r="A266659" s="30"/>
      <c r="B266659" s="30"/>
      <c r="C266659" s="30"/>
      <c r="D266659" s="30"/>
      <c r="E266659" s="30"/>
      <c r="F266659" s="30"/>
    </row>
    <row r="266758" spans="1:6" x14ac:dyDescent="0.3">
      <c r="A266758" s="30"/>
      <c r="B266758" s="30"/>
      <c r="C266758" s="30"/>
      <c r="D266758" s="30"/>
      <c r="E266758" s="30"/>
      <c r="F266758" s="30"/>
    </row>
    <row r="266857" spans="1:6" x14ac:dyDescent="0.3">
      <c r="A266857" s="30"/>
      <c r="B266857" s="30"/>
      <c r="C266857" s="30"/>
      <c r="D266857" s="30"/>
      <c r="E266857" s="30"/>
      <c r="F266857" s="30"/>
    </row>
    <row r="266956" spans="1:6" x14ac:dyDescent="0.3">
      <c r="A266956" s="30"/>
      <c r="B266956" s="30"/>
      <c r="C266956" s="30"/>
      <c r="D266956" s="30"/>
      <c r="E266956" s="30"/>
      <c r="F266956" s="30"/>
    </row>
    <row r="267055" spans="1:6" x14ac:dyDescent="0.3">
      <c r="A267055" s="30"/>
      <c r="B267055" s="30"/>
      <c r="C267055" s="30"/>
      <c r="D267055" s="30"/>
      <c r="E267055" s="30"/>
      <c r="F267055" s="30"/>
    </row>
    <row r="267154" spans="1:6" x14ac:dyDescent="0.3">
      <c r="A267154" s="30"/>
      <c r="B267154" s="30"/>
      <c r="C267154" s="30"/>
      <c r="D267154" s="30"/>
      <c r="E267154" s="30"/>
      <c r="F267154" s="30"/>
    </row>
    <row r="267253" spans="1:6" x14ac:dyDescent="0.3">
      <c r="A267253" s="30"/>
      <c r="B267253" s="30"/>
      <c r="C267253" s="30"/>
      <c r="D267253" s="30"/>
      <c r="E267253" s="30"/>
      <c r="F267253" s="30"/>
    </row>
    <row r="267352" spans="1:6" x14ac:dyDescent="0.3">
      <c r="A267352" s="30"/>
      <c r="B267352" s="30"/>
      <c r="C267352" s="30"/>
      <c r="D267352" s="30"/>
      <c r="E267352" s="30"/>
      <c r="F267352" s="30"/>
    </row>
    <row r="267451" spans="1:6" x14ac:dyDescent="0.3">
      <c r="A267451" s="30"/>
      <c r="B267451" s="30"/>
      <c r="C267451" s="30"/>
      <c r="D267451" s="30"/>
      <c r="E267451" s="30"/>
      <c r="F267451" s="30"/>
    </row>
    <row r="267550" spans="1:6" x14ac:dyDescent="0.3">
      <c r="A267550" s="30"/>
      <c r="B267550" s="30"/>
      <c r="C267550" s="30"/>
      <c r="D267550" s="30"/>
      <c r="E267550" s="30"/>
      <c r="F267550" s="30"/>
    </row>
    <row r="267649" spans="1:6" x14ac:dyDescent="0.3">
      <c r="A267649" s="30"/>
      <c r="B267649" s="30"/>
      <c r="C267649" s="30"/>
      <c r="D267649" s="30"/>
      <c r="E267649" s="30"/>
      <c r="F267649" s="30"/>
    </row>
    <row r="267748" spans="1:6" x14ac:dyDescent="0.3">
      <c r="A267748" s="30"/>
      <c r="B267748" s="30"/>
      <c r="C267748" s="30"/>
      <c r="D267748" s="30"/>
      <c r="E267748" s="30"/>
      <c r="F267748" s="30"/>
    </row>
    <row r="267847" spans="1:6" x14ac:dyDescent="0.3">
      <c r="A267847" s="30"/>
      <c r="B267847" s="30"/>
      <c r="C267847" s="30"/>
      <c r="D267847" s="30"/>
      <c r="E267847" s="30"/>
      <c r="F267847" s="30"/>
    </row>
    <row r="267946" spans="1:6" x14ac:dyDescent="0.3">
      <c r="A267946" s="30"/>
      <c r="B267946" s="30"/>
      <c r="C267946" s="30"/>
      <c r="D267946" s="30"/>
      <c r="E267946" s="30"/>
      <c r="F267946" s="30"/>
    </row>
    <row r="268045" spans="1:6" x14ac:dyDescent="0.3">
      <c r="A268045" s="30"/>
      <c r="B268045" s="30"/>
      <c r="C268045" s="30"/>
      <c r="D268045" s="30"/>
      <c r="E268045" s="30"/>
      <c r="F268045" s="30"/>
    </row>
    <row r="268144" spans="1:6" x14ac:dyDescent="0.3">
      <c r="A268144" s="30"/>
      <c r="B268144" s="30"/>
      <c r="C268144" s="30"/>
      <c r="D268144" s="30"/>
      <c r="E268144" s="30"/>
      <c r="F268144" s="30"/>
    </row>
    <row r="268243" spans="1:6" x14ac:dyDescent="0.3">
      <c r="A268243" s="30"/>
      <c r="B268243" s="30"/>
      <c r="C268243" s="30"/>
      <c r="D268243" s="30"/>
      <c r="E268243" s="30"/>
      <c r="F268243" s="30"/>
    </row>
    <row r="268342" spans="1:6" x14ac:dyDescent="0.3">
      <c r="A268342" s="30"/>
      <c r="B268342" s="30"/>
      <c r="C268342" s="30"/>
      <c r="D268342" s="30"/>
      <c r="E268342" s="30"/>
      <c r="F268342" s="30"/>
    </row>
    <row r="268441" spans="1:6" x14ac:dyDescent="0.3">
      <c r="A268441" s="30"/>
      <c r="B268441" s="30"/>
      <c r="C268441" s="30"/>
      <c r="D268441" s="30"/>
      <c r="E268441" s="30"/>
      <c r="F268441" s="30"/>
    </row>
    <row r="268540" spans="1:6" x14ac:dyDescent="0.3">
      <c r="A268540" s="30"/>
      <c r="B268540" s="30"/>
      <c r="C268540" s="30"/>
      <c r="D268540" s="30"/>
      <c r="E268540" s="30"/>
      <c r="F268540" s="30"/>
    </row>
    <row r="268639" spans="1:6" x14ac:dyDescent="0.3">
      <c r="A268639" s="30"/>
      <c r="B268639" s="30"/>
      <c r="C268639" s="30"/>
      <c r="D268639" s="30"/>
      <c r="E268639" s="30"/>
      <c r="F268639" s="30"/>
    </row>
    <row r="268738" spans="1:6" x14ac:dyDescent="0.3">
      <c r="A268738" s="30"/>
      <c r="B268738" s="30"/>
      <c r="C268738" s="30"/>
      <c r="D268738" s="30"/>
      <c r="E268738" s="30"/>
      <c r="F268738" s="30"/>
    </row>
    <row r="268837" spans="1:6" x14ac:dyDescent="0.3">
      <c r="A268837" s="30"/>
      <c r="B268837" s="30"/>
      <c r="C268837" s="30"/>
      <c r="D268837" s="30"/>
      <c r="E268837" s="30"/>
      <c r="F268837" s="30"/>
    </row>
    <row r="268936" spans="1:6" x14ac:dyDescent="0.3">
      <c r="A268936" s="30"/>
      <c r="B268936" s="30"/>
      <c r="C268936" s="30"/>
      <c r="D268936" s="30"/>
      <c r="E268936" s="30"/>
      <c r="F268936" s="30"/>
    </row>
    <row r="269035" spans="1:6" x14ac:dyDescent="0.3">
      <c r="A269035" s="30"/>
      <c r="B269035" s="30"/>
      <c r="C269035" s="30"/>
      <c r="D269035" s="30"/>
      <c r="E269035" s="30"/>
      <c r="F269035" s="30"/>
    </row>
    <row r="269134" spans="1:6" x14ac:dyDescent="0.3">
      <c r="A269134" s="30"/>
      <c r="B269134" s="30"/>
      <c r="C269134" s="30"/>
      <c r="D269134" s="30"/>
      <c r="E269134" s="30"/>
      <c r="F269134" s="30"/>
    </row>
    <row r="269233" spans="1:6" x14ac:dyDescent="0.3">
      <c r="A269233" s="30"/>
      <c r="B269233" s="30"/>
      <c r="C269233" s="30"/>
      <c r="D269233" s="30"/>
      <c r="E269233" s="30"/>
      <c r="F269233" s="30"/>
    </row>
    <row r="269332" spans="1:6" x14ac:dyDescent="0.3">
      <c r="A269332" s="30"/>
      <c r="B269332" s="30"/>
      <c r="C269332" s="30"/>
      <c r="D269332" s="30"/>
      <c r="E269332" s="30"/>
      <c r="F269332" s="30"/>
    </row>
    <row r="269431" spans="1:6" x14ac:dyDescent="0.3">
      <c r="A269431" s="30"/>
      <c r="B269431" s="30"/>
      <c r="C269431" s="30"/>
      <c r="D269431" s="30"/>
      <c r="E269431" s="30"/>
      <c r="F269431" s="30"/>
    </row>
    <row r="269530" spans="1:6" x14ac:dyDescent="0.3">
      <c r="A269530" s="30"/>
      <c r="B269530" s="30"/>
      <c r="C269530" s="30"/>
      <c r="D269530" s="30"/>
      <c r="E269530" s="30"/>
      <c r="F269530" s="30"/>
    </row>
    <row r="269629" spans="1:6" x14ac:dyDescent="0.3">
      <c r="A269629" s="30"/>
      <c r="B269629" s="30"/>
      <c r="C269629" s="30"/>
      <c r="D269629" s="30"/>
      <c r="E269629" s="30"/>
      <c r="F269629" s="30"/>
    </row>
    <row r="269728" spans="1:6" x14ac:dyDescent="0.3">
      <c r="A269728" s="30"/>
      <c r="B269728" s="30"/>
      <c r="C269728" s="30"/>
      <c r="D269728" s="30"/>
      <c r="E269728" s="30"/>
      <c r="F269728" s="30"/>
    </row>
    <row r="269827" spans="1:6" x14ac:dyDescent="0.3">
      <c r="A269827" s="30"/>
      <c r="B269827" s="30"/>
      <c r="C269827" s="30"/>
      <c r="D269827" s="30"/>
      <c r="E269827" s="30"/>
      <c r="F269827" s="30"/>
    </row>
    <row r="269926" spans="1:6" x14ac:dyDescent="0.3">
      <c r="A269926" s="30"/>
      <c r="B269926" s="30"/>
      <c r="C269926" s="30"/>
      <c r="D269926" s="30"/>
      <c r="E269926" s="30"/>
      <c r="F269926" s="30"/>
    </row>
    <row r="270025" spans="1:6" x14ac:dyDescent="0.3">
      <c r="A270025" s="30"/>
      <c r="B270025" s="30"/>
      <c r="C270025" s="30"/>
      <c r="D270025" s="30"/>
      <c r="E270025" s="30"/>
      <c r="F270025" s="30"/>
    </row>
    <row r="270124" spans="1:6" x14ac:dyDescent="0.3">
      <c r="A270124" s="30"/>
      <c r="B270124" s="30"/>
      <c r="C270124" s="30"/>
      <c r="D270124" s="30"/>
      <c r="E270124" s="30"/>
      <c r="F270124" s="30"/>
    </row>
    <row r="270223" spans="1:6" x14ac:dyDescent="0.3">
      <c r="A270223" s="30"/>
      <c r="B270223" s="30"/>
      <c r="C270223" s="30"/>
      <c r="D270223" s="30"/>
      <c r="E270223" s="30"/>
      <c r="F270223" s="30"/>
    </row>
    <row r="270322" spans="1:6" x14ac:dyDescent="0.3">
      <c r="A270322" s="30"/>
      <c r="B270322" s="30"/>
      <c r="C270322" s="30"/>
      <c r="D270322" s="30"/>
      <c r="E270322" s="30"/>
      <c r="F270322" s="30"/>
    </row>
    <row r="270421" spans="1:6" x14ac:dyDescent="0.3">
      <c r="A270421" s="30"/>
      <c r="B270421" s="30"/>
      <c r="C270421" s="30"/>
      <c r="D270421" s="30"/>
      <c r="E270421" s="30"/>
      <c r="F270421" s="30"/>
    </row>
    <row r="270520" spans="1:6" x14ac:dyDescent="0.3">
      <c r="A270520" s="30"/>
      <c r="B270520" s="30"/>
      <c r="C270520" s="30"/>
      <c r="D270520" s="30"/>
      <c r="E270520" s="30"/>
      <c r="F270520" s="30"/>
    </row>
    <row r="270619" spans="1:6" x14ac:dyDescent="0.3">
      <c r="A270619" s="30"/>
      <c r="B270619" s="30"/>
      <c r="C270619" s="30"/>
      <c r="D270619" s="30"/>
      <c r="E270619" s="30"/>
      <c r="F270619" s="30"/>
    </row>
    <row r="270718" spans="1:6" x14ac:dyDescent="0.3">
      <c r="A270718" s="30"/>
      <c r="B270718" s="30"/>
      <c r="C270718" s="30"/>
      <c r="D270718" s="30"/>
      <c r="E270718" s="30"/>
      <c r="F270718" s="30"/>
    </row>
    <row r="270817" spans="1:6" x14ac:dyDescent="0.3">
      <c r="A270817" s="30"/>
      <c r="B270817" s="30"/>
      <c r="C270817" s="30"/>
      <c r="D270817" s="30"/>
      <c r="E270817" s="30"/>
      <c r="F270817" s="30"/>
    </row>
    <row r="270916" spans="1:6" x14ac:dyDescent="0.3">
      <c r="A270916" s="30"/>
      <c r="B270916" s="30"/>
      <c r="C270916" s="30"/>
      <c r="D270916" s="30"/>
      <c r="E270916" s="30"/>
      <c r="F270916" s="30"/>
    </row>
    <row r="271015" spans="1:6" x14ac:dyDescent="0.3">
      <c r="A271015" s="30"/>
      <c r="B271015" s="30"/>
      <c r="C271015" s="30"/>
      <c r="D271015" s="30"/>
      <c r="E271015" s="30"/>
      <c r="F271015" s="30"/>
    </row>
    <row r="271114" spans="1:6" x14ac:dyDescent="0.3">
      <c r="A271114" s="30"/>
      <c r="B271114" s="30"/>
      <c r="C271114" s="30"/>
      <c r="D271114" s="30"/>
      <c r="E271114" s="30"/>
      <c r="F271114" s="30"/>
    </row>
    <row r="271213" spans="1:6" x14ac:dyDescent="0.3">
      <c r="A271213" s="30"/>
      <c r="B271213" s="30"/>
      <c r="C271213" s="30"/>
      <c r="D271213" s="30"/>
      <c r="E271213" s="30"/>
      <c r="F271213" s="30"/>
    </row>
    <row r="271312" spans="1:6" x14ac:dyDescent="0.3">
      <c r="A271312" s="30"/>
      <c r="B271312" s="30"/>
      <c r="C271312" s="30"/>
      <c r="D271312" s="30"/>
      <c r="E271312" s="30"/>
      <c r="F271312" s="30"/>
    </row>
    <row r="271411" spans="1:6" x14ac:dyDescent="0.3">
      <c r="A271411" s="30"/>
      <c r="B271411" s="30"/>
      <c r="C271411" s="30"/>
      <c r="D271411" s="30"/>
      <c r="E271411" s="30"/>
      <c r="F271411" s="30"/>
    </row>
    <row r="271510" spans="1:6" x14ac:dyDescent="0.3">
      <c r="A271510" s="30"/>
      <c r="B271510" s="30"/>
      <c r="C271510" s="30"/>
      <c r="D271510" s="30"/>
      <c r="E271510" s="30"/>
      <c r="F271510" s="30"/>
    </row>
    <row r="271609" spans="1:6" x14ac:dyDescent="0.3">
      <c r="A271609" s="30"/>
      <c r="B271609" s="30"/>
      <c r="C271609" s="30"/>
      <c r="D271609" s="30"/>
      <c r="E271609" s="30"/>
      <c r="F271609" s="30"/>
    </row>
    <row r="271708" spans="1:6" x14ac:dyDescent="0.3">
      <c r="A271708" s="30"/>
      <c r="B271708" s="30"/>
      <c r="C271708" s="30"/>
      <c r="D271708" s="30"/>
      <c r="E271708" s="30"/>
      <c r="F271708" s="30"/>
    </row>
    <row r="271807" spans="1:6" x14ac:dyDescent="0.3">
      <c r="A271807" s="30"/>
      <c r="B271807" s="30"/>
      <c r="C271807" s="30"/>
      <c r="D271807" s="30"/>
      <c r="E271807" s="30"/>
      <c r="F271807" s="30"/>
    </row>
    <row r="271906" spans="1:6" x14ac:dyDescent="0.3">
      <c r="A271906" s="30"/>
      <c r="B271906" s="30"/>
      <c r="C271906" s="30"/>
      <c r="D271906" s="30"/>
      <c r="E271906" s="30"/>
      <c r="F271906" s="30"/>
    </row>
    <row r="272005" spans="1:6" x14ac:dyDescent="0.3">
      <c r="A272005" s="30"/>
      <c r="B272005" s="30"/>
      <c r="C272005" s="30"/>
      <c r="D272005" s="30"/>
      <c r="E272005" s="30"/>
      <c r="F272005" s="30"/>
    </row>
    <row r="272104" spans="1:6" x14ac:dyDescent="0.3">
      <c r="A272104" s="30"/>
      <c r="B272104" s="30"/>
      <c r="C272104" s="30"/>
      <c r="D272104" s="30"/>
      <c r="E272104" s="30"/>
      <c r="F272104" s="30"/>
    </row>
    <row r="272203" spans="1:6" x14ac:dyDescent="0.3">
      <c r="A272203" s="30"/>
      <c r="B272203" s="30"/>
      <c r="C272203" s="30"/>
      <c r="D272203" s="30"/>
      <c r="E272203" s="30"/>
      <c r="F272203" s="30"/>
    </row>
    <row r="272302" spans="1:6" x14ac:dyDescent="0.3">
      <c r="A272302" s="30"/>
      <c r="B272302" s="30"/>
      <c r="C272302" s="30"/>
      <c r="D272302" s="30"/>
      <c r="E272302" s="30"/>
      <c r="F272302" s="30"/>
    </row>
    <row r="272401" spans="1:6" x14ac:dyDescent="0.3">
      <c r="A272401" s="30"/>
      <c r="B272401" s="30"/>
      <c r="C272401" s="30"/>
      <c r="D272401" s="30"/>
      <c r="E272401" s="30"/>
      <c r="F272401" s="30"/>
    </row>
    <row r="272500" spans="1:6" x14ac:dyDescent="0.3">
      <c r="A272500" s="30"/>
      <c r="B272500" s="30"/>
      <c r="C272500" s="30"/>
      <c r="D272500" s="30"/>
      <c r="E272500" s="30"/>
      <c r="F272500" s="30"/>
    </row>
    <row r="272599" spans="1:6" x14ac:dyDescent="0.3">
      <c r="A272599" s="30"/>
      <c r="B272599" s="30"/>
      <c r="C272599" s="30"/>
      <c r="D272599" s="30"/>
      <c r="E272599" s="30"/>
      <c r="F272599" s="30"/>
    </row>
    <row r="272698" spans="1:6" x14ac:dyDescent="0.3">
      <c r="A272698" s="30"/>
      <c r="B272698" s="30"/>
      <c r="C272698" s="30"/>
      <c r="D272698" s="30"/>
      <c r="E272698" s="30"/>
      <c r="F272698" s="30"/>
    </row>
    <row r="272797" spans="1:6" x14ac:dyDescent="0.3">
      <c r="A272797" s="30"/>
      <c r="B272797" s="30"/>
      <c r="C272797" s="30"/>
      <c r="D272797" s="30"/>
      <c r="E272797" s="30"/>
      <c r="F272797" s="30"/>
    </row>
    <row r="272896" spans="1:6" x14ac:dyDescent="0.3">
      <c r="A272896" s="30"/>
      <c r="B272896" s="30"/>
      <c r="C272896" s="30"/>
      <c r="D272896" s="30"/>
      <c r="E272896" s="30"/>
      <c r="F272896" s="30"/>
    </row>
    <row r="272995" spans="1:6" x14ac:dyDescent="0.3">
      <c r="A272995" s="30"/>
      <c r="B272995" s="30"/>
      <c r="C272995" s="30"/>
      <c r="D272995" s="30"/>
      <c r="E272995" s="30"/>
      <c r="F272995" s="30"/>
    </row>
    <row r="273094" spans="1:6" x14ac:dyDescent="0.3">
      <c r="A273094" s="30"/>
      <c r="B273094" s="30"/>
      <c r="C273094" s="30"/>
      <c r="D273094" s="30"/>
      <c r="E273094" s="30"/>
      <c r="F273094" s="30"/>
    </row>
    <row r="273193" spans="1:6" x14ac:dyDescent="0.3">
      <c r="A273193" s="30"/>
      <c r="B273193" s="30"/>
      <c r="C273193" s="30"/>
      <c r="D273193" s="30"/>
      <c r="E273193" s="30"/>
      <c r="F273193" s="30"/>
    </row>
    <row r="273292" spans="1:6" x14ac:dyDescent="0.3">
      <c r="A273292" s="30"/>
      <c r="B273292" s="30"/>
      <c r="C273292" s="30"/>
      <c r="D273292" s="30"/>
      <c r="E273292" s="30"/>
      <c r="F273292" s="30"/>
    </row>
    <row r="273391" spans="1:6" x14ac:dyDescent="0.3">
      <c r="A273391" s="30"/>
      <c r="B273391" s="30"/>
      <c r="C273391" s="30"/>
      <c r="D273391" s="30"/>
      <c r="E273391" s="30"/>
      <c r="F273391" s="30"/>
    </row>
    <row r="273490" spans="1:6" x14ac:dyDescent="0.3">
      <c r="A273490" s="30"/>
      <c r="B273490" s="30"/>
      <c r="C273490" s="30"/>
      <c r="D273490" s="30"/>
      <c r="E273490" s="30"/>
      <c r="F273490" s="30"/>
    </row>
    <row r="273589" spans="1:6" x14ac:dyDescent="0.3">
      <c r="A273589" s="30"/>
      <c r="B273589" s="30"/>
      <c r="C273589" s="30"/>
      <c r="D273589" s="30"/>
      <c r="E273589" s="30"/>
      <c r="F273589" s="30"/>
    </row>
    <row r="273688" spans="1:6" x14ac:dyDescent="0.3">
      <c r="A273688" s="30"/>
      <c r="B273688" s="30"/>
      <c r="C273688" s="30"/>
      <c r="D273688" s="30"/>
      <c r="E273688" s="30"/>
      <c r="F273688" s="30"/>
    </row>
    <row r="273787" spans="1:6" x14ac:dyDescent="0.3">
      <c r="A273787" s="30"/>
      <c r="B273787" s="30"/>
      <c r="C273787" s="30"/>
      <c r="D273787" s="30"/>
      <c r="E273787" s="30"/>
      <c r="F273787" s="30"/>
    </row>
    <row r="273886" spans="1:6" x14ac:dyDescent="0.3">
      <c r="A273886" s="30"/>
      <c r="B273886" s="30"/>
      <c r="C273886" s="30"/>
      <c r="D273886" s="30"/>
      <c r="E273886" s="30"/>
      <c r="F273886" s="30"/>
    </row>
    <row r="273985" spans="1:6" x14ac:dyDescent="0.3">
      <c r="A273985" s="30"/>
      <c r="B273985" s="30"/>
      <c r="C273985" s="30"/>
      <c r="D273985" s="30"/>
      <c r="E273985" s="30"/>
      <c r="F273985" s="30"/>
    </row>
    <row r="274084" spans="1:6" x14ac:dyDescent="0.3">
      <c r="A274084" s="30"/>
      <c r="B274084" s="30"/>
      <c r="C274084" s="30"/>
      <c r="D274084" s="30"/>
      <c r="E274084" s="30"/>
      <c r="F274084" s="30"/>
    </row>
    <row r="274183" spans="1:6" x14ac:dyDescent="0.3">
      <c r="A274183" s="30"/>
      <c r="B274183" s="30"/>
      <c r="C274183" s="30"/>
      <c r="D274183" s="30"/>
      <c r="E274183" s="30"/>
      <c r="F274183" s="30"/>
    </row>
    <row r="274282" spans="1:6" x14ac:dyDescent="0.3">
      <c r="A274282" s="30"/>
      <c r="B274282" s="30"/>
      <c r="C274282" s="30"/>
      <c r="D274282" s="30"/>
      <c r="E274282" s="30"/>
      <c r="F274282" s="30"/>
    </row>
    <row r="274381" spans="1:6" x14ac:dyDescent="0.3">
      <c r="A274381" s="30"/>
      <c r="B274381" s="30"/>
      <c r="C274381" s="30"/>
      <c r="D274381" s="30"/>
      <c r="E274381" s="30"/>
      <c r="F274381" s="30"/>
    </row>
    <row r="274480" spans="1:6" x14ac:dyDescent="0.3">
      <c r="A274480" s="30"/>
      <c r="B274480" s="30"/>
      <c r="C274480" s="30"/>
      <c r="D274480" s="30"/>
      <c r="E274480" s="30"/>
      <c r="F274480" s="30"/>
    </row>
    <row r="274579" spans="1:6" x14ac:dyDescent="0.3">
      <c r="A274579" s="30"/>
      <c r="B274579" s="30"/>
      <c r="C274579" s="30"/>
      <c r="D274579" s="30"/>
      <c r="E274579" s="30"/>
      <c r="F274579" s="30"/>
    </row>
    <row r="274678" spans="1:6" x14ac:dyDescent="0.3">
      <c r="A274678" s="30"/>
      <c r="B274678" s="30"/>
      <c r="C274678" s="30"/>
      <c r="D274678" s="30"/>
      <c r="E274678" s="30"/>
      <c r="F274678" s="30"/>
    </row>
    <row r="274777" spans="1:6" x14ac:dyDescent="0.3">
      <c r="A274777" s="30"/>
      <c r="B274777" s="30"/>
      <c r="C274777" s="30"/>
      <c r="D274777" s="30"/>
      <c r="E274777" s="30"/>
      <c r="F274777" s="30"/>
    </row>
    <row r="274876" spans="1:6" x14ac:dyDescent="0.3">
      <c r="A274876" s="30"/>
      <c r="B274876" s="30"/>
      <c r="C274876" s="30"/>
      <c r="D274876" s="30"/>
      <c r="E274876" s="30"/>
      <c r="F274876" s="30"/>
    </row>
    <row r="274975" spans="1:6" x14ac:dyDescent="0.3">
      <c r="A274975" s="30"/>
      <c r="B274975" s="30"/>
      <c r="C274975" s="30"/>
      <c r="D274975" s="30"/>
      <c r="E274975" s="30"/>
      <c r="F274975" s="30"/>
    </row>
    <row r="275074" spans="1:6" x14ac:dyDescent="0.3">
      <c r="A275074" s="30"/>
      <c r="B275074" s="30"/>
      <c r="C275074" s="30"/>
      <c r="D275074" s="30"/>
      <c r="E275074" s="30"/>
      <c r="F275074" s="30"/>
    </row>
    <row r="275173" spans="1:6" x14ac:dyDescent="0.3">
      <c r="A275173" s="30"/>
      <c r="B275173" s="30"/>
      <c r="C275173" s="30"/>
      <c r="D275173" s="30"/>
      <c r="E275173" s="30"/>
      <c r="F275173" s="30"/>
    </row>
    <row r="275272" spans="1:6" x14ac:dyDescent="0.3">
      <c r="A275272" s="30"/>
      <c r="B275272" s="30"/>
      <c r="C275272" s="30"/>
      <c r="D275272" s="30"/>
      <c r="E275272" s="30"/>
      <c r="F275272" s="30"/>
    </row>
    <row r="275371" spans="1:6" x14ac:dyDescent="0.3">
      <c r="A275371" s="30"/>
      <c r="B275371" s="30"/>
      <c r="C275371" s="30"/>
      <c r="D275371" s="30"/>
      <c r="E275371" s="30"/>
      <c r="F275371" s="30"/>
    </row>
    <row r="275470" spans="1:6" x14ac:dyDescent="0.3">
      <c r="A275470" s="30"/>
      <c r="B275470" s="30"/>
      <c r="C275470" s="30"/>
      <c r="D275470" s="30"/>
      <c r="E275470" s="30"/>
      <c r="F275470" s="30"/>
    </row>
    <row r="275569" spans="1:6" x14ac:dyDescent="0.3">
      <c r="A275569" s="30"/>
      <c r="B275569" s="30"/>
      <c r="C275569" s="30"/>
      <c r="D275569" s="30"/>
      <c r="E275569" s="30"/>
      <c r="F275569" s="30"/>
    </row>
    <row r="275668" spans="1:6" x14ac:dyDescent="0.3">
      <c r="A275668" s="30"/>
      <c r="B275668" s="30"/>
      <c r="C275668" s="30"/>
      <c r="D275668" s="30"/>
      <c r="E275668" s="30"/>
      <c r="F275668" s="30"/>
    </row>
    <row r="275767" spans="1:6" x14ac:dyDescent="0.3">
      <c r="A275767" s="30"/>
      <c r="B275767" s="30"/>
      <c r="C275767" s="30"/>
      <c r="D275767" s="30"/>
      <c r="E275767" s="30"/>
      <c r="F275767" s="30"/>
    </row>
    <row r="275866" spans="1:6" x14ac:dyDescent="0.3">
      <c r="A275866" s="30"/>
      <c r="B275866" s="30"/>
      <c r="C275866" s="30"/>
      <c r="D275866" s="30"/>
      <c r="E275866" s="30"/>
      <c r="F275866" s="30"/>
    </row>
    <row r="275965" spans="1:6" x14ac:dyDescent="0.3">
      <c r="A275965" s="30"/>
      <c r="B275965" s="30"/>
      <c r="C275965" s="30"/>
      <c r="D275965" s="30"/>
      <c r="E275965" s="30"/>
      <c r="F275965" s="30"/>
    </row>
    <row r="276064" spans="1:6" x14ac:dyDescent="0.3">
      <c r="A276064" s="30"/>
      <c r="B276064" s="30"/>
      <c r="C276064" s="30"/>
      <c r="D276064" s="30"/>
      <c r="E276064" s="30"/>
      <c r="F276064" s="30"/>
    </row>
    <row r="276163" spans="1:6" x14ac:dyDescent="0.3">
      <c r="A276163" s="30"/>
      <c r="B276163" s="30"/>
      <c r="C276163" s="30"/>
      <c r="D276163" s="30"/>
      <c r="E276163" s="30"/>
      <c r="F276163" s="30"/>
    </row>
    <row r="276262" spans="1:6" x14ac:dyDescent="0.3">
      <c r="A276262" s="30"/>
      <c r="B276262" s="30"/>
      <c r="C276262" s="30"/>
      <c r="D276262" s="30"/>
      <c r="E276262" s="30"/>
      <c r="F276262" s="30"/>
    </row>
    <row r="276361" spans="1:6" x14ac:dyDescent="0.3">
      <c r="A276361" s="30"/>
      <c r="B276361" s="30"/>
      <c r="C276361" s="30"/>
      <c r="D276361" s="30"/>
      <c r="E276361" s="30"/>
      <c r="F276361" s="30"/>
    </row>
    <row r="276460" spans="1:6" x14ac:dyDescent="0.3">
      <c r="A276460" s="30"/>
      <c r="B276460" s="30"/>
      <c r="C276460" s="30"/>
      <c r="D276460" s="30"/>
      <c r="E276460" s="30"/>
      <c r="F276460" s="30"/>
    </row>
    <row r="276559" spans="1:6" x14ac:dyDescent="0.3">
      <c r="A276559" s="30"/>
      <c r="B276559" s="30"/>
      <c r="C276559" s="30"/>
      <c r="D276559" s="30"/>
      <c r="E276559" s="30"/>
      <c r="F276559" s="30"/>
    </row>
    <row r="276658" spans="1:6" x14ac:dyDescent="0.3">
      <c r="A276658" s="30"/>
      <c r="B276658" s="30"/>
      <c r="C276658" s="30"/>
      <c r="D276658" s="30"/>
      <c r="E276658" s="30"/>
      <c r="F276658" s="30"/>
    </row>
    <row r="276757" spans="1:6" x14ac:dyDescent="0.3">
      <c r="A276757" s="30"/>
      <c r="B276757" s="30"/>
      <c r="C276757" s="30"/>
      <c r="D276757" s="30"/>
      <c r="E276757" s="30"/>
      <c r="F276757" s="30"/>
    </row>
    <row r="276856" spans="1:6" x14ac:dyDescent="0.3">
      <c r="A276856" s="30"/>
      <c r="B276856" s="30"/>
      <c r="C276856" s="30"/>
      <c r="D276856" s="30"/>
      <c r="E276856" s="30"/>
      <c r="F276856" s="30"/>
    </row>
    <row r="276955" spans="1:6" x14ac:dyDescent="0.3">
      <c r="A276955" s="30"/>
      <c r="B276955" s="30"/>
      <c r="C276955" s="30"/>
      <c r="D276955" s="30"/>
      <c r="E276955" s="30"/>
      <c r="F276955" s="30"/>
    </row>
    <row r="277054" spans="1:6" x14ac:dyDescent="0.3">
      <c r="A277054" s="30"/>
      <c r="B277054" s="30"/>
      <c r="C277054" s="30"/>
      <c r="D277054" s="30"/>
      <c r="E277054" s="30"/>
      <c r="F277054" s="30"/>
    </row>
    <row r="277153" spans="1:6" x14ac:dyDescent="0.3">
      <c r="A277153" s="30"/>
      <c r="B277153" s="30"/>
      <c r="C277153" s="30"/>
      <c r="D277153" s="30"/>
      <c r="E277153" s="30"/>
      <c r="F277153" s="30"/>
    </row>
    <row r="277252" spans="1:6" x14ac:dyDescent="0.3">
      <c r="A277252" s="30"/>
      <c r="B277252" s="30"/>
      <c r="C277252" s="30"/>
      <c r="D277252" s="30"/>
      <c r="E277252" s="30"/>
      <c r="F277252" s="30"/>
    </row>
    <row r="277351" spans="1:6" x14ac:dyDescent="0.3">
      <c r="A277351" s="30"/>
      <c r="B277351" s="30"/>
      <c r="C277351" s="30"/>
      <c r="D277351" s="30"/>
      <c r="E277351" s="30"/>
      <c r="F277351" s="30"/>
    </row>
    <row r="277450" spans="1:6" x14ac:dyDescent="0.3">
      <c r="A277450" s="30"/>
      <c r="B277450" s="30"/>
      <c r="C277450" s="30"/>
      <c r="D277450" s="30"/>
      <c r="E277450" s="30"/>
      <c r="F277450" s="30"/>
    </row>
    <row r="277549" spans="1:6" x14ac:dyDescent="0.3">
      <c r="A277549" s="30"/>
      <c r="B277549" s="30"/>
      <c r="C277549" s="30"/>
      <c r="D277549" s="30"/>
      <c r="E277549" s="30"/>
      <c r="F277549" s="30"/>
    </row>
    <row r="277648" spans="1:6" x14ac:dyDescent="0.3">
      <c r="A277648" s="30"/>
      <c r="B277648" s="30"/>
      <c r="C277648" s="30"/>
      <c r="D277648" s="30"/>
      <c r="E277648" s="30"/>
      <c r="F277648" s="30"/>
    </row>
    <row r="277747" spans="1:6" x14ac:dyDescent="0.3">
      <c r="A277747" s="30"/>
      <c r="B277747" s="30"/>
      <c r="C277747" s="30"/>
      <c r="D277747" s="30"/>
      <c r="E277747" s="30"/>
      <c r="F277747" s="30"/>
    </row>
    <row r="277846" spans="1:6" x14ac:dyDescent="0.3">
      <c r="A277846" s="30"/>
      <c r="B277846" s="30"/>
      <c r="C277846" s="30"/>
      <c r="D277846" s="30"/>
      <c r="E277846" s="30"/>
      <c r="F277846" s="30"/>
    </row>
    <row r="277945" spans="1:6" x14ac:dyDescent="0.3">
      <c r="A277945" s="30"/>
      <c r="B277945" s="30"/>
      <c r="C277945" s="30"/>
      <c r="D277945" s="30"/>
      <c r="E277945" s="30"/>
      <c r="F277945" s="30"/>
    </row>
    <row r="278044" spans="1:6" x14ac:dyDescent="0.3">
      <c r="A278044" s="30"/>
      <c r="B278044" s="30"/>
      <c r="C278044" s="30"/>
      <c r="D278044" s="30"/>
      <c r="E278044" s="30"/>
      <c r="F278044" s="30"/>
    </row>
    <row r="278143" spans="1:6" x14ac:dyDescent="0.3">
      <c r="A278143" s="30"/>
      <c r="B278143" s="30"/>
      <c r="C278143" s="30"/>
      <c r="D278143" s="30"/>
      <c r="E278143" s="30"/>
      <c r="F278143" s="30"/>
    </row>
    <row r="278242" spans="1:6" x14ac:dyDescent="0.3">
      <c r="A278242" s="30"/>
      <c r="B278242" s="30"/>
      <c r="C278242" s="30"/>
      <c r="D278242" s="30"/>
      <c r="E278242" s="30"/>
      <c r="F278242" s="30"/>
    </row>
    <row r="278341" spans="1:6" x14ac:dyDescent="0.3">
      <c r="A278341" s="30"/>
      <c r="B278341" s="30"/>
      <c r="C278341" s="30"/>
      <c r="D278341" s="30"/>
      <c r="E278341" s="30"/>
      <c r="F278341" s="30"/>
    </row>
    <row r="278440" spans="1:6" x14ac:dyDescent="0.3">
      <c r="A278440" s="30"/>
      <c r="B278440" s="30"/>
      <c r="C278440" s="30"/>
      <c r="D278440" s="30"/>
      <c r="E278440" s="30"/>
      <c r="F278440" s="30"/>
    </row>
    <row r="278539" spans="1:6" x14ac:dyDescent="0.3">
      <c r="A278539" s="30"/>
      <c r="B278539" s="30"/>
      <c r="C278539" s="30"/>
      <c r="D278539" s="30"/>
      <c r="E278539" s="30"/>
      <c r="F278539" s="30"/>
    </row>
    <row r="278638" spans="1:6" x14ac:dyDescent="0.3">
      <c r="A278638" s="30"/>
      <c r="B278638" s="30"/>
      <c r="C278638" s="30"/>
      <c r="D278638" s="30"/>
      <c r="E278638" s="30"/>
      <c r="F278638" s="30"/>
    </row>
    <row r="278737" spans="1:6" x14ac:dyDescent="0.3">
      <c r="A278737" s="30"/>
      <c r="B278737" s="30"/>
      <c r="C278737" s="30"/>
      <c r="D278737" s="30"/>
      <c r="E278737" s="30"/>
      <c r="F278737" s="30"/>
    </row>
    <row r="278836" spans="1:6" x14ac:dyDescent="0.3">
      <c r="A278836" s="30"/>
      <c r="B278836" s="30"/>
      <c r="C278836" s="30"/>
      <c r="D278836" s="30"/>
      <c r="E278836" s="30"/>
      <c r="F278836" s="30"/>
    </row>
    <row r="278935" spans="1:6" x14ac:dyDescent="0.3">
      <c r="A278935" s="30"/>
      <c r="B278935" s="30"/>
      <c r="C278935" s="30"/>
      <c r="D278935" s="30"/>
      <c r="E278935" s="30"/>
      <c r="F278935" s="30"/>
    </row>
    <row r="279034" spans="1:6" x14ac:dyDescent="0.3">
      <c r="A279034" s="30"/>
      <c r="B279034" s="30"/>
      <c r="C279034" s="30"/>
      <c r="D279034" s="30"/>
      <c r="E279034" s="30"/>
      <c r="F279034" s="30"/>
    </row>
    <row r="279133" spans="1:6" x14ac:dyDescent="0.3">
      <c r="A279133" s="30"/>
      <c r="B279133" s="30"/>
      <c r="C279133" s="30"/>
      <c r="D279133" s="30"/>
      <c r="E279133" s="30"/>
      <c r="F279133" s="30"/>
    </row>
    <row r="279232" spans="1:6" x14ac:dyDescent="0.3">
      <c r="A279232" s="30"/>
      <c r="B279232" s="30"/>
      <c r="C279232" s="30"/>
      <c r="D279232" s="30"/>
      <c r="E279232" s="30"/>
      <c r="F279232" s="30"/>
    </row>
    <row r="279331" spans="1:6" x14ac:dyDescent="0.3">
      <c r="A279331" s="30"/>
      <c r="B279331" s="30"/>
      <c r="C279331" s="30"/>
      <c r="D279331" s="30"/>
      <c r="E279331" s="30"/>
      <c r="F279331" s="30"/>
    </row>
    <row r="279430" spans="1:6" x14ac:dyDescent="0.3">
      <c r="A279430" s="30"/>
      <c r="B279430" s="30"/>
      <c r="C279430" s="30"/>
      <c r="D279430" s="30"/>
      <c r="E279430" s="30"/>
      <c r="F279430" s="30"/>
    </row>
    <row r="279529" spans="1:6" x14ac:dyDescent="0.3">
      <c r="A279529" s="30"/>
      <c r="B279529" s="30"/>
      <c r="C279529" s="30"/>
      <c r="D279529" s="30"/>
      <c r="E279529" s="30"/>
      <c r="F279529" s="30"/>
    </row>
    <row r="279628" spans="1:6" x14ac:dyDescent="0.3">
      <c r="A279628" s="30"/>
      <c r="B279628" s="30"/>
      <c r="C279628" s="30"/>
      <c r="D279628" s="30"/>
      <c r="E279628" s="30"/>
      <c r="F279628" s="30"/>
    </row>
    <row r="279727" spans="1:6" x14ac:dyDescent="0.3">
      <c r="A279727" s="30"/>
      <c r="B279727" s="30"/>
      <c r="C279727" s="30"/>
      <c r="D279727" s="30"/>
      <c r="E279727" s="30"/>
      <c r="F279727" s="30"/>
    </row>
    <row r="279826" spans="1:6" x14ac:dyDescent="0.3">
      <c r="A279826" s="30"/>
      <c r="B279826" s="30"/>
      <c r="C279826" s="30"/>
      <c r="D279826" s="30"/>
      <c r="E279826" s="30"/>
      <c r="F279826" s="30"/>
    </row>
    <row r="279925" spans="1:6" x14ac:dyDescent="0.3">
      <c r="A279925" s="30"/>
      <c r="B279925" s="30"/>
      <c r="C279925" s="30"/>
      <c r="D279925" s="30"/>
      <c r="E279925" s="30"/>
      <c r="F279925" s="30"/>
    </row>
    <row r="280024" spans="1:6" x14ac:dyDescent="0.3">
      <c r="A280024" s="30"/>
      <c r="B280024" s="30"/>
      <c r="C280024" s="30"/>
      <c r="D280024" s="30"/>
      <c r="E280024" s="30"/>
      <c r="F280024" s="30"/>
    </row>
    <row r="280123" spans="1:6" x14ac:dyDescent="0.3">
      <c r="A280123" s="30"/>
      <c r="B280123" s="30"/>
      <c r="C280123" s="30"/>
      <c r="D280123" s="30"/>
      <c r="E280123" s="30"/>
      <c r="F280123" s="30"/>
    </row>
    <row r="280222" spans="1:6" x14ac:dyDescent="0.3">
      <c r="A280222" s="30"/>
      <c r="B280222" s="30"/>
      <c r="C280222" s="30"/>
      <c r="D280222" s="30"/>
      <c r="E280222" s="30"/>
      <c r="F280222" s="30"/>
    </row>
    <row r="280321" spans="1:6" x14ac:dyDescent="0.3">
      <c r="A280321" s="30"/>
      <c r="B280321" s="30"/>
      <c r="C280321" s="30"/>
      <c r="D280321" s="30"/>
      <c r="E280321" s="30"/>
      <c r="F280321" s="30"/>
    </row>
    <row r="280420" spans="1:6" x14ac:dyDescent="0.3">
      <c r="A280420" s="30"/>
      <c r="B280420" s="30"/>
      <c r="C280420" s="30"/>
      <c r="D280420" s="30"/>
      <c r="E280420" s="30"/>
      <c r="F280420" s="30"/>
    </row>
    <row r="280519" spans="1:6" x14ac:dyDescent="0.3">
      <c r="A280519" s="30"/>
      <c r="B280519" s="30"/>
      <c r="C280519" s="30"/>
      <c r="D280519" s="30"/>
      <c r="E280519" s="30"/>
      <c r="F280519" s="30"/>
    </row>
    <row r="280618" spans="1:6" x14ac:dyDescent="0.3">
      <c r="A280618" s="30"/>
      <c r="B280618" s="30"/>
      <c r="C280618" s="30"/>
      <c r="D280618" s="30"/>
      <c r="E280618" s="30"/>
      <c r="F280618" s="30"/>
    </row>
    <row r="280717" spans="1:6" x14ac:dyDescent="0.3">
      <c r="A280717" s="30"/>
      <c r="B280717" s="30"/>
      <c r="C280717" s="30"/>
      <c r="D280717" s="30"/>
      <c r="E280717" s="30"/>
      <c r="F280717" s="30"/>
    </row>
    <row r="280816" spans="1:6" x14ac:dyDescent="0.3">
      <c r="A280816" s="30"/>
      <c r="B280816" s="30"/>
      <c r="C280816" s="30"/>
      <c r="D280816" s="30"/>
      <c r="E280816" s="30"/>
      <c r="F280816" s="30"/>
    </row>
    <row r="280915" spans="1:6" x14ac:dyDescent="0.3">
      <c r="A280915" s="30"/>
      <c r="B280915" s="30"/>
      <c r="C280915" s="30"/>
      <c r="D280915" s="30"/>
      <c r="E280915" s="30"/>
      <c r="F280915" s="30"/>
    </row>
    <row r="281014" spans="1:6" x14ac:dyDescent="0.3">
      <c r="A281014" s="30"/>
      <c r="B281014" s="30"/>
      <c r="C281014" s="30"/>
      <c r="D281014" s="30"/>
      <c r="E281014" s="30"/>
      <c r="F281014" s="30"/>
    </row>
    <row r="281113" spans="1:6" x14ac:dyDescent="0.3">
      <c r="A281113" s="30"/>
      <c r="B281113" s="30"/>
      <c r="C281113" s="30"/>
      <c r="D281113" s="30"/>
      <c r="E281113" s="30"/>
      <c r="F281113" s="30"/>
    </row>
    <row r="281212" spans="1:6" x14ac:dyDescent="0.3">
      <c r="A281212" s="30"/>
      <c r="B281212" s="30"/>
      <c r="C281212" s="30"/>
      <c r="D281212" s="30"/>
      <c r="E281212" s="30"/>
      <c r="F281212" s="30"/>
    </row>
    <row r="281311" spans="1:6" x14ac:dyDescent="0.3">
      <c r="A281311" s="30"/>
      <c r="B281311" s="30"/>
      <c r="C281311" s="30"/>
      <c r="D281311" s="30"/>
      <c r="E281311" s="30"/>
      <c r="F281311" s="30"/>
    </row>
    <row r="281410" spans="1:6" x14ac:dyDescent="0.3">
      <c r="A281410" s="30"/>
      <c r="B281410" s="30"/>
      <c r="C281410" s="30"/>
      <c r="D281410" s="30"/>
      <c r="E281410" s="30"/>
      <c r="F281410" s="30"/>
    </row>
    <row r="281509" spans="1:6" x14ac:dyDescent="0.3">
      <c r="A281509" s="30"/>
      <c r="B281509" s="30"/>
      <c r="C281509" s="30"/>
      <c r="D281509" s="30"/>
      <c r="E281509" s="30"/>
      <c r="F281509" s="30"/>
    </row>
    <row r="281608" spans="1:6" x14ac:dyDescent="0.3">
      <c r="A281608" s="30"/>
      <c r="B281608" s="30"/>
      <c r="C281608" s="30"/>
      <c r="D281608" s="30"/>
      <c r="E281608" s="30"/>
      <c r="F281608" s="30"/>
    </row>
    <row r="281707" spans="1:6" x14ac:dyDescent="0.3">
      <c r="A281707" s="30"/>
      <c r="B281707" s="30"/>
      <c r="C281707" s="30"/>
      <c r="D281707" s="30"/>
      <c r="E281707" s="30"/>
      <c r="F281707" s="30"/>
    </row>
    <row r="281806" spans="1:6" x14ac:dyDescent="0.3">
      <c r="A281806" s="30"/>
      <c r="B281806" s="30"/>
      <c r="C281806" s="30"/>
      <c r="D281806" s="30"/>
      <c r="E281806" s="30"/>
      <c r="F281806" s="30"/>
    </row>
    <row r="281905" spans="1:6" x14ac:dyDescent="0.3">
      <c r="A281905" s="30"/>
      <c r="B281905" s="30"/>
      <c r="C281905" s="30"/>
      <c r="D281905" s="30"/>
      <c r="E281905" s="30"/>
      <c r="F281905" s="30"/>
    </row>
    <row r="282004" spans="1:6" x14ac:dyDescent="0.3">
      <c r="A282004" s="30"/>
      <c r="B282004" s="30"/>
      <c r="C282004" s="30"/>
      <c r="D282004" s="30"/>
      <c r="E282004" s="30"/>
      <c r="F282004" s="30"/>
    </row>
    <row r="282103" spans="1:6" x14ac:dyDescent="0.3">
      <c r="A282103" s="30"/>
      <c r="B282103" s="30"/>
      <c r="C282103" s="30"/>
      <c r="D282103" s="30"/>
      <c r="E282103" s="30"/>
      <c r="F282103" s="30"/>
    </row>
    <row r="282202" spans="1:6" x14ac:dyDescent="0.3">
      <c r="A282202" s="30"/>
      <c r="B282202" s="30"/>
      <c r="C282202" s="30"/>
      <c r="D282202" s="30"/>
      <c r="E282202" s="30"/>
      <c r="F282202" s="30"/>
    </row>
    <row r="282301" spans="1:6" x14ac:dyDescent="0.3">
      <c r="A282301" s="30"/>
      <c r="B282301" s="30"/>
      <c r="C282301" s="30"/>
      <c r="D282301" s="30"/>
      <c r="E282301" s="30"/>
      <c r="F282301" s="30"/>
    </row>
    <row r="282400" spans="1:6" x14ac:dyDescent="0.3">
      <c r="A282400" s="30"/>
      <c r="B282400" s="30"/>
      <c r="C282400" s="30"/>
      <c r="D282400" s="30"/>
      <c r="E282400" s="30"/>
      <c r="F282400" s="30"/>
    </row>
    <row r="282499" spans="1:6" x14ac:dyDescent="0.3">
      <c r="A282499" s="30"/>
      <c r="B282499" s="30"/>
      <c r="C282499" s="30"/>
      <c r="D282499" s="30"/>
      <c r="E282499" s="30"/>
      <c r="F282499" s="30"/>
    </row>
    <row r="282598" spans="1:6" x14ac:dyDescent="0.3">
      <c r="A282598" s="30"/>
      <c r="B282598" s="30"/>
      <c r="C282598" s="30"/>
      <c r="D282598" s="30"/>
      <c r="E282598" s="30"/>
      <c r="F282598" s="30"/>
    </row>
    <row r="282697" spans="1:6" x14ac:dyDescent="0.3">
      <c r="A282697" s="30"/>
      <c r="B282697" s="30"/>
      <c r="C282697" s="30"/>
      <c r="D282697" s="30"/>
      <c r="E282697" s="30"/>
      <c r="F282697" s="30"/>
    </row>
    <row r="282796" spans="1:6" x14ac:dyDescent="0.3">
      <c r="A282796" s="30"/>
      <c r="B282796" s="30"/>
      <c r="C282796" s="30"/>
      <c r="D282796" s="30"/>
      <c r="E282796" s="30"/>
      <c r="F282796" s="30"/>
    </row>
    <row r="282895" spans="1:6" x14ac:dyDescent="0.3">
      <c r="A282895" s="30"/>
      <c r="B282895" s="30"/>
      <c r="C282895" s="30"/>
      <c r="D282895" s="30"/>
      <c r="E282895" s="30"/>
      <c r="F282895" s="30"/>
    </row>
    <row r="282994" spans="1:6" x14ac:dyDescent="0.3">
      <c r="A282994" s="30"/>
      <c r="B282994" s="30"/>
      <c r="C282994" s="30"/>
      <c r="D282994" s="30"/>
      <c r="E282994" s="30"/>
      <c r="F282994" s="30"/>
    </row>
    <row r="283093" spans="1:6" x14ac:dyDescent="0.3">
      <c r="A283093" s="30"/>
      <c r="B283093" s="30"/>
      <c r="C283093" s="30"/>
      <c r="D283093" s="30"/>
      <c r="E283093" s="30"/>
      <c r="F283093" s="30"/>
    </row>
    <row r="283192" spans="1:6" x14ac:dyDescent="0.3">
      <c r="A283192" s="30"/>
      <c r="B283192" s="30"/>
      <c r="C283192" s="30"/>
      <c r="D283192" s="30"/>
      <c r="E283192" s="30"/>
      <c r="F283192" s="30"/>
    </row>
    <row r="283291" spans="1:6" x14ac:dyDescent="0.3">
      <c r="A283291" s="30"/>
      <c r="B283291" s="30"/>
      <c r="C283291" s="30"/>
      <c r="D283291" s="30"/>
      <c r="E283291" s="30"/>
      <c r="F283291" s="30"/>
    </row>
    <row r="283390" spans="1:6" x14ac:dyDescent="0.3">
      <c r="A283390" s="30"/>
      <c r="B283390" s="30"/>
      <c r="C283390" s="30"/>
      <c r="D283390" s="30"/>
      <c r="E283390" s="30"/>
      <c r="F283390" s="30"/>
    </row>
    <row r="283489" spans="1:6" x14ac:dyDescent="0.3">
      <c r="A283489" s="30"/>
      <c r="B283489" s="30"/>
      <c r="C283489" s="30"/>
      <c r="D283489" s="30"/>
      <c r="E283489" s="30"/>
      <c r="F283489" s="30"/>
    </row>
    <row r="283588" spans="1:6" x14ac:dyDescent="0.3">
      <c r="A283588" s="30"/>
      <c r="B283588" s="30"/>
      <c r="C283588" s="30"/>
      <c r="D283588" s="30"/>
      <c r="E283588" s="30"/>
      <c r="F283588" s="30"/>
    </row>
    <row r="283687" spans="1:6" x14ac:dyDescent="0.3">
      <c r="A283687" s="30"/>
      <c r="B283687" s="30"/>
      <c r="C283687" s="30"/>
      <c r="D283687" s="30"/>
      <c r="E283687" s="30"/>
      <c r="F283687" s="30"/>
    </row>
    <row r="283786" spans="1:6" x14ac:dyDescent="0.3">
      <c r="A283786" s="30"/>
      <c r="B283786" s="30"/>
      <c r="C283786" s="30"/>
      <c r="D283786" s="30"/>
      <c r="E283786" s="30"/>
      <c r="F283786" s="30"/>
    </row>
    <row r="283885" spans="1:6" x14ac:dyDescent="0.3">
      <c r="A283885" s="30"/>
      <c r="B283885" s="30"/>
      <c r="C283885" s="30"/>
      <c r="D283885" s="30"/>
      <c r="E283885" s="30"/>
      <c r="F283885" s="30"/>
    </row>
    <row r="283984" spans="1:6" x14ac:dyDescent="0.3">
      <c r="A283984" s="30"/>
      <c r="B283984" s="30"/>
      <c r="C283984" s="30"/>
      <c r="D283984" s="30"/>
      <c r="E283984" s="30"/>
      <c r="F283984" s="30"/>
    </row>
    <row r="284083" spans="1:6" x14ac:dyDescent="0.3">
      <c r="A284083" s="30"/>
      <c r="B284083" s="30"/>
      <c r="C284083" s="30"/>
      <c r="D284083" s="30"/>
      <c r="E284083" s="30"/>
      <c r="F284083" s="30"/>
    </row>
    <row r="284182" spans="1:6" x14ac:dyDescent="0.3">
      <c r="A284182" s="30"/>
      <c r="B284182" s="30"/>
      <c r="C284182" s="30"/>
      <c r="D284182" s="30"/>
      <c r="E284182" s="30"/>
      <c r="F284182" s="30"/>
    </row>
    <row r="284281" spans="1:6" x14ac:dyDescent="0.3">
      <c r="A284281" s="30"/>
      <c r="B284281" s="30"/>
      <c r="C284281" s="30"/>
      <c r="D284281" s="30"/>
      <c r="E284281" s="30"/>
      <c r="F284281" s="30"/>
    </row>
    <row r="284380" spans="1:6" x14ac:dyDescent="0.3">
      <c r="A284380" s="30"/>
      <c r="B284380" s="30"/>
      <c r="C284380" s="30"/>
      <c r="D284380" s="30"/>
      <c r="E284380" s="30"/>
      <c r="F284380" s="30"/>
    </row>
    <row r="284479" spans="1:6" x14ac:dyDescent="0.3">
      <c r="A284479" s="30"/>
      <c r="B284479" s="30"/>
      <c r="C284479" s="30"/>
      <c r="D284479" s="30"/>
      <c r="E284479" s="30"/>
      <c r="F284479" s="30"/>
    </row>
    <row r="284578" spans="1:6" x14ac:dyDescent="0.3">
      <c r="A284578" s="30"/>
      <c r="B284578" s="30"/>
      <c r="C284578" s="30"/>
      <c r="D284578" s="30"/>
      <c r="E284578" s="30"/>
      <c r="F284578" s="30"/>
    </row>
    <row r="284677" spans="1:6" x14ac:dyDescent="0.3">
      <c r="A284677" s="30"/>
      <c r="B284677" s="30"/>
      <c r="C284677" s="30"/>
      <c r="D284677" s="30"/>
      <c r="E284677" s="30"/>
      <c r="F284677" s="30"/>
    </row>
    <row r="284776" spans="1:6" x14ac:dyDescent="0.3">
      <c r="A284776" s="30"/>
      <c r="B284776" s="30"/>
      <c r="C284776" s="30"/>
      <c r="D284776" s="30"/>
      <c r="E284776" s="30"/>
      <c r="F284776" s="30"/>
    </row>
    <row r="284875" spans="1:6" x14ac:dyDescent="0.3">
      <c r="A284875" s="30"/>
      <c r="B284875" s="30"/>
      <c r="C284875" s="30"/>
      <c r="D284875" s="30"/>
      <c r="E284875" s="30"/>
      <c r="F284875" s="30"/>
    </row>
    <row r="284974" spans="1:6" x14ac:dyDescent="0.3">
      <c r="A284974" s="30"/>
      <c r="B284974" s="30"/>
      <c r="C284974" s="30"/>
      <c r="D284974" s="30"/>
      <c r="E284974" s="30"/>
      <c r="F284974" s="30"/>
    </row>
    <row r="285073" spans="1:6" x14ac:dyDescent="0.3">
      <c r="A285073" s="30"/>
      <c r="B285073" s="30"/>
      <c r="C285073" s="30"/>
      <c r="D285073" s="30"/>
      <c r="E285073" s="30"/>
      <c r="F285073" s="30"/>
    </row>
    <row r="285172" spans="1:6" x14ac:dyDescent="0.3">
      <c r="A285172" s="30"/>
      <c r="B285172" s="30"/>
      <c r="C285172" s="30"/>
      <c r="D285172" s="30"/>
      <c r="E285172" s="30"/>
      <c r="F285172" s="30"/>
    </row>
    <row r="285271" spans="1:6" x14ac:dyDescent="0.3">
      <c r="A285271" s="30"/>
      <c r="B285271" s="30"/>
      <c r="C285271" s="30"/>
      <c r="D285271" s="30"/>
      <c r="E285271" s="30"/>
      <c r="F285271" s="30"/>
    </row>
    <row r="285370" spans="1:6" x14ac:dyDescent="0.3">
      <c r="A285370" s="30"/>
      <c r="B285370" s="30"/>
      <c r="C285370" s="30"/>
      <c r="D285370" s="30"/>
      <c r="E285370" s="30"/>
      <c r="F285370" s="30"/>
    </row>
    <row r="285469" spans="1:6" x14ac:dyDescent="0.3">
      <c r="A285469" s="30"/>
      <c r="B285469" s="30"/>
      <c r="C285469" s="30"/>
      <c r="D285469" s="30"/>
      <c r="E285469" s="30"/>
      <c r="F285469" s="30"/>
    </row>
    <row r="285568" spans="1:6" x14ac:dyDescent="0.3">
      <c r="A285568" s="30"/>
      <c r="B285568" s="30"/>
      <c r="C285568" s="30"/>
      <c r="D285568" s="30"/>
      <c r="E285568" s="30"/>
      <c r="F285568" s="30"/>
    </row>
    <row r="285667" spans="1:6" x14ac:dyDescent="0.3">
      <c r="A285667" s="30"/>
      <c r="B285667" s="30"/>
      <c r="C285667" s="30"/>
      <c r="D285667" s="30"/>
      <c r="E285667" s="30"/>
      <c r="F285667" s="30"/>
    </row>
    <row r="285766" spans="1:6" x14ac:dyDescent="0.3">
      <c r="A285766" s="30"/>
      <c r="B285766" s="30"/>
      <c r="C285766" s="30"/>
      <c r="D285766" s="30"/>
      <c r="E285766" s="30"/>
      <c r="F285766" s="30"/>
    </row>
    <row r="285865" spans="1:6" x14ac:dyDescent="0.3">
      <c r="A285865" s="30"/>
      <c r="B285865" s="30"/>
      <c r="C285865" s="30"/>
      <c r="D285865" s="30"/>
      <c r="E285865" s="30"/>
      <c r="F285865" s="30"/>
    </row>
    <row r="285964" spans="1:6" x14ac:dyDescent="0.3">
      <c r="A285964" s="30"/>
      <c r="B285964" s="30"/>
      <c r="C285964" s="30"/>
      <c r="D285964" s="30"/>
      <c r="E285964" s="30"/>
      <c r="F285964" s="30"/>
    </row>
    <row r="286063" spans="1:6" x14ac:dyDescent="0.3">
      <c r="A286063" s="30"/>
      <c r="B286063" s="30"/>
      <c r="C286063" s="30"/>
      <c r="D286063" s="30"/>
      <c r="E286063" s="30"/>
      <c r="F286063" s="30"/>
    </row>
    <row r="286162" spans="1:6" x14ac:dyDescent="0.3">
      <c r="A286162" s="30"/>
      <c r="B286162" s="30"/>
      <c r="C286162" s="30"/>
      <c r="D286162" s="30"/>
      <c r="E286162" s="30"/>
      <c r="F286162" s="30"/>
    </row>
    <row r="286261" spans="1:6" x14ac:dyDescent="0.3">
      <c r="A286261" s="30"/>
      <c r="B286261" s="30"/>
      <c r="C286261" s="30"/>
      <c r="D286261" s="30"/>
      <c r="E286261" s="30"/>
      <c r="F286261" s="30"/>
    </row>
    <row r="286360" spans="1:6" x14ac:dyDescent="0.3">
      <c r="A286360" s="30"/>
      <c r="B286360" s="30"/>
      <c r="C286360" s="30"/>
      <c r="D286360" s="30"/>
      <c r="E286360" s="30"/>
      <c r="F286360" s="30"/>
    </row>
    <row r="286459" spans="1:6" x14ac:dyDescent="0.3">
      <c r="A286459" s="30"/>
      <c r="B286459" s="30"/>
      <c r="C286459" s="30"/>
      <c r="D286459" s="30"/>
      <c r="E286459" s="30"/>
      <c r="F286459" s="30"/>
    </row>
    <row r="286558" spans="1:6" x14ac:dyDescent="0.3">
      <c r="A286558" s="30"/>
      <c r="B286558" s="30"/>
      <c r="C286558" s="30"/>
      <c r="D286558" s="30"/>
      <c r="E286558" s="30"/>
      <c r="F286558" s="30"/>
    </row>
    <row r="286657" spans="1:6" x14ac:dyDescent="0.3">
      <c r="A286657" s="30"/>
      <c r="B286657" s="30"/>
      <c r="C286657" s="30"/>
      <c r="D286657" s="30"/>
      <c r="E286657" s="30"/>
      <c r="F286657" s="30"/>
    </row>
    <row r="286756" spans="1:6" x14ac:dyDescent="0.3">
      <c r="A286756" s="30"/>
      <c r="B286756" s="30"/>
      <c r="C286756" s="30"/>
      <c r="D286756" s="30"/>
      <c r="E286756" s="30"/>
      <c r="F286756" s="30"/>
    </row>
    <row r="286855" spans="1:6" x14ac:dyDescent="0.3">
      <c r="A286855" s="30"/>
      <c r="B286855" s="30"/>
      <c r="C286855" s="30"/>
      <c r="D286855" s="30"/>
      <c r="E286855" s="30"/>
      <c r="F286855" s="30"/>
    </row>
    <row r="286954" spans="1:6" x14ac:dyDescent="0.3">
      <c r="A286954" s="30"/>
      <c r="B286954" s="30"/>
      <c r="C286954" s="30"/>
      <c r="D286954" s="30"/>
      <c r="E286954" s="30"/>
      <c r="F286954" s="30"/>
    </row>
    <row r="287053" spans="1:6" x14ac:dyDescent="0.3">
      <c r="A287053" s="30"/>
      <c r="B287053" s="30"/>
      <c r="C287053" s="30"/>
      <c r="D287053" s="30"/>
      <c r="E287053" s="30"/>
      <c r="F287053" s="30"/>
    </row>
    <row r="287152" spans="1:6" x14ac:dyDescent="0.3">
      <c r="A287152" s="30"/>
      <c r="B287152" s="30"/>
      <c r="C287152" s="30"/>
      <c r="D287152" s="30"/>
      <c r="E287152" s="30"/>
      <c r="F287152" s="30"/>
    </row>
    <row r="287251" spans="1:6" x14ac:dyDescent="0.3">
      <c r="A287251" s="30"/>
      <c r="B287251" s="30"/>
      <c r="C287251" s="30"/>
      <c r="D287251" s="30"/>
      <c r="E287251" s="30"/>
      <c r="F287251" s="30"/>
    </row>
    <row r="287350" spans="1:6" x14ac:dyDescent="0.3">
      <c r="A287350" s="30"/>
      <c r="B287350" s="30"/>
      <c r="C287350" s="30"/>
      <c r="D287350" s="30"/>
      <c r="E287350" s="30"/>
      <c r="F287350" s="30"/>
    </row>
    <row r="287449" spans="1:6" x14ac:dyDescent="0.3">
      <c r="A287449" s="30"/>
      <c r="B287449" s="30"/>
      <c r="C287449" s="30"/>
      <c r="D287449" s="30"/>
      <c r="E287449" s="30"/>
      <c r="F287449" s="30"/>
    </row>
    <row r="287548" spans="1:6" x14ac:dyDescent="0.3">
      <c r="A287548" s="30"/>
      <c r="B287548" s="30"/>
      <c r="C287548" s="30"/>
      <c r="D287548" s="30"/>
      <c r="E287548" s="30"/>
      <c r="F287548" s="30"/>
    </row>
    <row r="287647" spans="1:6" x14ac:dyDescent="0.3">
      <c r="A287647" s="30"/>
      <c r="B287647" s="30"/>
      <c r="C287647" s="30"/>
      <c r="D287647" s="30"/>
      <c r="E287647" s="30"/>
      <c r="F287647" s="30"/>
    </row>
    <row r="287746" spans="1:6" x14ac:dyDescent="0.3">
      <c r="A287746" s="30"/>
      <c r="B287746" s="30"/>
      <c r="C287746" s="30"/>
      <c r="D287746" s="30"/>
      <c r="E287746" s="30"/>
      <c r="F287746" s="30"/>
    </row>
    <row r="287845" spans="1:6" x14ac:dyDescent="0.3">
      <c r="A287845" s="30"/>
      <c r="B287845" s="30"/>
      <c r="C287845" s="30"/>
      <c r="D287845" s="30"/>
      <c r="E287845" s="30"/>
      <c r="F287845" s="30"/>
    </row>
    <row r="287944" spans="1:6" x14ac:dyDescent="0.3">
      <c r="A287944" s="30"/>
      <c r="B287944" s="30"/>
      <c r="C287944" s="30"/>
      <c r="D287944" s="30"/>
      <c r="E287944" s="30"/>
      <c r="F287944" s="30"/>
    </row>
    <row r="288043" spans="1:6" x14ac:dyDescent="0.3">
      <c r="A288043" s="30"/>
      <c r="B288043" s="30"/>
      <c r="C288043" s="30"/>
      <c r="D288043" s="30"/>
      <c r="E288043" s="30"/>
      <c r="F288043" s="30"/>
    </row>
    <row r="288142" spans="1:6" x14ac:dyDescent="0.3">
      <c r="A288142" s="30"/>
      <c r="B288142" s="30"/>
      <c r="C288142" s="30"/>
      <c r="D288142" s="30"/>
      <c r="E288142" s="30"/>
      <c r="F288142" s="30"/>
    </row>
    <row r="288241" spans="1:6" x14ac:dyDescent="0.3">
      <c r="A288241" s="30"/>
      <c r="B288241" s="30"/>
      <c r="C288241" s="30"/>
      <c r="D288241" s="30"/>
      <c r="E288241" s="30"/>
      <c r="F288241" s="30"/>
    </row>
    <row r="288340" spans="1:6" x14ac:dyDescent="0.3">
      <c r="A288340" s="30"/>
      <c r="B288340" s="30"/>
      <c r="C288340" s="30"/>
      <c r="D288340" s="30"/>
      <c r="E288340" s="30"/>
      <c r="F288340" s="30"/>
    </row>
    <row r="288439" spans="1:6" x14ac:dyDescent="0.3">
      <c r="A288439" s="30"/>
      <c r="B288439" s="30"/>
      <c r="C288439" s="30"/>
      <c r="D288439" s="30"/>
      <c r="E288439" s="30"/>
      <c r="F288439" s="30"/>
    </row>
    <row r="288538" spans="1:6" x14ac:dyDescent="0.3">
      <c r="A288538" s="30"/>
      <c r="B288538" s="30"/>
      <c r="C288538" s="30"/>
      <c r="D288538" s="30"/>
      <c r="E288538" s="30"/>
      <c r="F288538" s="30"/>
    </row>
    <row r="288637" spans="1:6" x14ac:dyDescent="0.3">
      <c r="A288637" s="30"/>
      <c r="B288637" s="30"/>
      <c r="C288637" s="30"/>
      <c r="D288637" s="30"/>
      <c r="E288637" s="30"/>
      <c r="F288637" s="30"/>
    </row>
    <row r="288736" spans="1:6" x14ac:dyDescent="0.3">
      <c r="A288736" s="30"/>
      <c r="B288736" s="30"/>
      <c r="C288736" s="30"/>
      <c r="D288736" s="30"/>
      <c r="E288736" s="30"/>
      <c r="F288736" s="30"/>
    </row>
    <row r="288835" spans="1:6" x14ac:dyDescent="0.3">
      <c r="A288835" s="30"/>
      <c r="B288835" s="30"/>
      <c r="C288835" s="30"/>
      <c r="D288835" s="30"/>
      <c r="E288835" s="30"/>
      <c r="F288835" s="30"/>
    </row>
    <row r="288934" spans="1:6" x14ac:dyDescent="0.3">
      <c r="A288934" s="30"/>
      <c r="B288934" s="30"/>
      <c r="C288934" s="30"/>
      <c r="D288934" s="30"/>
      <c r="E288934" s="30"/>
      <c r="F288934" s="30"/>
    </row>
    <row r="289033" spans="1:6" x14ac:dyDescent="0.3">
      <c r="A289033" s="30"/>
      <c r="B289033" s="30"/>
      <c r="C289033" s="30"/>
      <c r="D289033" s="30"/>
      <c r="E289033" s="30"/>
      <c r="F289033" s="30"/>
    </row>
    <row r="289132" spans="1:6" x14ac:dyDescent="0.3">
      <c r="A289132" s="30"/>
      <c r="B289132" s="30"/>
      <c r="C289132" s="30"/>
      <c r="D289132" s="30"/>
      <c r="E289132" s="30"/>
      <c r="F289132" s="30"/>
    </row>
    <row r="289231" spans="1:6" x14ac:dyDescent="0.3">
      <c r="A289231" s="30"/>
      <c r="B289231" s="30"/>
      <c r="C289231" s="30"/>
      <c r="D289231" s="30"/>
      <c r="E289231" s="30"/>
      <c r="F289231" s="30"/>
    </row>
    <row r="289330" spans="1:6" x14ac:dyDescent="0.3">
      <c r="A289330" s="30"/>
      <c r="B289330" s="30"/>
      <c r="C289330" s="30"/>
      <c r="D289330" s="30"/>
      <c r="E289330" s="30"/>
      <c r="F289330" s="30"/>
    </row>
    <row r="289429" spans="1:6" x14ac:dyDescent="0.3">
      <c r="A289429" s="30"/>
      <c r="B289429" s="30"/>
      <c r="C289429" s="30"/>
      <c r="D289429" s="30"/>
      <c r="E289429" s="30"/>
      <c r="F289429" s="30"/>
    </row>
    <row r="289528" spans="1:6" x14ac:dyDescent="0.3">
      <c r="A289528" s="30"/>
      <c r="B289528" s="30"/>
      <c r="C289528" s="30"/>
      <c r="D289528" s="30"/>
      <c r="E289528" s="30"/>
      <c r="F289528" s="30"/>
    </row>
    <row r="289627" spans="1:6" x14ac:dyDescent="0.3">
      <c r="A289627" s="30"/>
      <c r="B289627" s="30"/>
      <c r="C289627" s="30"/>
      <c r="D289627" s="30"/>
      <c r="E289627" s="30"/>
      <c r="F289627" s="30"/>
    </row>
    <row r="289726" spans="1:6" x14ac:dyDescent="0.3">
      <c r="A289726" s="30"/>
      <c r="B289726" s="30"/>
      <c r="C289726" s="30"/>
      <c r="D289726" s="30"/>
      <c r="E289726" s="30"/>
      <c r="F289726" s="30"/>
    </row>
    <row r="289825" spans="1:6" x14ac:dyDescent="0.3">
      <c r="A289825" s="30"/>
      <c r="B289825" s="30"/>
      <c r="C289825" s="30"/>
      <c r="D289825" s="30"/>
      <c r="E289825" s="30"/>
      <c r="F289825" s="30"/>
    </row>
    <row r="289924" spans="1:6" x14ac:dyDescent="0.3">
      <c r="A289924" s="30"/>
      <c r="B289924" s="30"/>
      <c r="C289924" s="30"/>
      <c r="D289924" s="30"/>
      <c r="E289924" s="30"/>
      <c r="F289924" s="30"/>
    </row>
    <row r="290023" spans="1:6" x14ac:dyDescent="0.3">
      <c r="A290023" s="30"/>
      <c r="B290023" s="30"/>
      <c r="C290023" s="30"/>
      <c r="D290023" s="30"/>
      <c r="E290023" s="30"/>
      <c r="F290023" s="30"/>
    </row>
    <row r="290122" spans="1:6" x14ac:dyDescent="0.3">
      <c r="A290122" s="30"/>
      <c r="B290122" s="30"/>
      <c r="C290122" s="30"/>
      <c r="D290122" s="30"/>
      <c r="E290122" s="30"/>
      <c r="F290122" s="30"/>
    </row>
    <row r="290221" spans="1:6" x14ac:dyDescent="0.3">
      <c r="A290221" s="30"/>
      <c r="B290221" s="30"/>
      <c r="C290221" s="30"/>
      <c r="D290221" s="30"/>
      <c r="E290221" s="30"/>
      <c r="F290221" s="30"/>
    </row>
    <row r="290320" spans="1:6" x14ac:dyDescent="0.3">
      <c r="A290320" s="30"/>
      <c r="B290320" s="30"/>
      <c r="C290320" s="30"/>
      <c r="D290320" s="30"/>
      <c r="E290320" s="30"/>
      <c r="F290320" s="30"/>
    </row>
    <row r="290419" spans="1:6" x14ac:dyDescent="0.3">
      <c r="A290419" s="30"/>
      <c r="B290419" s="30"/>
      <c r="C290419" s="30"/>
      <c r="D290419" s="30"/>
      <c r="E290419" s="30"/>
      <c r="F290419" s="30"/>
    </row>
    <row r="290518" spans="1:6" x14ac:dyDescent="0.3">
      <c r="A290518" s="30"/>
      <c r="B290518" s="30"/>
      <c r="C290518" s="30"/>
      <c r="D290518" s="30"/>
      <c r="E290518" s="30"/>
      <c r="F290518" s="30"/>
    </row>
    <row r="290617" spans="1:6" x14ac:dyDescent="0.3">
      <c r="A290617" s="30"/>
      <c r="B290617" s="30"/>
      <c r="C290617" s="30"/>
      <c r="D290617" s="30"/>
      <c r="E290617" s="30"/>
      <c r="F290617" s="30"/>
    </row>
    <row r="290716" spans="1:6" x14ac:dyDescent="0.3">
      <c r="A290716" s="30"/>
      <c r="B290716" s="30"/>
      <c r="C290716" s="30"/>
      <c r="D290716" s="30"/>
      <c r="E290716" s="30"/>
      <c r="F290716" s="30"/>
    </row>
    <row r="290815" spans="1:6" x14ac:dyDescent="0.3">
      <c r="A290815" s="30"/>
      <c r="B290815" s="30"/>
      <c r="C290815" s="30"/>
      <c r="D290815" s="30"/>
      <c r="E290815" s="30"/>
      <c r="F290815" s="30"/>
    </row>
    <row r="290914" spans="1:6" x14ac:dyDescent="0.3">
      <c r="A290914" s="30"/>
      <c r="B290914" s="30"/>
      <c r="C290914" s="30"/>
      <c r="D290914" s="30"/>
      <c r="E290914" s="30"/>
      <c r="F290914" s="30"/>
    </row>
    <row r="291013" spans="1:6" x14ac:dyDescent="0.3">
      <c r="A291013" s="30"/>
      <c r="B291013" s="30"/>
      <c r="C291013" s="30"/>
      <c r="D291013" s="30"/>
      <c r="E291013" s="30"/>
      <c r="F291013" s="30"/>
    </row>
    <row r="291112" spans="1:6" x14ac:dyDescent="0.3">
      <c r="A291112" s="30"/>
      <c r="B291112" s="30"/>
      <c r="C291112" s="30"/>
      <c r="D291112" s="30"/>
      <c r="E291112" s="30"/>
      <c r="F291112" s="30"/>
    </row>
    <row r="291211" spans="1:6" x14ac:dyDescent="0.3">
      <c r="A291211" s="30"/>
      <c r="B291211" s="30"/>
      <c r="C291211" s="30"/>
      <c r="D291211" s="30"/>
      <c r="E291211" s="30"/>
      <c r="F291211" s="30"/>
    </row>
    <row r="291310" spans="1:6" x14ac:dyDescent="0.3">
      <c r="A291310" s="30"/>
      <c r="B291310" s="30"/>
      <c r="C291310" s="30"/>
      <c r="D291310" s="30"/>
      <c r="E291310" s="30"/>
      <c r="F291310" s="30"/>
    </row>
    <row r="291409" spans="1:6" x14ac:dyDescent="0.3">
      <c r="A291409" s="30"/>
      <c r="B291409" s="30"/>
      <c r="C291409" s="30"/>
      <c r="D291409" s="30"/>
      <c r="E291409" s="30"/>
      <c r="F291409" s="30"/>
    </row>
    <row r="291508" spans="1:6" x14ac:dyDescent="0.3">
      <c r="A291508" s="30"/>
      <c r="B291508" s="30"/>
      <c r="C291508" s="30"/>
      <c r="D291508" s="30"/>
      <c r="E291508" s="30"/>
      <c r="F291508" s="30"/>
    </row>
    <row r="291607" spans="1:6" x14ac:dyDescent="0.3">
      <c r="A291607" s="30"/>
      <c r="B291607" s="30"/>
      <c r="C291607" s="30"/>
      <c r="D291607" s="30"/>
      <c r="E291607" s="30"/>
      <c r="F291607" s="30"/>
    </row>
    <row r="291706" spans="1:6" x14ac:dyDescent="0.3">
      <c r="A291706" s="30"/>
      <c r="B291706" s="30"/>
      <c r="C291706" s="30"/>
      <c r="D291706" s="30"/>
      <c r="E291706" s="30"/>
      <c r="F291706" s="30"/>
    </row>
    <row r="291805" spans="1:6" x14ac:dyDescent="0.3">
      <c r="A291805" s="30"/>
      <c r="B291805" s="30"/>
      <c r="C291805" s="30"/>
      <c r="D291805" s="30"/>
      <c r="E291805" s="30"/>
      <c r="F291805" s="30"/>
    </row>
    <row r="291904" spans="1:6" x14ac:dyDescent="0.3">
      <c r="A291904" s="30"/>
      <c r="B291904" s="30"/>
      <c r="C291904" s="30"/>
      <c r="D291904" s="30"/>
      <c r="E291904" s="30"/>
      <c r="F291904" s="30"/>
    </row>
    <row r="292003" spans="1:6" x14ac:dyDescent="0.3">
      <c r="A292003" s="30"/>
      <c r="B292003" s="30"/>
      <c r="C292003" s="30"/>
      <c r="D292003" s="30"/>
      <c r="E292003" s="30"/>
      <c r="F292003" s="30"/>
    </row>
    <row r="292102" spans="1:6" x14ac:dyDescent="0.3">
      <c r="A292102" s="30"/>
      <c r="B292102" s="30"/>
      <c r="C292102" s="30"/>
      <c r="D292102" s="30"/>
      <c r="E292102" s="30"/>
      <c r="F292102" s="30"/>
    </row>
    <row r="292201" spans="1:6" x14ac:dyDescent="0.3">
      <c r="A292201" s="30"/>
      <c r="B292201" s="30"/>
      <c r="C292201" s="30"/>
      <c r="D292201" s="30"/>
      <c r="E292201" s="30"/>
      <c r="F292201" s="30"/>
    </row>
    <row r="292300" spans="1:6" x14ac:dyDescent="0.3">
      <c r="A292300" s="30"/>
      <c r="B292300" s="30"/>
      <c r="C292300" s="30"/>
      <c r="D292300" s="30"/>
      <c r="E292300" s="30"/>
      <c r="F292300" s="30"/>
    </row>
    <row r="292399" spans="1:6" x14ac:dyDescent="0.3">
      <c r="A292399" s="30"/>
      <c r="B292399" s="30"/>
      <c r="C292399" s="30"/>
      <c r="D292399" s="30"/>
      <c r="E292399" s="30"/>
      <c r="F292399" s="30"/>
    </row>
    <row r="292498" spans="1:6" x14ac:dyDescent="0.3">
      <c r="A292498" s="30"/>
      <c r="B292498" s="30"/>
      <c r="C292498" s="30"/>
      <c r="D292498" s="30"/>
      <c r="E292498" s="30"/>
      <c r="F292498" s="30"/>
    </row>
    <row r="292597" spans="1:6" x14ac:dyDescent="0.3">
      <c r="A292597" s="30"/>
      <c r="B292597" s="30"/>
      <c r="C292597" s="30"/>
      <c r="D292597" s="30"/>
      <c r="E292597" s="30"/>
      <c r="F292597" s="30"/>
    </row>
    <row r="292696" spans="1:6" x14ac:dyDescent="0.3">
      <c r="A292696" s="30"/>
      <c r="B292696" s="30"/>
      <c r="C292696" s="30"/>
      <c r="D292696" s="30"/>
      <c r="E292696" s="30"/>
      <c r="F292696" s="30"/>
    </row>
    <row r="292795" spans="1:6" x14ac:dyDescent="0.3">
      <c r="A292795" s="30"/>
      <c r="B292795" s="30"/>
      <c r="C292795" s="30"/>
      <c r="D292795" s="30"/>
      <c r="E292795" s="30"/>
      <c r="F292795" s="30"/>
    </row>
    <row r="292894" spans="1:6" x14ac:dyDescent="0.3">
      <c r="A292894" s="30"/>
      <c r="B292894" s="30"/>
      <c r="C292894" s="30"/>
      <c r="D292894" s="30"/>
      <c r="E292894" s="30"/>
      <c r="F292894" s="30"/>
    </row>
    <row r="292993" spans="1:6" x14ac:dyDescent="0.3">
      <c r="A292993" s="30"/>
      <c r="B292993" s="30"/>
      <c r="C292993" s="30"/>
      <c r="D292993" s="30"/>
      <c r="E292993" s="30"/>
      <c r="F292993" s="30"/>
    </row>
    <row r="293092" spans="1:6" x14ac:dyDescent="0.3">
      <c r="A293092" s="30"/>
      <c r="B293092" s="30"/>
      <c r="C293092" s="30"/>
      <c r="D293092" s="30"/>
      <c r="E293092" s="30"/>
      <c r="F293092" s="30"/>
    </row>
    <row r="293191" spans="1:6" x14ac:dyDescent="0.3">
      <c r="A293191" s="30"/>
      <c r="B293191" s="30"/>
      <c r="C293191" s="30"/>
      <c r="D293191" s="30"/>
      <c r="E293191" s="30"/>
      <c r="F293191" s="30"/>
    </row>
    <row r="293290" spans="1:6" x14ac:dyDescent="0.3">
      <c r="A293290" s="30"/>
      <c r="B293290" s="30"/>
      <c r="C293290" s="30"/>
      <c r="D293290" s="30"/>
      <c r="E293290" s="30"/>
      <c r="F293290" s="30"/>
    </row>
    <row r="293389" spans="1:6" x14ac:dyDescent="0.3">
      <c r="A293389" s="30"/>
      <c r="B293389" s="30"/>
      <c r="C293389" s="30"/>
      <c r="D293389" s="30"/>
      <c r="E293389" s="30"/>
      <c r="F293389" s="30"/>
    </row>
    <row r="293488" spans="1:6" x14ac:dyDescent="0.3">
      <c r="A293488" s="30"/>
      <c r="B293488" s="30"/>
      <c r="C293488" s="30"/>
      <c r="D293488" s="30"/>
      <c r="E293488" s="30"/>
      <c r="F293488" s="30"/>
    </row>
    <row r="293587" spans="1:6" x14ac:dyDescent="0.3">
      <c r="A293587" s="30"/>
      <c r="B293587" s="30"/>
      <c r="C293587" s="30"/>
      <c r="D293587" s="30"/>
      <c r="E293587" s="30"/>
      <c r="F293587" s="30"/>
    </row>
    <row r="293686" spans="1:6" x14ac:dyDescent="0.3">
      <c r="A293686" s="30"/>
      <c r="B293686" s="30"/>
      <c r="C293686" s="30"/>
      <c r="D293686" s="30"/>
      <c r="E293686" s="30"/>
      <c r="F293686" s="30"/>
    </row>
    <row r="293785" spans="1:6" x14ac:dyDescent="0.3">
      <c r="A293785" s="30"/>
      <c r="B293785" s="30"/>
      <c r="C293785" s="30"/>
      <c r="D293785" s="30"/>
      <c r="E293785" s="30"/>
      <c r="F293785" s="30"/>
    </row>
    <row r="293884" spans="1:6" x14ac:dyDescent="0.3">
      <c r="A293884" s="30"/>
      <c r="B293884" s="30"/>
      <c r="C293884" s="30"/>
      <c r="D293884" s="30"/>
      <c r="E293884" s="30"/>
      <c r="F293884" s="30"/>
    </row>
    <row r="293983" spans="1:6" x14ac:dyDescent="0.3">
      <c r="A293983" s="30"/>
      <c r="B293983" s="30"/>
      <c r="C293983" s="30"/>
      <c r="D293983" s="30"/>
      <c r="E293983" s="30"/>
      <c r="F293983" s="30"/>
    </row>
    <row r="294082" spans="1:6" x14ac:dyDescent="0.3">
      <c r="A294082" s="30"/>
      <c r="B294082" s="30"/>
      <c r="C294082" s="30"/>
      <c r="D294082" s="30"/>
      <c r="E294082" s="30"/>
      <c r="F294082" s="30"/>
    </row>
    <row r="294181" spans="1:6" x14ac:dyDescent="0.3">
      <c r="A294181" s="30"/>
      <c r="B294181" s="30"/>
      <c r="C294181" s="30"/>
      <c r="D294181" s="30"/>
      <c r="E294181" s="30"/>
      <c r="F294181" s="30"/>
    </row>
    <row r="294280" spans="1:6" x14ac:dyDescent="0.3">
      <c r="A294280" s="30"/>
      <c r="B294280" s="30"/>
      <c r="C294280" s="30"/>
      <c r="D294280" s="30"/>
      <c r="E294280" s="30"/>
      <c r="F294280" s="30"/>
    </row>
    <row r="294379" spans="1:6" x14ac:dyDescent="0.3">
      <c r="A294379" s="30"/>
      <c r="B294379" s="30"/>
      <c r="C294379" s="30"/>
      <c r="D294379" s="30"/>
      <c r="E294379" s="30"/>
      <c r="F294379" s="30"/>
    </row>
    <row r="294478" spans="1:6" x14ac:dyDescent="0.3">
      <c r="A294478" s="30"/>
      <c r="B294478" s="30"/>
      <c r="C294478" s="30"/>
      <c r="D294478" s="30"/>
      <c r="E294478" s="30"/>
      <c r="F294478" s="30"/>
    </row>
    <row r="294577" spans="1:6" x14ac:dyDescent="0.3">
      <c r="A294577" s="30"/>
      <c r="B294577" s="30"/>
      <c r="C294577" s="30"/>
      <c r="D294577" s="30"/>
      <c r="E294577" s="30"/>
      <c r="F294577" s="30"/>
    </row>
    <row r="294676" spans="1:6" x14ac:dyDescent="0.3">
      <c r="A294676" s="30"/>
      <c r="B294676" s="30"/>
      <c r="C294676" s="30"/>
      <c r="D294676" s="30"/>
      <c r="E294676" s="30"/>
      <c r="F294676" s="30"/>
    </row>
    <row r="294775" spans="1:6" x14ac:dyDescent="0.3">
      <c r="A294775" s="30"/>
      <c r="B294775" s="30"/>
      <c r="C294775" s="30"/>
      <c r="D294775" s="30"/>
      <c r="E294775" s="30"/>
      <c r="F294775" s="30"/>
    </row>
    <row r="294874" spans="1:6" x14ac:dyDescent="0.3">
      <c r="A294874" s="30"/>
      <c r="B294874" s="30"/>
      <c r="C294874" s="30"/>
      <c r="D294874" s="30"/>
      <c r="E294874" s="30"/>
      <c r="F294874" s="30"/>
    </row>
    <row r="294973" spans="1:6" x14ac:dyDescent="0.3">
      <c r="A294973" s="30"/>
      <c r="B294973" s="30"/>
      <c r="C294973" s="30"/>
      <c r="D294973" s="30"/>
      <c r="E294973" s="30"/>
      <c r="F294973" s="30"/>
    </row>
    <row r="295072" spans="1:6" x14ac:dyDescent="0.3">
      <c r="A295072" s="30"/>
      <c r="B295072" s="30"/>
      <c r="C295072" s="30"/>
      <c r="D295072" s="30"/>
      <c r="E295072" s="30"/>
      <c r="F295072" s="30"/>
    </row>
    <row r="295171" spans="1:6" x14ac:dyDescent="0.3">
      <c r="A295171" s="30"/>
      <c r="B295171" s="30"/>
      <c r="C295171" s="30"/>
      <c r="D295171" s="30"/>
      <c r="E295171" s="30"/>
      <c r="F295171" s="30"/>
    </row>
    <row r="295270" spans="1:6" x14ac:dyDescent="0.3">
      <c r="A295270" s="30"/>
      <c r="B295270" s="30"/>
      <c r="C295270" s="30"/>
      <c r="D295270" s="30"/>
      <c r="E295270" s="30"/>
      <c r="F295270" s="30"/>
    </row>
    <row r="295369" spans="1:6" x14ac:dyDescent="0.3">
      <c r="A295369" s="30"/>
      <c r="B295369" s="30"/>
      <c r="C295369" s="30"/>
      <c r="D295369" s="30"/>
      <c r="E295369" s="30"/>
      <c r="F295369" s="30"/>
    </row>
    <row r="295468" spans="1:6" x14ac:dyDescent="0.3">
      <c r="A295468" s="30"/>
      <c r="B295468" s="30"/>
      <c r="C295468" s="30"/>
      <c r="D295468" s="30"/>
      <c r="E295468" s="30"/>
      <c r="F295468" s="30"/>
    </row>
    <row r="295567" spans="1:6" x14ac:dyDescent="0.3">
      <c r="A295567" s="30"/>
      <c r="B295567" s="30"/>
      <c r="C295567" s="30"/>
      <c r="D295567" s="30"/>
      <c r="E295567" s="30"/>
      <c r="F295567" s="30"/>
    </row>
    <row r="295666" spans="1:6" x14ac:dyDescent="0.3">
      <c r="A295666" s="30"/>
      <c r="B295666" s="30"/>
      <c r="C295666" s="30"/>
      <c r="D295666" s="30"/>
      <c r="E295666" s="30"/>
      <c r="F295666" s="30"/>
    </row>
    <row r="295765" spans="1:6" x14ac:dyDescent="0.3">
      <c r="A295765" s="30"/>
      <c r="B295765" s="30"/>
      <c r="C295765" s="30"/>
      <c r="D295765" s="30"/>
      <c r="E295765" s="30"/>
      <c r="F295765" s="30"/>
    </row>
    <row r="295864" spans="1:6" x14ac:dyDescent="0.3">
      <c r="A295864" s="30"/>
      <c r="B295864" s="30"/>
      <c r="C295864" s="30"/>
      <c r="D295864" s="30"/>
      <c r="E295864" s="30"/>
      <c r="F295864" s="30"/>
    </row>
    <row r="295963" spans="1:6" x14ac:dyDescent="0.3">
      <c r="A295963" s="30"/>
      <c r="B295963" s="30"/>
      <c r="C295963" s="30"/>
      <c r="D295963" s="30"/>
      <c r="E295963" s="30"/>
      <c r="F295963" s="30"/>
    </row>
    <row r="296062" spans="1:6" x14ac:dyDescent="0.3">
      <c r="A296062" s="30"/>
      <c r="B296062" s="30"/>
      <c r="C296062" s="30"/>
      <c r="D296062" s="30"/>
      <c r="E296062" s="30"/>
      <c r="F296062" s="30"/>
    </row>
    <row r="296161" spans="1:6" x14ac:dyDescent="0.3">
      <c r="A296161" s="30"/>
      <c r="B296161" s="30"/>
      <c r="C296161" s="30"/>
      <c r="D296161" s="30"/>
      <c r="E296161" s="30"/>
      <c r="F296161" s="30"/>
    </row>
    <row r="296260" spans="1:6" x14ac:dyDescent="0.3">
      <c r="A296260" s="30"/>
      <c r="B296260" s="30"/>
      <c r="C296260" s="30"/>
      <c r="D296260" s="30"/>
      <c r="E296260" s="30"/>
      <c r="F296260" s="30"/>
    </row>
    <row r="296359" spans="1:6" x14ac:dyDescent="0.3">
      <c r="A296359" s="30"/>
      <c r="B296359" s="30"/>
      <c r="C296359" s="30"/>
      <c r="D296359" s="30"/>
      <c r="E296359" s="30"/>
      <c r="F296359" s="30"/>
    </row>
    <row r="296458" spans="1:6" x14ac:dyDescent="0.3">
      <c r="A296458" s="30"/>
      <c r="B296458" s="30"/>
      <c r="C296458" s="30"/>
      <c r="D296458" s="30"/>
      <c r="E296458" s="30"/>
      <c r="F296458" s="30"/>
    </row>
    <row r="296557" spans="1:6" x14ac:dyDescent="0.3">
      <c r="A296557" s="30"/>
      <c r="B296557" s="30"/>
      <c r="C296557" s="30"/>
      <c r="D296557" s="30"/>
      <c r="E296557" s="30"/>
      <c r="F296557" s="30"/>
    </row>
    <row r="296656" spans="1:6" x14ac:dyDescent="0.3">
      <c r="A296656" s="30"/>
      <c r="B296656" s="30"/>
      <c r="C296656" s="30"/>
      <c r="D296656" s="30"/>
      <c r="E296656" s="30"/>
      <c r="F296656" s="30"/>
    </row>
    <row r="296755" spans="1:6" x14ac:dyDescent="0.3">
      <c r="A296755" s="30"/>
      <c r="B296755" s="30"/>
      <c r="C296755" s="30"/>
      <c r="D296755" s="30"/>
      <c r="E296755" s="30"/>
      <c r="F296755" s="30"/>
    </row>
    <row r="296854" spans="1:6" x14ac:dyDescent="0.3">
      <c r="A296854" s="30"/>
      <c r="B296854" s="30"/>
      <c r="C296854" s="30"/>
      <c r="D296854" s="30"/>
      <c r="E296854" s="30"/>
      <c r="F296854" s="30"/>
    </row>
    <row r="296953" spans="1:6" x14ac:dyDescent="0.3">
      <c r="A296953" s="30"/>
      <c r="B296953" s="30"/>
      <c r="C296953" s="30"/>
      <c r="D296953" s="30"/>
      <c r="E296953" s="30"/>
      <c r="F296953" s="30"/>
    </row>
    <row r="297052" spans="1:6" x14ac:dyDescent="0.3">
      <c r="A297052" s="30"/>
      <c r="B297052" s="30"/>
      <c r="C297052" s="30"/>
      <c r="D297052" s="30"/>
      <c r="E297052" s="30"/>
      <c r="F297052" s="30"/>
    </row>
    <row r="297151" spans="1:6" x14ac:dyDescent="0.3">
      <c r="A297151" s="30"/>
      <c r="B297151" s="30"/>
      <c r="C297151" s="30"/>
      <c r="D297151" s="30"/>
      <c r="E297151" s="30"/>
      <c r="F297151" s="30"/>
    </row>
    <row r="297250" spans="1:6" x14ac:dyDescent="0.3">
      <c r="A297250" s="30"/>
      <c r="B297250" s="30"/>
      <c r="C297250" s="30"/>
      <c r="D297250" s="30"/>
      <c r="E297250" s="30"/>
      <c r="F297250" s="30"/>
    </row>
    <row r="297349" spans="1:6" x14ac:dyDescent="0.3">
      <c r="A297349" s="30"/>
      <c r="B297349" s="30"/>
      <c r="C297349" s="30"/>
      <c r="D297349" s="30"/>
      <c r="E297349" s="30"/>
      <c r="F297349" s="30"/>
    </row>
    <row r="297448" spans="1:6" x14ac:dyDescent="0.3">
      <c r="A297448" s="30"/>
      <c r="B297448" s="30"/>
      <c r="C297448" s="30"/>
      <c r="D297448" s="30"/>
      <c r="E297448" s="30"/>
      <c r="F297448" s="30"/>
    </row>
    <row r="297547" spans="1:6" x14ac:dyDescent="0.3">
      <c r="A297547" s="30"/>
      <c r="B297547" s="30"/>
      <c r="C297547" s="30"/>
      <c r="D297547" s="30"/>
      <c r="E297547" s="30"/>
      <c r="F297547" s="30"/>
    </row>
    <row r="297646" spans="1:6" x14ac:dyDescent="0.3">
      <c r="A297646" s="30"/>
      <c r="B297646" s="30"/>
      <c r="C297646" s="30"/>
      <c r="D297646" s="30"/>
      <c r="E297646" s="30"/>
      <c r="F297646" s="30"/>
    </row>
    <row r="297745" spans="1:6" x14ac:dyDescent="0.3">
      <c r="A297745" s="30"/>
      <c r="B297745" s="30"/>
      <c r="C297745" s="30"/>
      <c r="D297745" s="30"/>
      <c r="E297745" s="30"/>
      <c r="F297745" s="30"/>
    </row>
    <row r="297844" spans="1:6" x14ac:dyDescent="0.3">
      <c r="A297844" s="30"/>
      <c r="B297844" s="30"/>
      <c r="C297844" s="30"/>
      <c r="D297844" s="30"/>
      <c r="E297844" s="30"/>
      <c r="F297844" s="30"/>
    </row>
    <row r="297943" spans="1:6" x14ac:dyDescent="0.3">
      <c r="A297943" s="30"/>
      <c r="B297943" s="30"/>
      <c r="C297943" s="30"/>
      <c r="D297943" s="30"/>
      <c r="E297943" s="30"/>
      <c r="F297943" s="30"/>
    </row>
    <row r="298042" spans="1:6" x14ac:dyDescent="0.3">
      <c r="A298042" s="30"/>
      <c r="B298042" s="30"/>
      <c r="C298042" s="30"/>
      <c r="D298042" s="30"/>
      <c r="E298042" s="30"/>
      <c r="F298042" s="30"/>
    </row>
    <row r="298141" spans="1:6" x14ac:dyDescent="0.3">
      <c r="A298141" s="30"/>
      <c r="B298141" s="30"/>
      <c r="C298141" s="30"/>
      <c r="D298141" s="30"/>
      <c r="E298141" s="30"/>
      <c r="F298141" s="30"/>
    </row>
    <row r="298240" spans="1:6" x14ac:dyDescent="0.3">
      <c r="A298240" s="30"/>
      <c r="B298240" s="30"/>
      <c r="C298240" s="30"/>
      <c r="D298240" s="30"/>
      <c r="E298240" s="30"/>
      <c r="F298240" s="30"/>
    </row>
    <row r="298339" spans="1:6" x14ac:dyDescent="0.3">
      <c r="A298339" s="30"/>
      <c r="B298339" s="30"/>
      <c r="C298339" s="30"/>
      <c r="D298339" s="30"/>
      <c r="E298339" s="30"/>
      <c r="F298339" s="30"/>
    </row>
    <row r="298438" spans="1:6" x14ac:dyDescent="0.3">
      <c r="A298438" s="30"/>
      <c r="B298438" s="30"/>
      <c r="C298438" s="30"/>
      <c r="D298438" s="30"/>
      <c r="E298438" s="30"/>
      <c r="F298438" s="30"/>
    </row>
    <row r="298537" spans="1:6" x14ac:dyDescent="0.3">
      <c r="A298537" s="30"/>
      <c r="B298537" s="30"/>
      <c r="C298537" s="30"/>
      <c r="D298537" s="30"/>
      <c r="E298537" s="30"/>
      <c r="F298537" s="30"/>
    </row>
    <row r="298636" spans="1:6" x14ac:dyDescent="0.3">
      <c r="A298636" s="30"/>
      <c r="B298636" s="30"/>
      <c r="C298636" s="30"/>
      <c r="D298636" s="30"/>
      <c r="E298636" s="30"/>
      <c r="F298636" s="30"/>
    </row>
    <row r="298735" spans="1:6" x14ac:dyDescent="0.3">
      <c r="A298735" s="30"/>
      <c r="B298735" s="30"/>
      <c r="C298735" s="30"/>
      <c r="D298735" s="30"/>
      <c r="E298735" s="30"/>
      <c r="F298735" s="30"/>
    </row>
    <row r="298834" spans="1:6" x14ac:dyDescent="0.3">
      <c r="A298834" s="30"/>
      <c r="B298834" s="30"/>
      <c r="C298834" s="30"/>
      <c r="D298834" s="30"/>
      <c r="E298834" s="30"/>
      <c r="F298834" s="30"/>
    </row>
    <row r="298933" spans="1:6" x14ac:dyDescent="0.3">
      <c r="A298933" s="30"/>
      <c r="B298933" s="30"/>
      <c r="C298933" s="30"/>
      <c r="D298933" s="30"/>
      <c r="E298933" s="30"/>
      <c r="F298933" s="30"/>
    </row>
    <row r="299032" spans="1:6" x14ac:dyDescent="0.3">
      <c r="A299032" s="30"/>
      <c r="B299032" s="30"/>
      <c r="C299032" s="30"/>
      <c r="D299032" s="30"/>
      <c r="E299032" s="30"/>
      <c r="F299032" s="30"/>
    </row>
    <row r="299131" spans="1:6" x14ac:dyDescent="0.3">
      <c r="A299131" s="30"/>
      <c r="B299131" s="30"/>
      <c r="C299131" s="30"/>
      <c r="D299131" s="30"/>
      <c r="E299131" s="30"/>
      <c r="F299131" s="30"/>
    </row>
    <row r="299230" spans="1:6" x14ac:dyDescent="0.3">
      <c r="A299230" s="30"/>
      <c r="B299230" s="30"/>
      <c r="C299230" s="30"/>
      <c r="D299230" s="30"/>
      <c r="E299230" s="30"/>
      <c r="F299230" s="30"/>
    </row>
    <row r="299329" spans="1:6" x14ac:dyDescent="0.3">
      <c r="A299329" s="30"/>
      <c r="B299329" s="30"/>
      <c r="C299329" s="30"/>
      <c r="D299329" s="30"/>
      <c r="E299329" s="30"/>
      <c r="F299329" s="30"/>
    </row>
    <row r="299428" spans="1:6" x14ac:dyDescent="0.3">
      <c r="A299428" s="30"/>
      <c r="B299428" s="30"/>
      <c r="C299428" s="30"/>
      <c r="D299428" s="30"/>
      <c r="E299428" s="30"/>
      <c r="F299428" s="30"/>
    </row>
    <row r="299527" spans="1:6" x14ac:dyDescent="0.3">
      <c r="A299527" s="30"/>
      <c r="B299527" s="30"/>
      <c r="C299527" s="30"/>
      <c r="D299527" s="30"/>
      <c r="E299527" s="30"/>
      <c r="F299527" s="30"/>
    </row>
    <row r="299626" spans="1:6" x14ac:dyDescent="0.3">
      <c r="A299626" s="30"/>
      <c r="B299626" s="30"/>
      <c r="C299626" s="30"/>
      <c r="D299626" s="30"/>
      <c r="E299626" s="30"/>
      <c r="F299626" s="30"/>
    </row>
    <row r="299725" spans="1:6" x14ac:dyDescent="0.3">
      <c r="A299725" s="30"/>
      <c r="B299725" s="30"/>
      <c r="C299725" s="30"/>
      <c r="D299725" s="30"/>
      <c r="E299725" s="30"/>
      <c r="F299725" s="30"/>
    </row>
    <row r="299824" spans="1:6" x14ac:dyDescent="0.3">
      <c r="A299824" s="30"/>
      <c r="B299824" s="30"/>
      <c r="C299824" s="30"/>
      <c r="D299824" s="30"/>
      <c r="E299824" s="30"/>
      <c r="F299824" s="30"/>
    </row>
    <row r="299923" spans="1:6" x14ac:dyDescent="0.3">
      <c r="A299923" s="30"/>
      <c r="B299923" s="30"/>
      <c r="C299923" s="30"/>
      <c r="D299923" s="30"/>
      <c r="E299923" s="30"/>
      <c r="F299923" s="30"/>
    </row>
    <row r="300022" spans="1:6" x14ac:dyDescent="0.3">
      <c r="A300022" s="30"/>
      <c r="B300022" s="30"/>
      <c r="C300022" s="30"/>
      <c r="D300022" s="30"/>
      <c r="E300022" s="30"/>
      <c r="F300022" s="30"/>
    </row>
    <row r="300121" spans="1:6" x14ac:dyDescent="0.3">
      <c r="A300121" s="30"/>
      <c r="B300121" s="30"/>
      <c r="C300121" s="30"/>
      <c r="D300121" s="30"/>
      <c r="E300121" s="30"/>
      <c r="F300121" s="30"/>
    </row>
    <row r="300220" spans="1:6" x14ac:dyDescent="0.3">
      <c r="A300220" s="30"/>
      <c r="B300220" s="30"/>
      <c r="C300220" s="30"/>
      <c r="D300220" s="30"/>
      <c r="E300220" s="30"/>
      <c r="F300220" s="30"/>
    </row>
    <row r="300319" spans="1:6" x14ac:dyDescent="0.3">
      <c r="A300319" s="30"/>
      <c r="B300319" s="30"/>
      <c r="C300319" s="30"/>
      <c r="D300319" s="30"/>
      <c r="E300319" s="30"/>
      <c r="F300319" s="30"/>
    </row>
    <row r="300418" spans="1:6" x14ac:dyDescent="0.3">
      <c r="A300418" s="30"/>
      <c r="B300418" s="30"/>
      <c r="C300418" s="30"/>
      <c r="D300418" s="30"/>
      <c r="E300418" s="30"/>
      <c r="F300418" s="30"/>
    </row>
    <row r="300517" spans="1:6" x14ac:dyDescent="0.3">
      <c r="A300517" s="30"/>
      <c r="B300517" s="30"/>
      <c r="C300517" s="30"/>
      <c r="D300517" s="30"/>
      <c r="E300517" s="30"/>
      <c r="F300517" s="30"/>
    </row>
    <row r="300616" spans="1:6" x14ac:dyDescent="0.3">
      <c r="A300616" s="30"/>
      <c r="B300616" s="30"/>
      <c r="C300616" s="30"/>
      <c r="D300616" s="30"/>
      <c r="E300616" s="30"/>
      <c r="F300616" s="30"/>
    </row>
    <row r="300715" spans="1:6" x14ac:dyDescent="0.3">
      <c r="A300715" s="30"/>
      <c r="B300715" s="30"/>
      <c r="C300715" s="30"/>
      <c r="D300715" s="30"/>
      <c r="E300715" s="30"/>
      <c r="F300715" s="30"/>
    </row>
    <row r="300814" spans="1:6" x14ac:dyDescent="0.3">
      <c r="A300814" s="30"/>
      <c r="B300814" s="30"/>
      <c r="C300814" s="30"/>
      <c r="D300814" s="30"/>
      <c r="E300814" s="30"/>
      <c r="F300814" s="30"/>
    </row>
    <row r="300913" spans="1:6" x14ac:dyDescent="0.3">
      <c r="A300913" s="30"/>
      <c r="B300913" s="30"/>
      <c r="C300913" s="30"/>
      <c r="D300913" s="30"/>
      <c r="E300913" s="30"/>
      <c r="F300913" s="30"/>
    </row>
    <row r="301012" spans="1:6" x14ac:dyDescent="0.3">
      <c r="A301012" s="30"/>
      <c r="B301012" s="30"/>
      <c r="C301012" s="30"/>
      <c r="D301012" s="30"/>
      <c r="E301012" s="30"/>
      <c r="F301012" s="30"/>
    </row>
    <row r="301111" spans="1:6" x14ac:dyDescent="0.3">
      <c r="A301111" s="30"/>
      <c r="B301111" s="30"/>
      <c r="C301111" s="30"/>
      <c r="D301111" s="30"/>
      <c r="E301111" s="30"/>
      <c r="F301111" s="30"/>
    </row>
    <row r="301210" spans="1:6" x14ac:dyDescent="0.3">
      <c r="A301210" s="30"/>
      <c r="B301210" s="30"/>
      <c r="C301210" s="30"/>
      <c r="D301210" s="30"/>
      <c r="E301210" s="30"/>
      <c r="F301210" s="30"/>
    </row>
    <row r="301309" spans="1:6" x14ac:dyDescent="0.3">
      <c r="A301309" s="30"/>
      <c r="B301309" s="30"/>
      <c r="C301309" s="30"/>
      <c r="D301309" s="30"/>
      <c r="E301309" s="30"/>
      <c r="F301309" s="30"/>
    </row>
    <row r="301408" spans="1:6" x14ac:dyDescent="0.3">
      <c r="A301408" s="30"/>
      <c r="B301408" s="30"/>
      <c r="C301408" s="30"/>
      <c r="D301408" s="30"/>
      <c r="E301408" s="30"/>
      <c r="F301408" s="30"/>
    </row>
    <row r="301507" spans="1:6" x14ac:dyDescent="0.3">
      <c r="A301507" s="30"/>
      <c r="B301507" s="30"/>
      <c r="C301507" s="30"/>
      <c r="D301507" s="30"/>
      <c r="E301507" s="30"/>
      <c r="F301507" s="30"/>
    </row>
    <row r="301606" spans="1:6" x14ac:dyDescent="0.3">
      <c r="A301606" s="30"/>
      <c r="B301606" s="30"/>
      <c r="C301606" s="30"/>
      <c r="D301606" s="30"/>
      <c r="E301606" s="30"/>
      <c r="F301606" s="30"/>
    </row>
    <row r="301705" spans="1:6" x14ac:dyDescent="0.3">
      <c r="A301705" s="30"/>
      <c r="B301705" s="30"/>
      <c r="C301705" s="30"/>
      <c r="D301705" s="30"/>
      <c r="E301705" s="30"/>
      <c r="F301705" s="30"/>
    </row>
    <row r="301804" spans="1:6" x14ac:dyDescent="0.3">
      <c r="A301804" s="30"/>
      <c r="B301804" s="30"/>
      <c r="C301804" s="30"/>
      <c r="D301804" s="30"/>
      <c r="E301804" s="30"/>
      <c r="F301804" s="30"/>
    </row>
    <row r="301903" spans="1:6" x14ac:dyDescent="0.3">
      <c r="A301903" s="30"/>
      <c r="B301903" s="30"/>
      <c r="C301903" s="30"/>
      <c r="D301903" s="30"/>
      <c r="E301903" s="30"/>
      <c r="F301903" s="30"/>
    </row>
    <row r="302002" spans="1:6" x14ac:dyDescent="0.3">
      <c r="A302002" s="30"/>
      <c r="B302002" s="30"/>
      <c r="C302002" s="30"/>
      <c r="D302002" s="30"/>
      <c r="E302002" s="30"/>
      <c r="F302002" s="30"/>
    </row>
    <row r="302101" spans="1:6" x14ac:dyDescent="0.3">
      <c r="A302101" s="30"/>
      <c r="B302101" s="30"/>
      <c r="C302101" s="30"/>
      <c r="D302101" s="30"/>
      <c r="E302101" s="30"/>
      <c r="F302101" s="30"/>
    </row>
    <row r="302200" spans="1:6" x14ac:dyDescent="0.3">
      <c r="A302200" s="30"/>
      <c r="B302200" s="30"/>
      <c r="C302200" s="30"/>
      <c r="D302200" s="30"/>
      <c r="E302200" s="30"/>
      <c r="F302200" s="30"/>
    </row>
    <row r="302299" spans="1:6" x14ac:dyDescent="0.3">
      <c r="A302299" s="30"/>
      <c r="B302299" s="30"/>
      <c r="C302299" s="30"/>
      <c r="D302299" s="30"/>
      <c r="E302299" s="30"/>
      <c r="F302299" s="30"/>
    </row>
    <row r="302398" spans="1:6" x14ac:dyDescent="0.3">
      <c r="A302398" s="30"/>
      <c r="B302398" s="30"/>
      <c r="C302398" s="30"/>
      <c r="D302398" s="30"/>
      <c r="E302398" s="30"/>
      <c r="F302398" s="30"/>
    </row>
    <row r="302497" spans="1:6" x14ac:dyDescent="0.3">
      <c r="A302497" s="30"/>
      <c r="B302497" s="30"/>
      <c r="C302497" s="30"/>
      <c r="D302497" s="30"/>
      <c r="E302497" s="30"/>
      <c r="F302497" s="30"/>
    </row>
    <row r="302596" spans="1:6" x14ac:dyDescent="0.3">
      <c r="A302596" s="30"/>
      <c r="B302596" s="30"/>
      <c r="C302596" s="30"/>
      <c r="D302596" s="30"/>
      <c r="E302596" s="30"/>
      <c r="F302596" s="30"/>
    </row>
    <row r="302695" spans="1:6" x14ac:dyDescent="0.3">
      <c r="A302695" s="30"/>
      <c r="B302695" s="30"/>
      <c r="C302695" s="30"/>
      <c r="D302695" s="30"/>
      <c r="E302695" s="30"/>
      <c r="F302695" s="30"/>
    </row>
    <row r="302794" spans="1:6" x14ac:dyDescent="0.3">
      <c r="A302794" s="30"/>
      <c r="B302794" s="30"/>
      <c r="C302794" s="30"/>
      <c r="D302794" s="30"/>
      <c r="E302794" s="30"/>
      <c r="F302794" s="30"/>
    </row>
    <row r="302893" spans="1:6" x14ac:dyDescent="0.3">
      <c r="A302893" s="30"/>
      <c r="B302893" s="30"/>
      <c r="C302893" s="30"/>
      <c r="D302893" s="30"/>
      <c r="E302893" s="30"/>
      <c r="F302893" s="30"/>
    </row>
    <row r="302992" spans="1:6" x14ac:dyDescent="0.3">
      <c r="A302992" s="30"/>
      <c r="B302992" s="30"/>
      <c r="C302992" s="30"/>
      <c r="D302992" s="30"/>
      <c r="E302992" s="30"/>
      <c r="F302992" s="30"/>
    </row>
    <row r="303091" spans="1:6" x14ac:dyDescent="0.3">
      <c r="A303091" s="30"/>
      <c r="B303091" s="30"/>
      <c r="C303091" s="30"/>
      <c r="D303091" s="30"/>
      <c r="E303091" s="30"/>
      <c r="F303091" s="30"/>
    </row>
    <row r="303190" spans="1:6" x14ac:dyDescent="0.3">
      <c r="A303190" s="30"/>
      <c r="B303190" s="30"/>
      <c r="C303190" s="30"/>
      <c r="D303190" s="30"/>
      <c r="E303190" s="30"/>
      <c r="F303190" s="30"/>
    </row>
    <row r="303289" spans="1:6" x14ac:dyDescent="0.3">
      <c r="A303289" s="30"/>
      <c r="B303289" s="30"/>
      <c r="C303289" s="30"/>
      <c r="D303289" s="30"/>
      <c r="E303289" s="30"/>
      <c r="F303289" s="30"/>
    </row>
    <row r="303388" spans="1:6" x14ac:dyDescent="0.3">
      <c r="A303388" s="30"/>
      <c r="B303388" s="30"/>
      <c r="C303388" s="30"/>
      <c r="D303388" s="30"/>
      <c r="E303388" s="30"/>
      <c r="F303388" s="30"/>
    </row>
    <row r="303487" spans="1:6" x14ac:dyDescent="0.3">
      <c r="A303487" s="30"/>
      <c r="B303487" s="30"/>
      <c r="C303487" s="30"/>
      <c r="D303487" s="30"/>
      <c r="E303487" s="30"/>
      <c r="F303487" s="30"/>
    </row>
    <row r="303586" spans="1:6" x14ac:dyDescent="0.3">
      <c r="A303586" s="30"/>
      <c r="B303586" s="30"/>
      <c r="C303586" s="30"/>
      <c r="D303586" s="30"/>
      <c r="E303586" s="30"/>
      <c r="F303586" s="30"/>
    </row>
    <row r="303685" spans="1:6" x14ac:dyDescent="0.3">
      <c r="A303685" s="30"/>
      <c r="B303685" s="30"/>
      <c r="C303685" s="30"/>
      <c r="D303685" s="30"/>
      <c r="E303685" s="30"/>
      <c r="F303685" s="30"/>
    </row>
    <row r="303784" spans="1:6" x14ac:dyDescent="0.3">
      <c r="A303784" s="30"/>
      <c r="B303784" s="30"/>
      <c r="C303784" s="30"/>
      <c r="D303784" s="30"/>
      <c r="E303784" s="30"/>
      <c r="F303784" s="30"/>
    </row>
    <row r="303883" spans="1:6" x14ac:dyDescent="0.3">
      <c r="A303883" s="30"/>
      <c r="B303883" s="30"/>
      <c r="C303883" s="30"/>
      <c r="D303883" s="30"/>
      <c r="E303883" s="30"/>
      <c r="F303883" s="30"/>
    </row>
    <row r="303982" spans="1:6" x14ac:dyDescent="0.3">
      <c r="A303982" s="30"/>
      <c r="B303982" s="30"/>
      <c r="C303982" s="30"/>
      <c r="D303982" s="30"/>
      <c r="E303982" s="30"/>
      <c r="F303982" s="30"/>
    </row>
    <row r="304081" spans="1:6" x14ac:dyDescent="0.3">
      <c r="A304081" s="30"/>
      <c r="B304081" s="30"/>
      <c r="C304081" s="30"/>
      <c r="D304081" s="30"/>
      <c r="E304081" s="30"/>
      <c r="F304081" s="30"/>
    </row>
    <row r="304180" spans="1:6" x14ac:dyDescent="0.3">
      <c r="A304180" s="30"/>
      <c r="B304180" s="30"/>
      <c r="C304180" s="30"/>
      <c r="D304180" s="30"/>
      <c r="E304180" s="30"/>
      <c r="F304180" s="30"/>
    </row>
    <row r="304279" spans="1:6" x14ac:dyDescent="0.3">
      <c r="A304279" s="30"/>
      <c r="B304279" s="30"/>
      <c r="C304279" s="30"/>
      <c r="D304279" s="30"/>
      <c r="E304279" s="30"/>
      <c r="F304279" s="30"/>
    </row>
    <row r="304378" spans="1:6" x14ac:dyDescent="0.3">
      <c r="A304378" s="30"/>
      <c r="B304378" s="30"/>
      <c r="C304378" s="30"/>
      <c r="D304378" s="30"/>
      <c r="E304378" s="30"/>
      <c r="F304378" s="30"/>
    </row>
    <row r="304477" spans="1:6" x14ac:dyDescent="0.3">
      <c r="A304477" s="30"/>
      <c r="B304477" s="30"/>
      <c r="C304477" s="30"/>
      <c r="D304477" s="30"/>
      <c r="E304477" s="30"/>
      <c r="F304477" s="30"/>
    </row>
    <row r="304576" spans="1:6" x14ac:dyDescent="0.3">
      <c r="A304576" s="30"/>
      <c r="B304576" s="30"/>
      <c r="C304576" s="30"/>
      <c r="D304576" s="30"/>
      <c r="E304576" s="30"/>
      <c r="F304576" s="30"/>
    </row>
    <row r="304675" spans="1:6" x14ac:dyDescent="0.3">
      <c r="A304675" s="30"/>
      <c r="B304675" s="30"/>
      <c r="C304675" s="30"/>
      <c r="D304675" s="30"/>
      <c r="E304675" s="30"/>
      <c r="F304675" s="30"/>
    </row>
    <row r="304774" spans="1:6" x14ac:dyDescent="0.3">
      <c r="A304774" s="30"/>
      <c r="B304774" s="30"/>
      <c r="C304774" s="30"/>
      <c r="D304774" s="30"/>
      <c r="E304774" s="30"/>
      <c r="F304774" s="30"/>
    </row>
    <row r="304873" spans="1:6" x14ac:dyDescent="0.3">
      <c r="A304873" s="30"/>
      <c r="B304873" s="30"/>
      <c r="C304873" s="30"/>
      <c r="D304873" s="30"/>
      <c r="E304873" s="30"/>
      <c r="F304873" s="30"/>
    </row>
    <row r="304972" spans="1:6" x14ac:dyDescent="0.3">
      <c r="A304972" s="30"/>
      <c r="B304972" s="30"/>
      <c r="C304972" s="30"/>
      <c r="D304972" s="30"/>
      <c r="E304972" s="30"/>
      <c r="F304972" s="30"/>
    </row>
    <row r="305071" spans="1:6" x14ac:dyDescent="0.3">
      <c r="A305071" s="30"/>
      <c r="B305071" s="30"/>
      <c r="C305071" s="30"/>
      <c r="D305071" s="30"/>
      <c r="E305071" s="30"/>
      <c r="F305071" s="30"/>
    </row>
    <row r="305170" spans="1:6" x14ac:dyDescent="0.3">
      <c r="A305170" s="30"/>
      <c r="B305170" s="30"/>
      <c r="C305170" s="30"/>
      <c r="D305170" s="30"/>
      <c r="E305170" s="30"/>
      <c r="F305170" s="30"/>
    </row>
    <row r="305269" spans="1:6" x14ac:dyDescent="0.3">
      <c r="A305269" s="30"/>
      <c r="B305269" s="30"/>
      <c r="C305269" s="30"/>
      <c r="D305269" s="30"/>
      <c r="E305269" s="30"/>
      <c r="F305269" s="30"/>
    </row>
    <row r="305368" spans="1:6" x14ac:dyDescent="0.3">
      <c r="A305368" s="30"/>
      <c r="B305368" s="30"/>
      <c r="C305368" s="30"/>
      <c r="D305368" s="30"/>
      <c r="E305368" s="30"/>
      <c r="F305368" s="30"/>
    </row>
    <row r="305467" spans="1:6" x14ac:dyDescent="0.3">
      <c r="A305467" s="30"/>
      <c r="B305467" s="30"/>
      <c r="C305467" s="30"/>
      <c r="D305467" s="30"/>
      <c r="E305467" s="30"/>
      <c r="F305467" s="30"/>
    </row>
    <row r="305566" spans="1:6" x14ac:dyDescent="0.3">
      <c r="A305566" s="30"/>
      <c r="B305566" s="30"/>
      <c r="C305566" s="30"/>
      <c r="D305566" s="30"/>
      <c r="E305566" s="30"/>
      <c r="F305566" s="30"/>
    </row>
    <row r="305665" spans="1:6" x14ac:dyDescent="0.3">
      <c r="A305665" s="30"/>
      <c r="B305665" s="30"/>
      <c r="C305665" s="30"/>
      <c r="D305665" s="30"/>
      <c r="E305665" s="30"/>
      <c r="F305665" s="30"/>
    </row>
    <row r="305764" spans="1:6" x14ac:dyDescent="0.3">
      <c r="A305764" s="30"/>
      <c r="B305764" s="30"/>
      <c r="C305764" s="30"/>
      <c r="D305764" s="30"/>
      <c r="E305764" s="30"/>
      <c r="F305764" s="30"/>
    </row>
    <row r="305863" spans="1:6" x14ac:dyDescent="0.3">
      <c r="A305863" s="30"/>
      <c r="B305863" s="30"/>
      <c r="C305863" s="30"/>
      <c r="D305863" s="30"/>
      <c r="E305863" s="30"/>
      <c r="F305863" s="30"/>
    </row>
    <row r="305962" spans="1:6" x14ac:dyDescent="0.3">
      <c r="A305962" s="30"/>
      <c r="B305962" s="30"/>
      <c r="C305962" s="30"/>
      <c r="D305962" s="30"/>
      <c r="E305962" s="30"/>
      <c r="F305962" s="30"/>
    </row>
    <row r="306061" spans="1:6" x14ac:dyDescent="0.3">
      <c r="A306061" s="30"/>
      <c r="B306061" s="30"/>
      <c r="C306061" s="30"/>
      <c r="D306061" s="30"/>
      <c r="E306061" s="30"/>
      <c r="F306061" s="30"/>
    </row>
    <row r="306160" spans="1:6" x14ac:dyDescent="0.3">
      <c r="A306160" s="30"/>
      <c r="B306160" s="30"/>
      <c r="C306160" s="30"/>
      <c r="D306160" s="30"/>
      <c r="E306160" s="30"/>
      <c r="F306160" s="30"/>
    </row>
    <row r="306259" spans="1:6" x14ac:dyDescent="0.3">
      <c r="A306259" s="30"/>
      <c r="B306259" s="30"/>
      <c r="C306259" s="30"/>
      <c r="D306259" s="30"/>
      <c r="E306259" s="30"/>
      <c r="F306259" s="30"/>
    </row>
    <row r="306358" spans="1:6" x14ac:dyDescent="0.3">
      <c r="A306358" s="30"/>
      <c r="B306358" s="30"/>
      <c r="C306358" s="30"/>
      <c r="D306358" s="30"/>
      <c r="E306358" s="30"/>
      <c r="F306358" s="30"/>
    </row>
    <row r="306457" spans="1:6" x14ac:dyDescent="0.3">
      <c r="A306457" s="30"/>
      <c r="B306457" s="30"/>
      <c r="C306457" s="30"/>
      <c r="D306457" s="30"/>
      <c r="E306457" s="30"/>
      <c r="F306457" s="30"/>
    </row>
    <row r="306556" spans="1:6" x14ac:dyDescent="0.3">
      <c r="A306556" s="30"/>
      <c r="B306556" s="30"/>
      <c r="C306556" s="30"/>
      <c r="D306556" s="30"/>
      <c r="E306556" s="30"/>
      <c r="F306556" s="30"/>
    </row>
    <row r="306655" spans="1:6" x14ac:dyDescent="0.3">
      <c r="A306655" s="30"/>
      <c r="B306655" s="30"/>
      <c r="C306655" s="30"/>
      <c r="D306655" s="30"/>
      <c r="E306655" s="30"/>
      <c r="F306655" s="30"/>
    </row>
    <row r="306754" spans="1:6" x14ac:dyDescent="0.3">
      <c r="A306754" s="30"/>
      <c r="B306754" s="30"/>
      <c r="C306754" s="30"/>
      <c r="D306754" s="30"/>
      <c r="E306754" s="30"/>
      <c r="F306754" s="30"/>
    </row>
    <row r="306853" spans="1:6" x14ac:dyDescent="0.3">
      <c r="A306853" s="30"/>
      <c r="B306853" s="30"/>
      <c r="C306853" s="30"/>
      <c r="D306853" s="30"/>
      <c r="E306853" s="30"/>
      <c r="F306853" s="30"/>
    </row>
    <row r="306952" spans="1:6" x14ac:dyDescent="0.3">
      <c r="A306952" s="30"/>
      <c r="B306952" s="30"/>
      <c r="C306952" s="30"/>
      <c r="D306952" s="30"/>
      <c r="E306952" s="30"/>
      <c r="F306952" s="30"/>
    </row>
    <row r="307051" spans="1:6" x14ac:dyDescent="0.3">
      <c r="A307051" s="30"/>
      <c r="B307051" s="30"/>
      <c r="C307051" s="30"/>
      <c r="D307051" s="30"/>
      <c r="E307051" s="30"/>
      <c r="F307051" s="30"/>
    </row>
    <row r="307150" spans="1:6" x14ac:dyDescent="0.3">
      <c r="A307150" s="30"/>
      <c r="B307150" s="30"/>
      <c r="C307150" s="30"/>
      <c r="D307150" s="30"/>
      <c r="E307150" s="30"/>
      <c r="F307150" s="30"/>
    </row>
    <row r="307249" spans="1:6" x14ac:dyDescent="0.3">
      <c r="A307249" s="30"/>
      <c r="B307249" s="30"/>
      <c r="C307249" s="30"/>
      <c r="D307249" s="30"/>
      <c r="E307249" s="30"/>
      <c r="F307249" s="30"/>
    </row>
    <row r="307348" spans="1:6" x14ac:dyDescent="0.3">
      <c r="A307348" s="30"/>
      <c r="B307348" s="30"/>
      <c r="C307348" s="30"/>
      <c r="D307348" s="30"/>
      <c r="E307348" s="30"/>
      <c r="F307348" s="30"/>
    </row>
    <row r="307447" spans="1:6" x14ac:dyDescent="0.3">
      <c r="A307447" s="30"/>
      <c r="B307447" s="30"/>
      <c r="C307447" s="30"/>
      <c r="D307447" s="30"/>
      <c r="E307447" s="30"/>
      <c r="F307447" s="30"/>
    </row>
    <row r="307546" spans="1:6" x14ac:dyDescent="0.3">
      <c r="A307546" s="30"/>
      <c r="B307546" s="30"/>
      <c r="C307546" s="30"/>
      <c r="D307546" s="30"/>
      <c r="E307546" s="30"/>
      <c r="F307546" s="30"/>
    </row>
    <row r="307645" spans="1:6" x14ac:dyDescent="0.3">
      <c r="A307645" s="30"/>
      <c r="B307645" s="30"/>
      <c r="C307645" s="30"/>
      <c r="D307645" s="30"/>
      <c r="E307645" s="30"/>
      <c r="F307645" s="30"/>
    </row>
    <row r="307744" spans="1:6" x14ac:dyDescent="0.3">
      <c r="A307744" s="30"/>
      <c r="B307744" s="30"/>
      <c r="C307744" s="30"/>
      <c r="D307744" s="30"/>
      <c r="E307744" s="30"/>
      <c r="F307744" s="30"/>
    </row>
    <row r="307843" spans="1:6" x14ac:dyDescent="0.3">
      <c r="A307843" s="30"/>
      <c r="B307843" s="30"/>
      <c r="C307843" s="30"/>
      <c r="D307843" s="30"/>
      <c r="E307843" s="30"/>
      <c r="F307843" s="30"/>
    </row>
    <row r="307942" spans="1:6" x14ac:dyDescent="0.3">
      <c r="A307942" s="30"/>
      <c r="B307942" s="30"/>
      <c r="C307942" s="30"/>
      <c r="D307942" s="30"/>
      <c r="E307942" s="30"/>
      <c r="F307942" s="30"/>
    </row>
    <row r="308041" spans="1:6" x14ac:dyDescent="0.3">
      <c r="A308041" s="30"/>
      <c r="B308041" s="30"/>
      <c r="C308041" s="30"/>
      <c r="D308041" s="30"/>
      <c r="E308041" s="30"/>
      <c r="F308041" s="30"/>
    </row>
    <row r="308140" spans="1:6" x14ac:dyDescent="0.3">
      <c r="A308140" s="30"/>
      <c r="B308140" s="30"/>
      <c r="C308140" s="30"/>
      <c r="D308140" s="30"/>
      <c r="E308140" s="30"/>
      <c r="F308140" s="30"/>
    </row>
    <row r="308239" spans="1:6" x14ac:dyDescent="0.3">
      <c r="A308239" s="30"/>
      <c r="B308239" s="30"/>
      <c r="C308239" s="30"/>
      <c r="D308239" s="30"/>
      <c r="E308239" s="30"/>
      <c r="F308239" s="30"/>
    </row>
    <row r="308338" spans="1:6" x14ac:dyDescent="0.3">
      <c r="A308338" s="30"/>
      <c r="B308338" s="30"/>
      <c r="C308338" s="30"/>
      <c r="D308338" s="30"/>
      <c r="E308338" s="30"/>
      <c r="F308338" s="30"/>
    </row>
    <row r="308437" spans="1:6" x14ac:dyDescent="0.3">
      <c r="A308437" s="30"/>
      <c r="B308437" s="30"/>
      <c r="C308437" s="30"/>
      <c r="D308437" s="30"/>
      <c r="E308437" s="30"/>
      <c r="F308437" s="30"/>
    </row>
    <row r="308536" spans="1:6" x14ac:dyDescent="0.3">
      <c r="A308536" s="30"/>
      <c r="B308536" s="30"/>
      <c r="C308536" s="30"/>
      <c r="D308536" s="30"/>
      <c r="E308536" s="30"/>
      <c r="F308536" s="30"/>
    </row>
    <row r="308635" spans="1:6" x14ac:dyDescent="0.3">
      <c r="A308635" s="30"/>
      <c r="B308635" s="30"/>
      <c r="C308635" s="30"/>
      <c r="D308635" s="30"/>
      <c r="E308635" s="30"/>
      <c r="F308635" s="30"/>
    </row>
    <row r="308734" spans="1:6" x14ac:dyDescent="0.3">
      <c r="A308734" s="30"/>
      <c r="B308734" s="30"/>
      <c r="C308734" s="30"/>
      <c r="D308734" s="30"/>
      <c r="E308734" s="30"/>
      <c r="F308734" s="30"/>
    </row>
    <row r="308833" spans="1:6" x14ac:dyDescent="0.3">
      <c r="A308833" s="30"/>
      <c r="B308833" s="30"/>
      <c r="C308833" s="30"/>
      <c r="D308833" s="30"/>
      <c r="E308833" s="30"/>
      <c r="F308833" s="30"/>
    </row>
    <row r="308932" spans="1:6" x14ac:dyDescent="0.3">
      <c r="A308932" s="30"/>
      <c r="B308932" s="30"/>
      <c r="C308932" s="30"/>
      <c r="D308932" s="30"/>
      <c r="E308932" s="30"/>
      <c r="F308932" s="30"/>
    </row>
    <row r="309031" spans="1:6" x14ac:dyDescent="0.3">
      <c r="A309031" s="30"/>
      <c r="B309031" s="30"/>
      <c r="C309031" s="30"/>
      <c r="D309031" s="30"/>
      <c r="E309031" s="30"/>
      <c r="F309031" s="30"/>
    </row>
    <row r="309130" spans="1:6" x14ac:dyDescent="0.3">
      <c r="A309130" s="30"/>
      <c r="B309130" s="30"/>
      <c r="C309130" s="30"/>
      <c r="D309130" s="30"/>
      <c r="E309130" s="30"/>
      <c r="F309130" s="30"/>
    </row>
    <row r="309229" spans="1:6" x14ac:dyDescent="0.3">
      <c r="A309229" s="30"/>
      <c r="B309229" s="30"/>
      <c r="C309229" s="30"/>
      <c r="D309229" s="30"/>
      <c r="E309229" s="30"/>
      <c r="F309229" s="30"/>
    </row>
    <row r="309328" spans="1:6" x14ac:dyDescent="0.3">
      <c r="A309328" s="30"/>
      <c r="B309328" s="30"/>
      <c r="C309328" s="30"/>
      <c r="D309328" s="30"/>
      <c r="E309328" s="30"/>
      <c r="F309328" s="30"/>
    </row>
    <row r="309427" spans="1:6" x14ac:dyDescent="0.3">
      <c r="A309427" s="30"/>
      <c r="B309427" s="30"/>
      <c r="C309427" s="30"/>
      <c r="D309427" s="30"/>
      <c r="E309427" s="30"/>
      <c r="F309427" s="30"/>
    </row>
    <row r="309526" spans="1:6" x14ac:dyDescent="0.3">
      <c r="A309526" s="30"/>
      <c r="B309526" s="30"/>
      <c r="C309526" s="30"/>
      <c r="D309526" s="30"/>
      <c r="E309526" s="30"/>
      <c r="F309526" s="30"/>
    </row>
    <row r="309625" spans="1:6" x14ac:dyDescent="0.3">
      <c r="A309625" s="30"/>
      <c r="B309625" s="30"/>
      <c r="C309625" s="30"/>
      <c r="D309625" s="30"/>
      <c r="E309625" s="30"/>
      <c r="F309625" s="30"/>
    </row>
    <row r="309724" spans="1:6" x14ac:dyDescent="0.3">
      <c r="A309724" s="30"/>
      <c r="B309724" s="30"/>
      <c r="C309724" s="30"/>
      <c r="D309724" s="30"/>
      <c r="E309724" s="30"/>
      <c r="F309724" s="30"/>
    </row>
    <row r="309823" spans="1:6" x14ac:dyDescent="0.3">
      <c r="A309823" s="30"/>
      <c r="B309823" s="30"/>
      <c r="C309823" s="30"/>
      <c r="D309823" s="30"/>
      <c r="E309823" s="30"/>
      <c r="F309823" s="30"/>
    </row>
    <row r="309922" spans="1:6" x14ac:dyDescent="0.3">
      <c r="A309922" s="30"/>
      <c r="B309922" s="30"/>
      <c r="C309922" s="30"/>
      <c r="D309922" s="30"/>
      <c r="E309922" s="30"/>
      <c r="F309922" s="30"/>
    </row>
    <row r="310021" spans="1:6" x14ac:dyDescent="0.3">
      <c r="A310021" s="30"/>
      <c r="B310021" s="30"/>
      <c r="C310021" s="30"/>
      <c r="D310021" s="30"/>
      <c r="E310021" s="30"/>
      <c r="F310021" s="30"/>
    </row>
    <row r="310120" spans="1:6" x14ac:dyDescent="0.3">
      <c r="A310120" s="30"/>
      <c r="B310120" s="30"/>
      <c r="C310120" s="30"/>
      <c r="D310120" s="30"/>
      <c r="E310120" s="30"/>
      <c r="F310120" s="30"/>
    </row>
    <row r="310219" spans="1:6" x14ac:dyDescent="0.3">
      <c r="A310219" s="30"/>
      <c r="B310219" s="30"/>
      <c r="C310219" s="30"/>
      <c r="D310219" s="30"/>
      <c r="E310219" s="30"/>
      <c r="F310219" s="30"/>
    </row>
    <row r="310318" spans="1:6" x14ac:dyDescent="0.3">
      <c r="A310318" s="30"/>
      <c r="B310318" s="30"/>
      <c r="C310318" s="30"/>
      <c r="D310318" s="30"/>
      <c r="E310318" s="30"/>
      <c r="F310318" s="30"/>
    </row>
    <row r="310417" spans="1:6" x14ac:dyDescent="0.3">
      <c r="A310417" s="30"/>
      <c r="B310417" s="30"/>
      <c r="C310417" s="30"/>
      <c r="D310417" s="30"/>
      <c r="E310417" s="30"/>
      <c r="F310417" s="30"/>
    </row>
    <row r="310516" spans="1:6" x14ac:dyDescent="0.3">
      <c r="A310516" s="30"/>
      <c r="B310516" s="30"/>
      <c r="C310516" s="30"/>
      <c r="D310516" s="30"/>
      <c r="E310516" s="30"/>
      <c r="F310516" s="30"/>
    </row>
    <row r="310615" spans="1:6" x14ac:dyDescent="0.3">
      <c r="A310615" s="30"/>
      <c r="B310615" s="30"/>
      <c r="C310615" s="30"/>
      <c r="D310615" s="30"/>
      <c r="E310615" s="30"/>
      <c r="F310615" s="30"/>
    </row>
    <row r="310714" spans="1:6" x14ac:dyDescent="0.3">
      <c r="A310714" s="30"/>
      <c r="B310714" s="30"/>
      <c r="C310714" s="30"/>
      <c r="D310714" s="30"/>
      <c r="E310714" s="30"/>
      <c r="F310714" s="30"/>
    </row>
    <row r="310813" spans="1:6" x14ac:dyDescent="0.3">
      <c r="A310813" s="30"/>
      <c r="B310813" s="30"/>
      <c r="C310813" s="30"/>
      <c r="D310813" s="30"/>
      <c r="E310813" s="30"/>
      <c r="F310813" s="30"/>
    </row>
    <row r="310912" spans="1:6" x14ac:dyDescent="0.3">
      <c r="A310912" s="30"/>
      <c r="B310912" s="30"/>
      <c r="C310912" s="30"/>
      <c r="D310912" s="30"/>
      <c r="E310912" s="30"/>
      <c r="F310912" s="30"/>
    </row>
    <row r="311011" spans="1:6" x14ac:dyDescent="0.3">
      <c r="A311011" s="30"/>
      <c r="B311011" s="30"/>
      <c r="C311011" s="30"/>
      <c r="D311011" s="30"/>
      <c r="E311011" s="30"/>
      <c r="F311011" s="30"/>
    </row>
    <row r="311110" spans="1:6" x14ac:dyDescent="0.3">
      <c r="A311110" s="30"/>
      <c r="B311110" s="30"/>
      <c r="C311110" s="30"/>
      <c r="D311110" s="30"/>
      <c r="E311110" s="30"/>
      <c r="F311110" s="30"/>
    </row>
    <row r="311209" spans="1:6" x14ac:dyDescent="0.3">
      <c r="A311209" s="30"/>
      <c r="B311209" s="30"/>
      <c r="C311209" s="30"/>
      <c r="D311209" s="30"/>
      <c r="E311209" s="30"/>
      <c r="F311209" s="30"/>
    </row>
    <row r="311308" spans="1:6" x14ac:dyDescent="0.3">
      <c r="A311308" s="30"/>
      <c r="B311308" s="30"/>
      <c r="C311308" s="30"/>
      <c r="D311308" s="30"/>
      <c r="E311308" s="30"/>
      <c r="F311308" s="30"/>
    </row>
    <row r="311407" spans="1:6" x14ac:dyDescent="0.3">
      <c r="A311407" s="30"/>
      <c r="B311407" s="30"/>
      <c r="C311407" s="30"/>
      <c r="D311407" s="30"/>
      <c r="E311407" s="30"/>
      <c r="F311407" s="30"/>
    </row>
    <row r="311506" spans="1:6" x14ac:dyDescent="0.3">
      <c r="A311506" s="30"/>
      <c r="B311506" s="30"/>
      <c r="C311506" s="30"/>
      <c r="D311506" s="30"/>
      <c r="E311506" s="30"/>
      <c r="F311506" s="30"/>
    </row>
    <row r="311605" spans="1:6" x14ac:dyDescent="0.3">
      <c r="A311605" s="30"/>
      <c r="B311605" s="30"/>
      <c r="C311605" s="30"/>
      <c r="D311605" s="30"/>
      <c r="E311605" s="30"/>
      <c r="F311605" s="30"/>
    </row>
    <row r="311704" spans="1:6" x14ac:dyDescent="0.3">
      <c r="A311704" s="30"/>
      <c r="B311704" s="30"/>
      <c r="C311704" s="30"/>
      <c r="D311704" s="30"/>
      <c r="E311704" s="30"/>
      <c r="F311704" s="30"/>
    </row>
    <row r="311803" spans="1:6" x14ac:dyDescent="0.3">
      <c r="A311803" s="30"/>
      <c r="B311803" s="30"/>
      <c r="C311803" s="30"/>
      <c r="D311803" s="30"/>
      <c r="E311803" s="30"/>
      <c r="F311803" s="30"/>
    </row>
    <row r="311902" spans="1:6" x14ac:dyDescent="0.3">
      <c r="A311902" s="30"/>
      <c r="B311902" s="30"/>
      <c r="C311902" s="30"/>
      <c r="D311902" s="30"/>
      <c r="E311902" s="30"/>
      <c r="F311902" s="30"/>
    </row>
    <row r="312001" spans="1:6" x14ac:dyDescent="0.3">
      <c r="A312001" s="30"/>
      <c r="B312001" s="30"/>
      <c r="C312001" s="30"/>
      <c r="D312001" s="30"/>
      <c r="E312001" s="30"/>
      <c r="F312001" s="30"/>
    </row>
    <row r="312100" spans="1:6" x14ac:dyDescent="0.3">
      <c r="A312100" s="30"/>
      <c r="B312100" s="30"/>
      <c r="C312100" s="30"/>
      <c r="D312100" s="30"/>
      <c r="E312100" s="30"/>
      <c r="F312100" s="30"/>
    </row>
    <row r="312199" spans="1:6" x14ac:dyDescent="0.3">
      <c r="A312199" s="30"/>
      <c r="B312199" s="30"/>
      <c r="C312199" s="30"/>
      <c r="D312199" s="30"/>
      <c r="E312199" s="30"/>
      <c r="F312199" s="30"/>
    </row>
    <row r="312298" spans="1:6" x14ac:dyDescent="0.3">
      <c r="A312298" s="30"/>
      <c r="B312298" s="30"/>
      <c r="C312298" s="30"/>
      <c r="D312298" s="30"/>
      <c r="E312298" s="30"/>
      <c r="F312298" s="30"/>
    </row>
    <row r="312397" spans="1:6" x14ac:dyDescent="0.3">
      <c r="A312397" s="30"/>
      <c r="B312397" s="30"/>
      <c r="C312397" s="30"/>
      <c r="D312397" s="30"/>
      <c r="E312397" s="30"/>
      <c r="F312397" s="30"/>
    </row>
    <row r="312496" spans="1:6" x14ac:dyDescent="0.3">
      <c r="A312496" s="30"/>
      <c r="B312496" s="30"/>
      <c r="C312496" s="30"/>
      <c r="D312496" s="30"/>
      <c r="E312496" s="30"/>
      <c r="F312496" s="30"/>
    </row>
    <row r="312595" spans="1:6" x14ac:dyDescent="0.3">
      <c r="A312595" s="30"/>
      <c r="B312595" s="30"/>
      <c r="C312595" s="30"/>
      <c r="D312595" s="30"/>
      <c r="E312595" s="30"/>
      <c r="F312595" s="30"/>
    </row>
    <row r="312694" spans="1:6" x14ac:dyDescent="0.3">
      <c r="A312694" s="30"/>
      <c r="B312694" s="30"/>
      <c r="C312694" s="30"/>
      <c r="D312694" s="30"/>
      <c r="E312694" s="30"/>
      <c r="F312694" s="30"/>
    </row>
    <row r="312793" spans="1:6" x14ac:dyDescent="0.3">
      <c r="A312793" s="30"/>
      <c r="B312793" s="30"/>
      <c r="C312793" s="30"/>
      <c r="D312793" s="30"/>
      <c r="E312793" s="30"/>
      <c r="F312793" s="30"/>
    </row>
    <row r="312892" spans="1:6" x14ac:dyDescent="0.3">
      <c r="A312892" s="30"/>
      <c r="B312892" s="30"/>
      <c r="C312892" s="30"/>
      <c r="D312892" s="30"/>
      <c r="E312892" s="30"/>
      <c r="F312892" s="30"/>
    </row>
    <row r="312991" spans="1:6" x14ac:dyDescent="0.3">
      <c r="A312991" s="30"/>
      <c r="B312991" s="30"/>
      <c r="C312991" s="30"/>
      <c r="D312991" s="30"/>
      <c r="E312991" s="30"/>
      <c r="F312991" s="30"/>
    </row>
    <row r="313090" spans="1:6" x14ac:dyDescent="0.3">
      <c r="A313090" s="30"/>
      <c r="B313090" s="30"/>
      <c r="C313090" s="30"/>
      <c r="D313090" s="30"/>
      <c r="E313090" s="30"/>
      <c r="F313090" s="30"/>
    </row>
    <row r="313189" spans="1:6" x14ac:dyDescent="0.3">
      <c r="A313189" s="30"/>
      <c r="B313189" s="30"/>
      <c r="C313189" s="30"/>
      <c r="D313189" s="30"/>
      <c r="E313189" s="30"/>
      <c r="F313189" s="30"/>
    </row>
    <row r="313288" spans="1:6" x14ac:dyDescent="0.3">
      <c r="A313288" s="30"/>
      <c r="B313288" s="30"/>
      <c r="C313288" s="30"/>
      <c r="D313288" s="30"/>
      <c r="E313288" s="30"/>
      <c r="F313288" s="30"/>
    </row>
    <row r="313387" spans="1:6" x14ac:dyDescent="0.3">
      <c r="A313387" s="30"/>
      <c r="B313387" s="30"/>
      <c r="C313387" s="30"/>
      <c r="D313387" s="30"/>
      <c r="E313387" s="30"/>
      <c r="F313387" s="30"/>
    </row>
    <row r="313486" spans="1:6" x14ac:dyDescent="0.3">
      <c r="A313486" s="30"/>
      <c r="B313486" s="30"/>
      <c r="C313486" s="30"/>
      <c r="D313486" s="30"/>
      <c r="E313486" s="30"/>
      <c r="F313486" s="30"/>
    </row>
    <row r="313585" spans="1:6" x14ac:dyDescent="0.3">
      <c r="A313585" s="30"/>
      <c r="B313585" s="30"/>
      <c r="C313585" s="30"/>
      <c r="D313585" s="30"/>
      <c r="E313585" s="30"/>
      <c r="F313585" s="30"/>
    </row>
    <row r="313684" spans="1:6" x14ac:dyDescent="0.3">
      <c r="A313684" s="30"/>
      <c r="B313684" s="30"/>
      <c r="C313684" s="30"/>
      <c r="D313684" s="30"/>
      <c r="E313684" s="30"/>
      <c r="F313684" s="30"/>
    </row>
    <row r="313783" spans="1:6" x14ac:dyDescent="0.3">
      <c r="A313783" s="30"/>
      <c r="B313783" s="30"/>
      <c r="C313783" s="30"/>
      <c r="D313783" s="30"/>
      <c r="E313783" s="30"/>
      <c r="F313783" s="30"/>
    </row>
    <row r="313882" spans="1:6" x14ac:dyDescent="0.3">
      <c r="A313882" s="30"/>
      <c r="B313882" s="30"/>
      <c r="C313882" s="30"/>
      <c r="D313882" s="30"/>
      <c r="E313882" s="30"/>
      <c r="F313882" s="30"/>
    </row>
    <row r="313981" spans="1:6" x14ac:dyDescent="0.3">
      <c r="A313981" s="30"/>
      <c r="B313981" s="30"/>
      <c r="C313981" s="30"/>
      <c r="D313981" s="30"/>
      <c r="E313981" s="30"/>
      <c r="F313981" s="30"/>
    </row>
    <row r="314080" spans="1:6" x14ac:dyDescent="0.3">
      <c r="A314080" s="30"/>
      <c r="B314080" s="30"/>
      <c r="C314080" s="30"/>
      <c r="D314080" s="30"/>
      <c r="E314080" s="30"/>
      <c r="F314080" s="30"/>
    </row>
    <row r="314179" spans="1:6" x14ac:dyDescent="0.3">
      <c r="A314179" s="30"/>
      <c r="B314179" s="30"/>
      <c r="C314179" s="30"/>
      <c r="D314179" s="30"/>
      <c r="E314179" s="30"/>
      <c r="F314179" s="30"/>
    </row>
    <row r="314278" spans="1:6" x14ac:dyDescent="0.3">
      <c r="A314278" s="30"/>
      <c r="B314278" s="30"/>
      <c r="C314278" s="30"/>
      <c r="D314278" s="30"/>
      <c r="E314278" s="30"/>
      <c r="F314278" s="30"/>
    </row>
    <row r="314377" spans="1:6" x14ac:dyDescent="0.3">
      <c r="A314377" s="30"/>
      <c r="B314377" s="30"/>
      <c r="C314377" s="30"/>
      <c r="D314377" s="30"/>
      <c r="E314377" s="30"/>
      <c r="F314377" s="30"/>
    </row>
    <row r="314476" spans="1:6" x14ac:dyDescent="0.3">
      <c r="A314476" s="30"/>
      <c r="B314476" s="30"/>
      <c r="C314476" s="30"/>
      <c r="D314476" s="30"/>
      <c r="E314476" s="30"/>
      <c r="F314476" s="30"/>
    </row>
    <row r="314575" spans="1:6" x14ac:dyDescent="0.3">
      <c r="A314575" s="30"/>
      <c r="B314575" s="30"/>
      <c r="C314575" s="30"/>
      <c r="D314575" s="30"/>
      <c r="E314575" s="30"/>
      <c r="F314575" s="30"/>
    </row>
    <row r="314674" spans="1:6" x14ac:dyDescent="0.3">
      <c r="A314674" s="30"/>
      <c r="B314674" s="30"/>
      <c r="C314674" s="30"/>
      <c r="D314674" s="30"/>
      <c r="E314674" s="30"/>
      <c r="F314674" s="30"/>
    </row>
    <row r="314773" spans="1:6" x14ac:dyDescent="0.3">
      <c r="A314773" s="30"/>
      <c r="B314773" s="30"/>
      <c r="C314773" s="30"/>
      <c r="D314773" s="30"/>
      <c r="E314773" s="30"/>
      <c r="F314773" s="30"/>
    </row>
    <row r="314872" spans="1:6" x14ac:dyDescent="0.3">
      <c r="A314872" s="30"/>
      <c r="B314872" s="30"/>
      <c r="C314872" s="30"/>
      <c r="D314872" s="30"/>
      <c r="E314872" s="30"/>
      <c r="F314872" s="30"/>
    </row>
    <row r="314971" spans="1:6" x14ac:dyDescent="0.3">
      <c r="A314971" s="30"/>
      <c r="B314971" s="30"/>
      <c r="C314971" s="30"/>
      <c r="D314971" s="30"/>
      <c r="E314971" s="30"/>
      <c r="F314971" s="30"/>
    </row>
    <row r="315070" spans="1:6" x14ac:dyDescent="0.3">
      <c r="A315070" s="30"/>
      <c r="B315070" s="30"/>
      <c r="C315070" s="30"/>
      <c r="D315070" s="30"/>
      <c r="E315070" s="30"/>
      <c r="F315070" s="30"/>
    </row>
    <row r="315169" spans="1:6" x14ac:dyDescent="0.3">
      <c r="A315169" s="30"/>
      <c r="B315169" s="30"/>
      <c r="C315169" s="30"/>
      <c r="D315169" s="30"/>
      <c r="E315169" s="30"/>
      <c r="F315169" s="30"/>
    </row>
    <row r="315268" spans="1:6" x14ac:dyDescent="0.3">
      <c r="A315268" s="30"/>
      <c r="B315268" s="30"/>
      <c r="C315268" s="30"/>
      <c r="D315268" s="30"/>
      <c r="E315268" s="30"/>
      <c r="F315268" s="30"/>
    </row>
    <row r="315367" spans="1:6" x14ac:dyDescent="0.3">
      <c r="A315367" s="30"/>
      <c r="B315367" s="30"/>
      <c r="C315367" s="30"/>
      <c r="D315367" s="30"/>
      <c r="E315367" s="30"/>
      <c r="F315367" s="30"/>
    </row>
    <row r="315466" spans="1:6" x14ac:dyDescent="0.3">
      <c r="A315466" s="30"/>
      <c r="B315466" s="30"/>
      <c r="C315466" s="30"/>
      <c r="D315466" s="30"/>
      <c r="E315466" s="30"/>
      <c r="F315466" s="30"/>
    </row>
    <row r="315565" spans="1:6" x14ac:dyDescent="0.3">
      <c r="A315565" s="30"/>
      <c r="B315565" s="30"/>
      <c r="C315565" s="30"/>
      <c r="D315565" s="30"/>
      <c r="E315565" s="30"/>
      <c r="F315565" s="30"/>
    </row>
    <row r="315664" spans="1:6" x14ac:dyDescent="0.3">
      <c r="A315664" s="30"/>
      <c r="B315664" s="30"/>
      <c r="C315664" s="30"/>
      <c r="D315664" s="30"/>
      <c r="E315664" s="30"/>
      <c r="F315664" s="30"/>
    </row>
    <row r="315763" spans="1:6" x14ac:dyDescent="0.3">
      <c r="A315763" s="30"/>
      <c r="B315763" s="30"/>
      <c r="C315763" s="30"/>
      <c r="D315763" s="30"/>
      <c r="E315763" s="30"/>
      <c r="F315763" s="30"/>
    </row>
    <row r="315862" spans="1:6" x14ac:dyDescent="0.3">
      <c r="A315862" s="30"/>
      <c r="B315862" s="30"/>
      <c r="C315862" s="30"/>
      <c r="D315862" s="30"/>
      <c r="E315862" s="30"/>
      <c r="F315862" s="30"/>
    </row>
    <row r="315961" spans="1:6" x14ac:dyDescent="0.3">
      <c r="A315961" s="30"/>
      <c r="B315961" s="30"/>
      <c r="C315961" s="30"/>
      <c r="D315961" s="30"/>
      <c r="E315961" s="30"/>
      <c r="F315961" s="30"/>
    </row>
    <row r="316060" spans="1:6" x14ac:dyDescent="0.3">
      <c r="A316060" s="30"/>
      <c r="B316060" s="30"/>
      <c r="C316060" s="30"/>
      <c r="D316060" s="30"/>
      <c r="E316060" s="30"/>
      <c r="F316060" s="30"/>
    </row>
    <row r="316159" spans="1:6" x14ac:dyDescent="0.3">
      <c r="A316159" s="30"/>
      <c r="B316159" s="30"/>
      <c r="C316159" s="30"/>
      <c r="D316159" s="30"/>
      <c r="E316159" s="30"/>
      <c r="F316159" s="30"/>
    </row>
    <row r="316258" spans="1:6" x14ac:dyDescent="0.3">
      <c r="A316258" s="30"/>
      <c r="B316258" s="30"/>
      <c r="C316258" s="30"/>
      <c r="D316258" s="30"/>
      <c r="E316258" s="30"/>
      <c r="F316258" s="30"/>
    </row>
    <row r="316357" spans="1:6" x14ac:dyDescent="0.3">
      <c r="A316357" s="30"/>
      <c r="B316357" s="30"/>
      <c r="C316357" s="30"/>
      <c r="D316357" s="30"/>
      <c r="E316357" s="30"/>
      <c r="F316357" s="30"/>
    </row>
    <row r="316456" spans="1:6" x14ac:dyDescent="0.3">
      <c r="A316456" s="30"/>
      <c r="B316456" s="30"/>
      <c r="C316456" s="30"/>
      <c r="D316456" s="30"/>
      <c r="E316456" s="30"/>
      <c r="F316456" s="30"/>
    </row>
    <row r="316555" spans="1:6" x14ac:dyDescent="0.3">
      <c r="A316555" s="30"/>
      <c r="B316555" s="30"/>
      <c r="C316555" s="30"/>
      <c r="D316555" s="30"/>
      <c r="E316555" s="30"/>
      <c r="F316555" s="30"/>
    </row>
    <row r="316654" spans="1:6" x14ac:dyDescent="0.3">
      <c r="A316654" s="30"/>
      <c r="B316654" s="30"/>
      <c r="C316654" s="30"/>
      <c r="D316654" s="30"/>
      <c r="E316654" s="30"/>
      <c r="F316654" s="30"/>
    </row>
    <row r="316753" spans="1:6" x14ac:dyDescent="0.3">
      <c r="A316753" s="30"/>
      <c r="B316753" s="30"/>
      <c r="C316753" s="30"/>
      <c r="D316753" s="30"/>
      <c r="E316753" s="30"/>
      <c r="F316753" s="30"/>
    </row>
    <row r="316852" spans="1:6" x14ac:dyDescent="0.3">
      <c r="A316852" s="30"/>
      <c r="B316852" s="30"/>
      <c r="C316852" s="30"/>
      <c r="D316852" s="30"/>
      <c r="E316852" s="30"/>
      <c r="F316852" s="30"/>
    </row>
    <row r="316951" spans="1:6" x14ac:dyDescent="0.3">
      <c r="A316951" s="30"/>
      <c r="B316951" s="30"/>
      <c r="C316951" s="30"/>
      <c r="D316951" s="30"/>
      <c r="E316951" s="30"/>
      <c r="F316951" s="30"/>
    </row>
    <row r="317050" spans="1:6" x14ac:dyDescent="0.3">
      <c r="A317050" s="30"/>
      <c r="B317050" s="30"/>
      <c r="C317050" s="30"/>
      <c r="D317050" s="30"/>
      <c r="E317050" s="30"/>
      <c r="F317050" s="30"/>
    </row>
    <row r="317149" spans="1:6" x14ac:dyDescent="0.3">
      <c r="A317149" s="30"/>
      <c r="B317149" s="30"/>
      <c r="C317149" s="30"/>
      <c r="D317149" s="30"/>
      <c r="E317149" s="30"/>
      <c r="F317149" s="30"/>
    </row>
    <row r="317248" spans="1:6" x14ac:dyDescent="0.3">
      <c r="A317248" s="30"/>
      <c r="B317248" s="30"/>
      <c r="C317248" s="30"/>
      <c r="D317248" s="30"/>
      <c r="E317248" s="30"/>
      <c r="F317248" s="30"/>
    </row>
    <row r="317347" spans="1:6" x14ac:dyDescent="0.3">
      <c r="A317347" s="30"/>
      <c r="B317347" s="30"/>
      <c r="C317347" s="30"/>
      <c r="D317347" s="30"/>
      <c r="E317347" s="30"/>
      <c r="F317347" s="30"/>
    </row>
    <row r="317446" spans="1:6" x14ac:dyDescent="0.3">
      <c r="A317446" s="30"/>
      <c r="B317446" s="30"/>
      <c r="C317446" s="30"/>
      <c r="D317446" s="30"/>
      <c r="E317446" s="30"/>
      <c r="F317446" s="30"/>
    </row>
    <row r="317545" spans="1:6" x14ac:dyDescent="0.3">
      <c r="A317545" s="30"/>
      <c r="B317545" s="30"/>
      <c r="C317545" s="30"/>
      <c r="D317545" s="30"/>
      <c r="E317545" s="30"/>
      <c r="F317545" s="30"/>
    </row>
    <row r="317644" spans="1:6" x14ac:dyDescent="0.3">
      <c r="A317644" s="30"/>
      <c r="B317644" s="30"/>
      <c r="C317644" s="30"/>
      <c r="D317644" s="30"/>
      <c r="E317644" s="30"/>
      <c r="F317644" s="30"/>
    </row>
    <row r="317743" spans="1:6" x14ac:dyDescent="0.3">
      <c r="A317743" s="30"/>
      <c r="B317743" s="30"/>
      <c r="C317743" s="30"/>
      <c r="D317743" s="30"/>
      <c r="E317743" s="30"/>
      <c r="F317743" s="30"/>
    </row>
    <row r="317842" spans="1:6" x14ac:dyDescent="0.3">
      <c r="A317842" s="30"/>
      <c r="B317842" s="30"/>
      <c r="C317842" s="30"/>
      <c r="D317842" s="30"/>
      <c r="E317842" s="30"/>
      <c r="F317842" s="30"/>
    </row>
    <row r="317941" spans="1:6" x14ac:dyDescent="0.3">
      <c r="A317941" s="30"/>
      <c r="B317941" s="30"/>
      <c r="C317941" s="30"/>
      <c r="D317941" s="30"/>
      <c r="E317941" s="30"/>
      <c r="F317941" s="30"/>
    </row>
    <row r="318040" spans="1:6" x14ac:dyDescent="0.3">
      <c r="A318040" s="30"/>
      <c r="B318040" s="30"/>
      <c r="C318040" s="30"/>
      <c r="D318040" s="30"/>
      <c r="E318040" s="30"/>
      <c r="F318040" s="30"/>
    </row>
    <row r="318139" spans="1:6" x14ac:dyDescent="0.3">
      <c r="A318139" s="30"/>
      <c r="B318139" s="30"/>
      <c r="C318139" s="30"/>
      <c r="D318139" s="30"/>
      <c r="E318139" s="30"/>
      <c r="F318139" s="30"/>
    </row>
    <row r="318238" spans="1:6" x14ac:dyDescent="0.3">
      <c r="A318238" s="30"/>
      <c r="B318238" s="30"/>
      <c r="C318238" s="30"/>
      <c r="D318238" s="30"/>
      <c r="E318238" s="30"/>
      <c r="F318238" s="30"/>
    </row>
    <row r="318337" spans="1:6" x14ac:dyDescent="0.3">
      <c r="A318337" s="30"/>
      <c r="B318337" s="30"/>
      <c r="C318337" s="30"/>
      <c r="D318337" s="30"/>
      <c r="E318337" s="30"/>
      <c r="F318337" s="30"/>
    </row>
    <row r="318436" spans="1:6" x14ac:dyDescent="0.3">
      <c r="A318436" s="30"/>
      <c r="B318436" s="30"/>
      <c r="C318436" s="30"/>
      <c r="D318436" s="30"/>
      <c r="E318436" s="30"/>
      <c r="F318436" s="30"/>
    </row>
    <row r="318535" spans="1:6" x14ac:dyDescent="0.3">
      <c r="A318535" s="30"/>
      <c r="B318535" s="30"/>
      <c r="C318535" s="30"/>
      <c r="D318535" s="30"/>
      <c r="E318535" s="30"/>
      <c r="F318535" s="30"/>
    </row>
    <row r="318634" spans="1:6" x14ac:dyDescent="0.3">
      <c r="A318634" s="30"/>
      <c r="B318634" s="30"/>
      <c r="C318634" s="30"/>
      <c r="D318634" s="30"/>
      <c r="E318634" s="30"/>
      <c r="F318634" s="30"/>
    </row>
    <row r="318733" spans="1:6" x14ac:dyDescent="0.3">
      <c r="A318733" s="30"/>
      <c r="B318733" s="30"/>
      <c r="C318733" s="30"/>
      <c r="D318733" s="30"/>
      <c r="E318733" s="30"/>
      <c r="F318733" s="30"/>
    </row>
    <row r="318832" spans="1:6" x14ac:dyDescent="0.3">
      <c r="A318832" s="30"/>
      <c r="B318832" s="30"/>
      <c r="C318832" s="30"/>
      <c r="D318832" s="30"/>
      <c r="E318832" s="30"/>
      <c r="F318832" s="30"/>
    </row>
    <row r="318931" spans="1:6" x14ac:dyDescent="0.3">
      <c r="A318931" s="30"/>
      <c r="B318931" s="30"/>
      <c r="C318931" s="30"/>
      <c r="D318931" s="30"/>
      <c r="E318931" s="30"/>
      <c r="F318931" s="30"/>
    </row>
    <row r="319030" spans="1:6" x14ac:dyDescent="0.3">
      <c r="A319030" s="30"/>
      <c r="B319030" s="30"/>
      <c r="C319030" s="30"/>
      <c r="D319030" s="30"/>
      <c r="E319030" s="30"/>
      <c r="F319030" s="30"/>
    </row>
    <row r="319129" spans="1:6" x14ac:dyDescent="0.3">
      <c r="A319129" s="30"/>
      <c r="B319129" s="30"/>
      <c r="C319129" s="30"/>
      <c r="D319129" s="30"/>
      <c r="E319129" s="30"/>
      <c r="F319129" s="30"/>
    </row>
    <row r="319228" spans="1:6" x14ac:dyDescent="0.3">
      <c r="A319228" s="30"/>
      <c r="B319228" s="30"/>
      <c r="C319228" s="30"/>
      <c r="D319228" s="30"/>
      <c r="E319228" s="30"/>
      <c r="F319228" s="30"/>
    </row>
    <row r="319327" spans="1:6" x14ac:dyDescent="0.3">
      <c r="A319327" s="30"/>
      <c r="B319327" s="30"/>
      <c r="C319327" s="30"/>
      <c r="D319327" s="30"/>
      <c r="E319327" s="30"/>
      <c r="F319327" s="30"/>
    </row>
    <row r="319426" spans="1:6" x14ac:dyDescent="0.3">
      <c r="A319426" s="30"/>
      <c r="B319426" s="30"/>
      <c r="C319426" s="30"/>
      <c r="D319426" s="30"/>
      <c r="E319426" s="30"/>
      <c r="F319426" s="30"/>
    </row>
    <row r="319525" spans="1:6" x14ac:dyDescent="0.3">
      <c r="A319525" s="30"/>
      <c r="B319525" s="30"/>
      <c r="C319525" s="30"/>
      <c r="D319525" s="30"/>
      <c r="E319525" s="30"/>
      <c r="F319525" s="30"/>
    </row>
    <row r="319624" spans="1:6" x14ac:dyDescent="0.3">
      <c r="A319624" s="30"/>
      <c r="B319624" s="30"/>
      <c r="C319624" s="30"/>
      <c r="D319624" s="30"/>
      <c r="E319624" s="30"/>
      <c r="F319624" s="30"/>
    </row>
    <row r="319723" spans="1:6" x14ac:dyDescent="0.3">
      <c r="A319723" s="30"/>
      <c r="B319723" s="30"/>
      <c r="C319723" s="30"/>
      <c r="D319723" s="30"/>
      <c r="E319723" s="30"/>
      <c r="F319723" s="30"/>
    </row>
    <row r="319822" spans="1:6" x14ac:dyDescent="0.3">
      <c r="A319822" s="30"/>
      <c r="B319822" s="30"/>
      <c r="C319822" s="30"/>
      <c r="D319822" s="30"/>
      <c r="E319822" s="30"/>
      <c r="F319822" s="30"/>
    </row>
    <row r="319921" spans="1:6" x14ac:dyDescent="0.3">
      <c r="A319921" s="30"/>
      <c r="B319921" s="30"/>
      <c r="C319921" s="30"/>
      <c r="D319921" s="30"/>
      <c r="E319921" s="30"/>
      <c r="F319921" s="30"/>
    </row>
    <row r="320020" spans="1:6" x14ac:dyDescent="0.3">
      <c r="A320020" s="30"/>
      <c r="B320020" s="30"/>
      <c r="C320020" s="30"/>
      <c r="D320020" s="30"/>
      <c r="E320020" s="30"/>
      <c r="F320020" s="30"/>
    </row>
    <row r="320119" spans="1:6" x14ac:dyDescent="0.3">
      <c r="A320119" s="30"/>
      <c r="B320119" s="30"/>
      <c r="C320119" s="30"/>
      <c r="D320119" s="30"/>
      <c r="E320119" s="30"/>
      <c r="F320119" s="30"/>
    </row>
    <row r="320218" spans="1:6" x14ac:dyDescent="0.3">
      <c r="A320218" s="30"/>
      <c r="B320218" s="30"/>
      <c r="C320218" s="30"/>
      <c r="D320218" s="30"/>
      <c r="E320218" s="30"/>
      <c r="F320218" s="30"/>
    </row>
    <row r="320317" spans="1:6" x14ac:dyDescent="0.3">
      <c r="A320317" s="30"/>
      <c r="B320317" s="30"/>
      <c r="C320317" s="30"/>
      <c r="D320317" s="30"/>
      <c r="E320317" s="30"/>
      <c r="F320317" s="30"/>
    </row>
    <row r="320416" spans="1:6" x14ac:dyDescent="0.3">
      <c r="A320416" s="30"/>
      <c r="B320416" s="30"/>
      <c r="C320416" s="30"/>
      <c r="D320416" s="30"/>
      <c r="E320416" s="30"/>
      <c r="F320416" s="30"/>
    </row>
    <row r="320515" spans="1:6" x14ac:dyDescent="0.3">
      <c r="A320515" s="30"/>
      <c r="B320515" s="30"/>
      <c r="C320515" s="30"/>
      <c r="D320515" s="30"/>
      <c r="E320515" s="30"/>
      <c r="F320515" s="30"/>
    </row>
    <row r="320614" spans="1:6" x14ac:dyDescent="0.3">
      <c r="A320614" s="30"/>
      <c r="B320614" s="30"/>
      <c r="C320614" s="30"/>
      <c r="D320614" s="30"/>
      <c r="E320614" s="30"/>
      <c r="F320614" s="30"/>
    </row>
    <row r="320713" spans="1:6" x14ac:dyDescent="0.3">
      <c r="A320713" s="30"/>
      <c r="B320713" s="30"/>
      <c r="C320713" s="30"/>
      <c r="D320713" s="30"/>
      <c r="E320713" s="30"/>
      <c r="F320713" s="30"/>
    </row>
    <row r="320812" spans="1:6" x14ac:dyDescent="0.3">
      <c r="A320812" s="30"/>
      <c r="B320812" s="30"/>
      <c r="C320812" s="30"/>
      <c r="D320812" s="30"/>
      <c r="E320812" s="30"/>
      <c r="F320812" s="30"/>
    </row>
    <row r="320911" spans="1:6" x14ac:dyDescent="0.3">
      <c r="A320911" s="30"/>
      <c r="B320911" s="30"/>
      <c r="C320911" s="30"/>
      <c r="D320911" s="30"/>
      <c r="E320911" s="30"/>
      <c r="F320911" s="30"/>
    </row>
    <row r="321010" spans="1:6" x14ac:dyDescent="0.3">
      <c r="A321010" s="30"/>
      <c r="B321010" s="30"/>
      <c r="C321010" s="30"/>
      <c r="D321010" s="30"/>
      <c r="E321010" s="30"/>
      <c r="F321010" s="30"/>
    </row>
    <row r="321109" spans="1:6" x14ac:dyDescent="0.3">
      <c r="A321109" s="30"/>
      <c r="B321109" s="30"/>
      <c r="C321109" s="30"/>
      <c r="D321109" s="30"/>
      <c r="E321109" s="30"/>
      <c r="F321109" s="30"/>
    </row>
    <row r="321208" spans="1:6" x14ac:dyDescent="0.3">
      <c r="A321208" s="30"/>
      <c r="B321208" s="30"/>
      <c r="C321208" s="30"/>
      <c r="D321208" s="30"/>
      <c r="E321208" s="30"/>
      <c r="F321208" s="30"/>
    </row>
    <row r="321307" spans="1:6" x14ac:dyDescent="0.3">
      <c r="A321307" s="30"/>
      <c r="B321307" s="30"/>
      <c r="C321307" s="30"/>
      <c r="D321307" s="30"/>
      <c r="E321307" s="30"/>
      <c r="F321307" s="30"/>
    </row>
    <row r="321406" spans="1:6" x14ac:dyDescent="0.3">
      <c r="A321406" s="30"/>
      <c r="B321406" s="30"/>
      <c r="C321406" s="30"/>
      <c r="D321406" s="30"/>
      <c r="E321406" s="30"/>
      <c r="F321406" s="30"/>
    </row>
    <row r="321505" spans="1:6" x14ac:dyDescent="0.3">
      <c r="A321505" s="30"/>
      <c r="B321505" s="30"/>
      <c r="C321505" s="30"/>
      <c r="D321505" s="30"/>
      <c r="E321505" s="30"/>
      <c r="F321505" s="30"/>
    </row>
    <row r="321604" spans="1:6" x14ac:dyDescent="0.3">
      <c r="A321604" s="30"/>
      <c r="B321604" s="30"/>
      <c r="C321604" s="30"/>
      <c r="D321604" s="30"/>
      <c r="E321604" s="30"/>
      <c r="F321604" s="30"/>
    </row>
    <row r="321703" spans="1:6" x14ac:dyDescent="0.3">
      <c r="A321703" s="30"/>
      <c r="B321703" s="30"/>
      <c r="C321703" s="30"/>
      <c r="D321703" s="30"/>
      <c r="E321703" s="30"/>
      <c r="F321703" s="30"/>
    </row>
    <row r="321802" spans="1:6" x14ac:dyDescent="0.3">
      <c r="A321802" s="30"/>
      <c r="B321802" s="30"/>
      <c r="C321802" s="30"/>
      <c r="D321802" s="30"/>
      <c r="E321802" s="30"/>
      <c r="F321802" s="30"/>
    </row>
    <row r="321901" spans="1:6" x14ac:dyDescent="0.3">
      <c r="A321901" s="30"/>
      <c r="B321901" s="30"/>
      <c r="C321901" s="30"/>
      <c r="D321901" s="30"/>
      <c r="E321901" s="30"/>
      <c r="F321901" s="30"/>
    </row>
    <row r="322000" spans="1:6" x14ac:dyDescent="0.3">
      <c r="A322000" s="30"/>
      <c r="B322000" s="30"/>
      <c r="C322000" s="30"/>
      <c r="D322000" s="30"/>
      <c r="E322000" s="30"/>
      <c r="F322000" s="30"/>
    </row>
    <row r="322099" spans="1:6" x14ac:dyDescent="0.3">
      <c r="A322099" s="30"/>
      <c r="B322099" s="30"/>
      <c r="C322099" s="30"/>
      <c r="D322099" s="30"/>
      <c r="E322099" s="30"/>
      <c r="F322099" s="30"/>
    </row>
    <row r="322198" spans="1:6" x14ac:dyDescent="0.3">
      <c r="A322198" s="30"/>
      <c r="B322198" s="30"/>
      <c r="C322198" s="30"/>
      <c r="D322198" s="30"/>
      <c r="E322198" s="30"/>
      <c r="F322198" s="30"/>
    </row>
    <row r="322297" spans="1:6" x14ac:dyDescent="0.3">
      <c r="A322297" s="30"/>
      <c r="B322297" s="30"/>
      <c r="C322297" s="30"/>
      <c r="D322297" s="30"/>
      <c r="E322297" s="30"/>
      <c r="F322297" s="30"/>
    </row>
    <row r="322396" spans="1:6" x14ac:dyDescent="0.3">
      <c r="A322396" s="30"/>
      <c r="B322396" s="30"/>
      <c r="C322396" s="30"/>
      <c r="D322396" s="30"/>
      <c r="E322396" s="30"/>
      <c r="F322396" s="30"/>
    </row>
    <row r="322495" spans="1:6" x14ac:dyDescent="0.3">
      <c r="A322495" s="30"/>
      <c r="B322495" s="30"/>
      <c r="C322495" s="30"/>
      <c r="D322495" s="30"/>
      <c r="E322495" s="30"/>
      <c r="F322495" s="30"/>
    </row>
    <row r="322594" spans="1:6" x14ac:dyDescent="0.3">
      <c r="A322594" s="30"/>
      <c r="B322594" s="30"/>
      <c r="C322594" s="30"/>
      <c r="D322594" s="30"/>
      <c r="E322594" s="30"/>
      <c r="F322594" s="30"/>
    </row>
    <row r="322693" spans="1:6" x14ac:dyDescent="0.3">
      <c r="A322693" s="30"/>
      <c r="B322693" s="30"/>
      <c r="C322693" s="30"/>
      <c r="D322693" s="30"/>
      <c r="E322693" s="30"/>
      <c r="F322693" s="30"/>
    </row>
    <row r="322792" spans="1:6" x14ac:dyDescent="0.3">
      <c r="A322792" s="30"/>
      <c r="B322792" s="30"/>
      <c r="C322792" s="30"/>
      <c r="D322792" s="30"/>
      <c r="E322792" s="30"/>
      <c r="F322792" s="30"/>
    </row>
    <row r="322891" spans="1:6" x14ac:dyDescent="0.3">
      <c r="A322891" s="30"/>
      <c r="B322891" s="30"/>
      <c r="C322891" s="30"/>
      <c r="D322891" s="30"/>
      <c r="E322891" s="30"/>
      <c r="F322891" s="30"/>
    </row>
    <row r="322990" spans="1:6" x14ac:dyDescent="0.3">
      <c r="A322990" s="30"/>
      <c r="B322990" s="30"/>
      <c r="C322990" s="30"/>
      <c r="D322990" s="30"/>
      <c r="E322990" s="30"/>
      <c r="F322990" s="30"/>
    </row>
    <row r="323089" spans="1:6" x14ac:dyDescent="0.3">
      <c r="A323089" s="30"/>
      <c r="B323089" s="30"/>
      <c r="C323089" s="30"/>
      <c r="D323089" s="30"/>
      <c r="E323089" s="30"/>
      <c r="F323089" s="30"/>
    </row>
    <row r="323188" spans="1:6" x14ac:dyDescent="0.3">
      <c r="A323188" s="30"/>
      <c r="B323188" s="30"/>
      <c r="C323188" s="30"/>
      <c r="D323188" s="30"/>
      <c r="E323188" s="30"/>
      <c r="F323188" s="30"/>
    </row>
    <row r="323287" spans="1:6" x14ac:dyDescent="0.3">
      <c r="A323287" s="30"/>
      <c r="B323287" s="30"/>
      <c r="C323287" s="30"/>
      <c r="D323287" s="30"/>
      <c r="E323287" s="30"/>
      <c r="F323287" s="30"/>
    </row>
    <row r="323386" spans="1:6" x14ac:dyDescent="0.3">
      <c r="A323386" s="30"/>
      <c r="B323386" s="30"/>
      <c r="C323386" s="30"/>
      <c r="D323386" s="30"/>
      <c r="E323386" s="30"/>
      <c r="F323386" s="30"/>
    </row>
    <row r="323485" spans="1:6" x14ac:dyDescent="0.3">
      <c r="A323485" s="30"/>
      <c r="B323485" s="30"/>
      <c r="C323485" s="30"/>
      <c r="D323485" s="30"/>
      <c r="E323485" s="30"/>
      <c r="F323485" s="30"/>
    </row>
    <row r="323584" spans="1:6" x14ac:dyDescent="0.3">
      <c r="A323584" s="30"/>
      <c r="B323584" s="30"/>
      <c r="C323584" s="30"/>
      <c r="D323584" s="30"/>
      <c r="E323584" s="30"/>
      <c r="F323584" s="30"/>
    </row>
    <row r="323683" spans="1:6" x14ac:dyDescent="0.3">
      <c r="A323683" s="30"/>
      <c r="B323683" s="30"/>
      <c r="C323683" s="30"/>
      <c r="D323683" s="30"/>
      <c r="E323683" s="30"/>
      <c r="F323683" s="30"/>
    </row>
    <row r="323782" spans="1:6" x14ac:dyDescent="0.3">
      <c r="A323782" s="30"/>
      <c r="B323782" s="30"/>
      <c r="C323782" s="30"/>
      <c r="D323782" s="30"/>
      <c r="E323782" s="30"/>
      <c r="F323782" s="30"/>
    </row>
    <row r="323881" spans="1:6" x14ac:dyDescent="0.3">
      <c r="A323881" s="30"/>
      <c r="B323881" s="30"/>
      <c r="C323881" s="30"/>
      <c r="D323881" s="30"/>
      <c r="E323881" s="30"/>
      <c r="F323881" s="30"/>
    </row>
    <row r="323980" spans="1:6" x14ac:dyDescent="0.3">
      <c r="A323980" s="30"/>
      <c r="B323980" s="30"/>
      <c r="C323980" s="30"/>
      <c r="D323980" s="30"/>
      <c r="E323980" s="30"/>
      <c r="F323980" s="30"/>
    </row>
    <row r="324079" spans="1:6" x14ac:dyDescent="0.3">
      <c r="A324079" s="30"/>
      <c r="B324079" s="30"/>
      <c r="C324079" s="30"/>
      <c r="D324079" s="30"/>
      <c r="E324079" s="30"/>
      <c r="F324079" s="30"/>
    </row>
    <row r="324178" spans="1:6" x14ac:dyDescent="0.3">
      <c r="A324178" s="30"/>
      <c r="B324178" s="30"/>
      <c r="C324178" s="30"/>
      <c r="D324178" s="30"/>
      <c r="E324178" s="30"/>
      <c r="F324178" s="30"/>
    </row>
    <row r="324277" spans="1:6" x14ac:dyDescent="0.3">
      <c r="A324277" s="30"/>
      <c r="B324277" s="30"/>
      <c r="C324277" s="30"/>
      <c r="D324277" s="30"/>
      <c r="E324277" s="30"/>
      <c r="F324277" s="30"/>
    </row>
    <row r="324376" spans="1:6" x14ac:dyDescent="0.3">
      <c r="A324376" s="30"/>
      <c r="B324376" s="30"/>
      <c r="C324376" s="30"/>
      <c r="D324376" s="30"/>
      <c r="E324376" s="30"/>
      <c r="F324376" s="30"/>
    </row>
    <row r="324475" spans="1:6" x14ac:dyDescent="0.3">
      <c r="A324475" s="30"/>
      <c r="B324475" s="30"/>
      <c r="C324475" s="30"/>
      <c r="D324475" s="30"/>
      <c r="E324475" s="30"/>
      <c r="F324475" s="30"/>
    </row>
    <row r="324574" spans="1:6" x14ac:dyDescent="0.3">
      <c r="A324574" s="30"/>
      <c r="B324574" s="30"/>
      <c r="C324574" s="30"/>
      <c r="D324574" s="30"/>
      <c r="E324574" s="30"/>
      <c r="F324574" s="30"/>
    </row>
    <row r="324673" spans="1:6" x14ac:dyDescent="0.3">
      <c r="A324673" s="30"/>
      <c r="B324673" s="30"/>
      <c r="C324673" s="30"/>
      <c r="D324673" s="30"/>
      <c r="E324673" s="30"/>
      <c r="F324673" s="30"/>
    </row>
    <row r="324772" spans="1:6" x14ac:dyDescent="0.3">
      <c r="A324772" s="30"/>
      <c r="B324772" s="30"/>
      <c r="C324772" s="30"/>
      <c r="D324772" s="30"/>
      <c r="E324772" s="30"/>
      <c r="F324772" s="30"/>
    </row>
    <row r="324871" spans="1:6" x14ac:dyDescent="0.3">
      <c r="A324871" s="30"/>
      <c r="B324871" s="30"/>
      <c r="C324871" s="30"/>
      <c r="D324871" s="30"/>
      <c r="E324871" s="30"/>
      <c r="F324871" s="30"/>
    </row>
    <row r="324970" spans="1:6" x14ac:dyDescent="0.3">
      <c r="A324970" s="30"/>
      <c r="B324970" s="30"/>
      <c r="C324970" s="30"/>
      <c r="D324970" s="30"/>
      <c r="E324970" s="30"/>
      <c r="F324970" s="30"/>
    </row>
    <row r="325069" spans="1:6" x14ac:dyDescent="0.3">
      <c r="A325069" s="30"/>
      <c r="B325069" s="30"/>
      <c r="C325069" s="30"/>
      <c r="D325069" s="30"/>
      <c r="E325069" s="30"/>
      <c r="F325069" s="30"/>
    </row>
    <row r="325168" spans="1:6" x14ac:dyDescent="0.3">
      <c r="A325168" s="30"/>
      <c r="B325168" s="30"/>
      <c r="C325168" s="30"/>
      <c r="D325168" s="30"/>
      <c r="E325168" s="30"/>
      <c r="F325168" s="30"/>
    </row>
    <row r="325267" spans="1:6" x14ac:dyDescent="0.3">
      <c r="A325267" s="30"/>
      <c r="B325267" s="30"/>
      <c r="C325267" s="30"/>
      <c r="D325267" s="30"/>
      <c r="E325267" s="30"/>
      <c r="F325267" s="30"/>
    </row>
    <row r="325366" spans="1:6" x14ac:dyDescent="0.3">
      <c r="A325366" s="30"/>
      <c r="B325366" s="30"/>
      <c r="C325366" s="30"/>
      <c r="D325366" s="30"/>
      <c r="E325366" s="30"/>
      <c r="F325366" s="30"/>
    </row>
    <row r="325465" spans="1:6" x14ac:dyDescent="0.3">
      <c r="A325465" s="30"/>
      <c r="B325465" s="30"/>
      <c r="C325465" s="30"/>
      <c r="D325465" s="30"/>
      <c r="E325465" s="30"/>
      <c r="F325465" s="30"/>
    </row>
    <row r="325564" spans="1:6" x14ac:dyDescent="0.3">
      <c r="A325564" s="30"/>
      <c r="B325564" s="30"/>
      <c r="C325564" s="30"/>
      <c r="D325564" s="30"/>
      <c r="E325564" s="30"/>
      <c r="F325564" s="30"/>
    </row>
    <row r="325663" spans="1:6" x14ac:dyDescent="0.3">
      <c r="A325663" s="30"/>
      <c r="B325663" s="30"/>
      <c r="C325663" s="30"/>
      <c r="D325663" s="30"/>
      <c r="E325663" s="30"/>
      <c r="F325663" s="30"/>
    </row>
    <row r="325762" spans="1:6" x14ac:dyDescent="0.3">
      <c r="A325762" s="30"/>
      <c r="B325762" s="30"/>
      <c r="C325762" s="30"/>
      <c r="D325762" s="30"/>
      <c r="E325762" s="30"/>
      <c r="F325762" s="30"/>
    </row>
    <row r="325861" spans="1:6" x14ac:dyDescent="0.3">
      <c r="A325861" s="30"/>
      <c r="B325861" s="30"/>
      <c r="C325861" s="30"/>
      <c r="D325861" s="30"/>
      <c r="E325861" s="30"/>
      <c r="F325861" s="30"/>
    </row>
    <row r="325960" spans="1:6" x14ac:dyDescent="0.3">
      <c r="A325960" s="30"/>
      <c r="B325960" s="30"/>
      <c r="C325960" s="30"/>
      <c r="D325960" s="30"/>
      <c r="E325960" s="30"/>
      <c r="F325960" s="30"/>
    </row>
    <row r="326059" spans="1:6" x14ac:dyDescent="0.3">
      <c r="A326059" s="30"/>
      <c r="B326059" s="30"/>
      <c r="C326059" s="30"/>
      <c r="D326059" s="30"/>
      <c r="E326059" s="30"/>
      <c r="F326059" s="30"/>
    </row>
    <row r="326158" spans="1:6" x14ac:dyDescent="0.3">
      <c r="A326158" s="30"/>
      <c r="B326158" s="30"/>
      <c r="C326158" s="30"/>
      <c r="D326158" s="30"/>
      <c r="E326158" s="30"/>
      <c r="F326158" s="30"/>
    </row>
    <row r="326257" spans="1:6" x14ac:dyDescent="0.3">
      <c r="A326257" s="30"/>
      <c r="B326257" s="30"/>
      <c r="C326257" s="30"/>
      <c r="D326257" s="30"/>
      <c r="E326257" s="30"/>
      <c r="F326257" s="30"/>
    </row>
    <row r="326356" spans="1:6" x14ac:dyDescent="0.3">
      <c r="A326356" s="30"/>
      <c r="B326356" s="30"/>
      <c r="C326356" s="30"/>
      <c r="D326356" s="30"/>
      <c r="E326356" s="30"/>
      <c r="F326356" s="30"/>
    </row>
    <row r="326455" spans="1:6" x14ac:dyDescent="0.3">
      <c r="A326455" s="30"/>
      <c r="B326455" s="30"/>
      <c r="C326455" s="30"/>
      <c r="D326455" s="30"/>
      <c r="E326455" s="30"/>
      <c r="F326455" s="30"/>
    </row>
    <row r="326554" spans="1:6" x14ac:dyDescent="0.3">
      <c r="A326554" s="30"/>
      <c r="B326554" s="30"/>
      <c r="C326554" s="30"/>
      <c r="D326554" s="30"/>
      <c r="E326554" s="30"/>
      <c r="F326554" s="30"/>
    </row>
    <row r="326653" spans="1:6" x14ac:dyDescent="0.3">
      <c r="A326653" s="30"/>
      <c r="B326653" s="30"/>
      <c r="C326653" s="30"/>
      <c r="D326653" s="30"/>
      <c r="E326653" s="30"/>
      <c r="F326653" s="30"/>
    </row>
    <row r="326752" spans="1:6" x14ac:dyDescent="0.3">
      <c r="A326752" s="30"/>
      <c r="B326752" s="30"/>
      <c r="C326752" s="30"/>
      <c r="D326752" s="30"/>
      <c r="E326752" s="30"/>
      <c r="F326752" s="30"/>
    </row>
    <row r="326851" spans="1:6" x14ac:dyDescent="0.3">
      <c r="A326851" s="30"/>
      <c r="B326851" s="30"/>
      <c r="C326851" s="30"/>
      <c r="D326851" s="30"/>
      <c r="E326851" s="30"/>
      <c r="F326851" s="30"/>
    </row>
    <row r="326950" spans="1:6" x14ac:dyDescent="0.3">
      <c r="A326950" s="30"/>
      <c r="B326950" s="30"/>
      <c r="C326950" s="30"/>
      <c r="D326950" s="30"/>
      <c r="E326950" s="30"/>
      <c r="F326950" s="30"/>
    </row>
    <row r="327049" spans="1:6" x14ac:dyDescent="0.3">
      <c r="A327049" s="30"/>
      <c r="B327049" s="30"/>
      <c r="C327049" s="30"/>
      <c r="D327049" s="30"/>
      <c r="E327049" s="30"/>
      <c r="F327049" s="30"/>
    </row>
    <row r="327148" spans="1:6" x14ac:dyDescent="0.3">
      <c r="A327148" s="30"/>
      <c r="B327148" s="30"/>
      <c r="C327148" s="30"/>
      <c r="D327148" s="30"/>
      <c r="E327148" s="30"/>
      <c r="F327148" s="30"/>
    </row>
    <row r="327247" spans="1:6" x14ac:dyDescent="0.3">
      <c r="A327247" s="30"/>
      <c r="B327247" s="30"/>
      <c r="C327247" s="30"/>
      <c r="D327247" s="30"/>
      <c r="E327247" s="30"/>
      <c r="F327247" s="30"/>
    </row>
    <row r="327346" spans="1:6" x14ac:dyDescent="0.3">
      <c r="A327346" s="30"/>
      <c r="B327346" s="30"/>
      <c r="C327346" s="30"/>
      <c r="D327346" s="30"/>
      <c r="E327346" s="30"/>
      <c r="F327346" s="30"/>
    </row>
    <row r="327445" spans="1:6" x14ac:dyDescent="0.3">
      <c r="A327445" s="30"/>
      <c r="B327445" s="30"/>
      <c r="C327445" s="30"/>
      <c r="D327445" s="30"/>
      <c r="E327445" s="30"/>
      <c r="F327445" s="30"/>
    </row>
    <row r="327544" spans="1:6" x14ac:dyDescent="0.3">
      <c r="A327544" s="30"/>
      <c r="B327544" s="30"/>
      <c r="C327544" s="30"/>
      <c r="D327544" s="30"/>
      <c r="E327544" s="30"/>
      <c r="F327544" s="30"/>
    </row>
    <row r="327643" spans="1:6" x14ac:dyDescent="0.3">
      <c r="A327643" s="30"/>
      <c r="B327643" s="30"/>
      <c r="C327643" s="30"/>
      <c r="D327643" s="30"/>
      <c r="E327643" s="30"/>
      <c r="F327643" s="30"/>
    </row>
    <row r="327742" spans="1:6" x14ac:dyDescent="0.3">
      <c r="A327742" s="30"/>
      <c r="B327742" s="30"/>
      <c r="C327742" s="30"/>
      <c r="D327742" s="30"/>
      <c r="E327742" s="30"/>
      <c r="F327742" s="30"/>
    </row>
    <row r="327841" spans="1:6" x14ac:dyDescent="0.3">
      <c r="A327841" s="30"/>
      <c r="B327841" s="30"/>
      <c r="C327841" s="30"/>
      <c r="D327841" s="30"/>
      <c r="E327841" s="30"/>
      <c r="F327841" s="30"/>
    </row>
    <row r="327940" spans="1:6" x14ac:dyDescent="0.3">
      <c r="A327940" s="30"/>
      <c r="B327940" s="30"/>
      <c r="C327940" s="30"/>
      <c r="D327940" s="30"/>
      <c r="E327940" s="30"/>
      <c r="F327940" s="30"/>
    </row>
    <row r="328039" spans="1:6" x14ac:dyDescent="0.3">
      <c r="A328039" s="30"/>
      <c r="B328039" s="30"/>
      <c r="C328039" s="30"/>
      <c r="D328039" s="30"/>
      <c r="E328039" s="30"/>
      <c r="F328039" s="30"/>
    </row>
    <row r="328138" spans="1:6" x14ac:dyDescent="0.3">
      <c r="A328138" s="30"/>
      <c r="B328138" s="30"/>
      <c r="C328138" s="30"/>
      <c r="D328138" s="30"/>
      <c r="E328138" s="30"/>
      <c r="F328138" s="30"/>
    </row>
    <row r="328237" spans="1:6" x14ac:dyDescent="0.3">
      <c r="A328237" s="30"/>
      <c r="B328237" s="30"/>
      <c r="C328237" s="30"/>
      <c r="D328237" s="30"/>
      <c r="E328237" s="30"/>
      <c r="F328237" s="30"/>
    </row>
    <row r="328336" spans="1:6" x14ac:dyDescent="0.3">
      <c r="A328336" s="30"/>
      <c r="B328336" s="30"/>
      <c r="C328336" s="30"/>
      <c r="D328336" s="30"/>
      <c r="E328336" s="30"/>
      <c r="F328336" s="30"/>
    </row>
    <row r="328435" spans="1:6" x14ac:dyDescent="0.3">
      <c r="A328435" s="30"/>
      <c r="B328435" s="30"/>
      <c r="C328435" s="30"/>
      <c r="D328435" s="30"/>
      <c r="E328435" s="30"/>
      <c r="F328435" s="30"/>
    </row>
    <row r="328534" spans="1:6" x14ac:dyDescent="0.3">
      <c r="A328534" s="30"/>
      <c r="B328534" s="30"/>
      <c r="C328534" s="30"/>
      <c r="D328534" s="30"/>
      <c r="E328534" s="30"/>
      <c r="F328534" s="30"/>
    </row>
    <row r="328633" spans="1:6" x14ac:dyDescent="0.3">
      <c r="A328633" s="30"/>
      <c r="B328633" s="30"/>
      <c r="C328633" s="30"/>
      <c r="D328633" s="30"/>
      <c r="E328633" s="30"/>
      <c r="F328633" s="30"/>
    </row>
    <row r="328732" spans="1:6" x14ac:dyDescent="0.3">
      <c r="A328732" s="30"/>
      <c r="B328732" s="30"/>
      <c r="C328732" s="30"/>
      <c r="D328732" s="30"/>
      <c r="E328732" s="30"/>
      <c r="F328732" s="30"/>
    </row>
    <row r="328831" spans="1:6" x14ac:dyDescent="0.3">
      <c r="A328831" s="30"/>
      <c r="B328831" s="30"/>
      <c r="C328831" s="30"/>
      <c r="D328831" s="30"/>
      <c r="E328831" s="30"/>
      <c r="F328831" s="30"/>
    </row>
    <row r="328930" spans="1:6" x14ac:dyDescent="0.3">
      <c r="A328930" s="30"/>
      <c r="B328930" s="30"/>
      <c r="C328930" s="30"/>
      <c r="D328930" s="30"/>
      <c r="E328930" s="30"/>
      <c r="F328930" s="30"/>
    </row>
    <row r="329029" spans="1:6" x14ac:dyDescent="0.3">
      <c r="A329029" s="30"/>
      <c r="B329029" s="30"/>
      <c r="C329029" s="30"/>
      <c r="D329029" s="30"/>
      <c r="E329029" s="30"/>
      <c r="F329029" s="30"/>
    </row>
    <row r="329128" spans="1:6" x14ac:dyDescent="0.3">
      <c r="A329128" s="30"/>
      <c r="B329128" s="30"/>
      <c r="C329128" s="30"/>
      <c r="D329128" s="30"/>
      <c r="E329128" s="30"/>
      <c r="F329128" s="30"/>
    </row>
    <row r="329227" spans="1:6" x14ac:dyDescent="0.3">
      <c r="A329227" s="30"/>
      <c r="B329227" s="30"/>
      <c r="C329227" s="30"/>
      <c r="D329227" s="30"/>
      <c r="E329227" s="30"/>
      <c r="F329227" s="30"/>
    </row>
    <row r="329326" spans="1:6" x14ac:dyDescent="0.3">
      <c r="A329326" s="30"/>
      <c r="B329326" s="30"/>
      <c r="C329326" s="30"/>
      <c r="D329326" s="30"/>
      <c r="E329326" s="30"/>
      <c r="F329326" s="30"/>
    </row>
    <row r="329425" spans="1:6" x14ac:dyDescent="0.3">
      <c r="A329425" s="30"/>
      <c r="B329425" s="30"/>
      <c r="C329425" s="30"/>
      <c r="D329425" s="30"/>
      <c r="E329425" s="30"/>
      <c r="F329425" s="30"/>
    </row>
    <row r="329524" spans="1:6" x14ac:dyDescent="0.3">
      <c r="A329524" s="30"/>
      <c r="B329524" s="30"/>
      <c r="C329524" s="30"/>
      <c r="D329524" s="30"/>
      <c r="E329524" s="30"/>
      <c r="F329524" s="30"/>
    </row>
    <row r="329623" spans="1:6" x14ac:dyDescent="0.3">
      <c r="A329623" s="30"/>
      <c r="B329623" s="30"/>
      <c r="C329623" s="30"/>
      <c r="D329623" s="30"/>
      <c r="E329623" s="30"/>
      <c r="F329623" s="30"/>
    </row>
    <row r="329722" spans="1:6" x14ac:dyDescent="0.3">
      <c r="A329722" s="30"/>
      <c r="B329722" s="30"/>
      <c r="C329722" s="30"/>
      <c r="D329722" s="30"/>
      <c r="E329722" s="30"/>
      <c r="F329722" s="30"/>
    </row>
    <row r="329821" spans="1:6" x14ac:dyDescent="0.3">
      <c r="A329821" s="30"/>
      <c r="B329821" s="30"/>
      <c r="C329821" s="30"/>
      <c r="D329821" s="30"/>
      <c r="E329821" s="30"/>
      <c r="F329821" s="30"/>
    </row>
    <row r="329920" spans="1:6" x14ac:dyDescent="0.3">
      <c r="A329920" s="30"/>
      <c r="B329920" s="30"/>
      <c r="C329920" s="30"/>
      <c r="D329920" s="30"/>
      <c r="E329920" s="30"/>
      <c r="F329920" s="30"/>
    </row>
    <row r="330019" spans="1:6" x14ac:dyDescent="0.3">
      <c r="A330019" s="30"/>
      <c r="B330019" s="30"/>
      <c r="C330019" s="30"/>
      <c r="D330019" s="30"/>
      <c r="E330019" s="30"/>
      <c r="F330019" s="30"/>
    </row>
    <row r="330118" spans="1:6" x14ac:dyDescent="0.3">
      <c r="A330118" s="30"/>
      <c r="B330118" s="30"/>
      <c r="C330118" s="30"/>
      <c r="D330118" s="30"/>
      <c r="E330118" s="30"/>
      <c r="F330118" s="30"/>
    </row>
    <row r="330217" spans="1:6" x14ac:dyDescent="0.3">
      <c r="A330217" s="30"/>
      <c r="B330217" s="30"/>
      <c r="C330217" s="30"/>
      <c r="D330217" s="30"/>
      <c r="E330217" s="30"/>
      <c r="F330217" s="30"/>
    </row>
    <row r="330316" spans="1:6" x14ac:dyDescent="0.3">
      <c r="A330316" s="30"/>
      <c r="B330316" s="30"/>
      <c r="C330316" s="30"/>
      <c r="D330316" s="30"/>
      <c r="E330316" s="30"/>
      <c r="F330316" s="30"/>
    </row>
    <row r="330415" spans="1:6" x14ac:dyDescent="0.3">
      <c r="A330415" s="30"/>
      <c r="B330415" s="30"/>
      <c r="C330415" s="30"/>
      <c r="D330415" s="30"/>
      <c r="E330415" s="30"/>
      <c r="F330415" s="30"/>
    </row>
    <row r="330514" spans="1:6" x14ac:dyDescent="0.3">
      <c r="A330514" s="30"/>
      <c r="B330514" s="30"/>
      <c r="C330514" s="30"/>
      <c r="D330514" s="30"/>
      <c r="E330514" s="30"/>
      <c r="F330514" s="30"/>
    </row>
    <row r="330613" spans="1:6" x14ac:dyDescent="0.3">
      <c r="A330613" s="30"/>
      <c r="B330613" s="30"/>
      <c r="C330613" s="30"/>
      <c r="D330613" s="30"/>
      <c r="E330613" s="30"/>
      <c r="F330613" s="30"/>
    </row>
    <row r="330712" spans="1:6" x14ac:dyDescent="0.3">
      <c r="A330712" s="30"/>
      <c r="B330712" s="30"/>
      <c r="C330712" s="30"/>
      <c r="D330712" s="30"/>
      <c r="E330712" s="30"/>
      <c r="F330712" s="30"/>
    </row>
    <row r="330811" spans="1:6" x14ac:dyDescent="0.3">
      <c r="A330811" s="30"/>
      <c r="B330811" s="30"/>
      <c r="C330811" s="30"/>
      <c r="D330811" s="30"/>
      <c r="E330811" s="30"/>
      <c r="F330811" s="30"/>
    </row>
    <row r="330910" spans="1:6" x14ac:dyDescent="0.3">
      <c r="A330910" s="30"/>
      <c r="B330910" s="30"/>
      <c r="C330910" s="30"/>
      <c r="D330910" s="30"/>
      <c r="E330910" s="30"/>
      <c r="F330910" s="30"/>
    </row>
    <row r="331009" spans="1:6" x14ac:dyDescent="0.3">
      <c r="A331009" s="30"/>
      <c r="B331009" s="30"/>
      <c r="C331009" s="30"/>
      <c r="D331009" s="30"/>
      <c r="E331009" s="30"/>
      <c r="F331009" s="30"/>
    </row>
    <row r="331108" spans="1:6" x14ac:dyDescent="0.3">
      <c r="A331108" s="30"/>
      <c r="B331108" s="30"/>
      <c r="C331108" s="30"/>
      <c r="D331108" s="30"/>
      <c r="E331108" s="30"/>
      <c r="F331108" s="30"/>
    </row>
    <row r="331207" spans="1:6" x14ac:dyDescent="0.3">
      <c r="A331207" s="30"/>
      <c r="B331207" s="30"/>
      <c r="C331207" s="30"/>
      <c r="D331207" s="30"/>
      <c r="E331207" s="30"/>
      <c r="F331207" s="30"/>
    </row>
    <row r="331306" spans="1:6" x14ac:dyDescent="0.3">
      <c r="A331306" s="30"/>
      <c r="B331306" s="30"/>
      <c r="C331306" s="30"/>
      <c r="D331306" s="30"/>
      <c r="E331306" s="30"/>
      <c r="F331306" s="30"/>
    </row>
    <row r="331405" spans="1:6" x14ac:dyDescent="0.3">
      <c r="A331405" s="30"/>
      <c r="B331405" s="30"/>
      <c r="C331405" s="30"/>
      <c r="D331405" s="30"/>
      <c r="E331405" s="30"/>
      <c r="F331405" s="30"/>
    </row>
    <row r="331504" spans="1:6" x14ac:dyDescent="0.3">
      <c r="A331504" s="30"/>
      <c r="B331504" s="30"/>
      <c r="C331504" s="30"/>
      <c r="D331504" s="30"/>
      <c r="E331504" s="30"/>
      <c r="F331504" s="30"/>
    </row>
    <row r="331603" spans="1:6" x14ac:dyDescent="0.3">
      <c r="A331603" s="30"/>
      <c r="B331603" s="30"/>
      <c r="C331603" s="30"/>
      <c r="D331603" s="30"/>
      <c r="E331603" s="30"/>
      <c r="F331603" s="30"/>
    </row>
    <row r="331702" spans="1:6" x14ac:dyDescent="0.3">
      <c r="A331702" s="30"/>
      <c r="B331702" s="30"/>
      <c r="C331702" s="30"/>
      <c r="D331702" s="30"/>
      <c r="E331702" s="30"/>
      <c r="F331702" s="30"/>
    </row>
    <row r="331801" spans="1:6" x14ac:dyDescent="0.3">
      <c r="A331801" s="30"/>
      <c r="B331801" s="30"/>
      <c r="C331801" s="30"/>
      <c r="D331801" s="30"/>
      <c r="E331801" s="30"/>
      <c r="F331801" s="30"/>
    </row>
    <row r="331900" spans="1:6" x14ac:dyDescent="0.3">
      <c r="A331900" s="30"/>
      <c r="B331900" s="30"/>
      <c r="C331900" s="30"/>
      <c r="D331900" s="30"/>
      <c r="E331900" s="30"/>
      <c r="F331900" s="30"/>
    </row>
    <row r="331999" spans="1:6" x14ac:dyDescent="0.3">
      <c r="A331999" s="30"/>
      <c r="B331999" s="30"/>
      <c r="C331999" s="30"/>
      <c r="D331999" s="30"/>
      <c r="E331999" s="30"/>
      <c r="F331999" s="30"/>
    </row>
    <row r="332098" spans="1:6" x14ac:dyDescent="0.3">
      <c r="A332098" s="30"/>
      <c r="B332098" s="30"/>
      <c r="C332098" s="30"/>
      <c r="D332098" s="30"/>
      <c r="E332098" s="30"/>
      <c r="F332098" s="30"/>
    </row>
    <row r="332197" spans="1:6" x14ac:dyDescent="0.3">
      <c r="A332197" s="30"/>
      <c r="B332197" s="30"/>
      <c r="C332197" s="30"/>
      <c r="D332197" s="30"/>
      <c r="E332197" s="30"/>
      <c r="F332197" s="30"/>
    </row>
    <row r="332296" spans="1:6" x14ac:dyDescent="0.3">
      <c r="A332296" s="30"/>
      <c r="B332296" s="30"/>
      <c r="C332296" s="30"/>
      <c r="D332296" s="30"/>
      <c r="E332296" s="30"/>
      <c r="F332296" s="30"/>
    </row>
    <row r="332395" spans="1:6" x14ac:dyDescent="0.3">
      <c r="A332395" s="30"/>
      <c r="B332395" s="30"/>
      <c r="C332395" s="30"/>
      <c r="D332395" s="30"/>
      <c r="E332395" s="30"/>
      <c r="F332395" s="30"/>
    </row>
    <row r="332494" spans="1:6" x14ac:dyDescent="0.3">
      <c r="A332494" s="30"/>
      <c r="B332494" s="30"/>
      <c r="C332494" s="30"/>
      <c r="D332494" s="30"/>
      <c r="E332494" s="30"/>
      <c r="F332494" s="30"/>
    </row>
    <row r="332593" spans="1:6" x14ac:dyDescent="0.3">
      <c r="A332593" s="30"/>
      <c r="B332593" s="30"/>
      <c r="C332593" s="30"/>
      <c r="D332593" s="30"/>
      <c r="E332593" s="30"/>
      <c r="F332593" s="30"/>
    </row>
    <row r="332692" spans="1:6" x14ac:dyDescent="0.3">
      <c r="A332692" s="30"/>
      <c r="B332692" s="30"/>
      <c r="C332692" s="30"/>
      <c r="D332692" s="30"/>
      <c r="E332692" s="30"/>
      <c r="F332692" s="30"/>
    </row>
    <row r="332791" spans="1:6" x14ac:dyDescent="0.3">
      <c r="A332791" s="30"/>
      <c r="B332791" s="30"/>
      <c r="C332791" s="30"/>
      <c r="D332791" s="30"/>
      <c r="E332791" s="30"/>
      <c r="F332791" s="30"/>
    </row>
    <row r="332890" spans="1:6" x14ac:dyDescent="0.3">
      <c r="A332890" s="30"/>
      <c r="B332890" s="30"/>
      <c r="C332890" s="30"/>
      <c r="D332890" s="30"/>
      <c r="E332890" s="30"/>
      <c r="F332890" s="30"/>
    </row>
    <row r="332989" spans="1:6" x14ac:dyDescent="0.3">
      <c r="A332989" s="30"/>
      <c r="B332989" s="30"/>
      <c r="C332989" s="30"/>
      <c r="D332989" s="30"/>
      <c r="E332989" s="30"/>
      <c r="F332989" s="30"/>
    </row>
    <row r="333088" spans="1:6" x14ac:dyDescent="0.3">
      <c r="A333088" s="30"/>
      <c r="B333088" s="30"/>
      <c r="C333088" s="30"/>
      <c r="D333088" s="30"/>
      <c r="E333088" s="30"/>
      <c r="F333088" s="30"/>
    </row>
    <row r="333187" spans="1:6" x14ac:dyDescent="0.3">
      <c r="A333187" s="30"/>
      <c r="B333187" s="30"/>
      <c r="C333187" s="30"/>
      <c r="D333187" s="30"/>
      <c r="E333187" s="30"/>
      <c r="F333187" s="30"/>
    </row>
    <row r="333286" spans="1:6" x14ac:dyDescent="0.3">
      <c r="A333286" s="30"/>
      <c r="B333286" s="30"/>
      <c r="C333286" s="30"/>
      <c r="D333286" s="30"/>
      <c r="E333286" s="30"/>
      <c r="F333286" s="30"/>
    </row>
    <row r="333385" spans="1:6" x14ac:dyDescent="0.3">
      <c r="A333385" s="30"/>
      <c r="B333385" s="30"/>
      <c r="C333385" s="30"/>
      <c r="D333385" s="30"/>
      <c r="E333385" s="30"/>
      <c r="F333385" s="30"/>
    </row>
    <row r="333484" spans="1:6" x14ac:dyDescent="0.3">
      <c r="A333484" s="30"/>
      <c r="B333484" s="30"/>
      <c r="C333484" s="30"/>
      <c r="D333484" s="30"/>
      <c r="E333484" s="30"/>
      <c r="F333484" s="30"/>
    </row>
    <row r="333583" spans="1:6" x14ac:dyDescent="0.3">
      <c r="A333583" s="30"/>
      <c r="B333583" s="30"/>
      <c r="C333583" s="30"/>
      <c r="D333583" s="30"/>
      <c r="E333583" s="30"/>
      <c r="F333583" s="30"/>
    </row>
    <row r="333682" spans="1:6" x14ac:dyDescent="0.3">
      <c r="A333682" s="30"/>
      <c r="B333682" s="30"/>
      <c r="C333682" s="30"/>
      <c r="D333682" s="30"/>
      <c r="E333682" s="30"/>
      <c r="F333682" s="30"/>
    </row>
    <row r="333781" spans="1:6" x14ac:dyDescent="0.3">
      <c r="A333781" s="30"/>
      <c r="B333781" s="30"/>
      <c r="C333781" s="30"/>
      <c r="D333781" s="30"/>
      <c r="E333781" s="30"/>
      <c r="F333781" s="30"/>
    </row>
    <row r="333880" spans="1:6" x14ac:dyDescent="0.3">
      <c r="A333880" s="30"/>
      <c r="B333880" s="30"/>
      <c r="C333880" s="30"/>
      <c r="D333880" s="30"/>
      <c r="E333880" s="30"/>
      <c r="F333880" s="30"/>
    </row>
    <row r="333979" spans="1:6" x14ac:dyDescent="0.3">
      <c r="A333979" s="30"/>
      <c r="B333979" s="30"/>
      <c r="C333979" s="30"/>
      <c r="D333979" s="30"/>
      <c r="E333979" s="30"/>
      <c r="F333979" s="30"/>
    </row>
    <row r="334078" spans="1:6" x14ac:dyDescent="0.3">
      <c r="A334078" s="30"/>
      <c r="B334078" s="30"/>
      <c r="C334078" s="30"/>
      <c r="D334078" s="30"/>
      <c r="E334078" s="30"/>
      <c r="F334078" s="30"/>
    </row>
    <row r="334177" spans="1:6" x14ac:dyDescent="0.3">
      <c r="A334177" s="30"/>
      <c r="B334177" s="30"/>
      <c r="C334177" s="30"/>
      <c r="D334177" s="30"/>
      <c r="E334177" s="30"/>
      <c r="F334177" s="30"/>
    </row>
    <row r="334276" spans="1:6" x14ac:dyDescent="0.3">
      <c r="A334276" s="30"/>
      <c r="B334276" s="30"/>
      <c r="C334276" s="30"/>
      <c r="D334276" s="30"/>
      <c r="E334276" s="30"/>
      <c r="F334276" s="30"/>
    </row>
    <row r="334375" spans="1:6" x14ac:dyDescent="0.3">
      <c r="A334375" s="30"/>
      <c r="B334375" s="30"/>
      <c r="C334375" s="30"/>
      <c r="D334375" s="30"/>
      <c r="E334375" s="30"/>
      <c r="F334375" s="30"/>
    </row>
    <row r="334474" spans="1:6" x14ac:dyDescent="0.3">
      <c r="A334474" s="30"/>
      <c r="B334474" s="30"/>
      <c r="C334474" s="30"/>
      <c r="D334474" s="30"/>
      <c r="E334474" s="30"/>
      <c r="F334474" s="30"/>
    </row>
    <row r="334573" spans="1:6" x14ac:dyDescent="0.3">
      <c r="A334573" s="30"/>
      <c r="B334573" s="30"/>
      <c r="C334573" s="30"/>
      <c r="D334573" s="30"/>
      <c r="E334573" s="30"/>
      <c r="F334573" s="30"/>
    </row>
    <row r="334672" spans="1:6" x14ac:dyDescent="0.3">
      <c r="A334672" s="30"/>
      <c r="B334672" s="30"/>
      <c r="C334672" s="30"/>
      <c r="D334672" s="30"/>
      <c r="E334672" s="30"/>
      <c r="F334672" s="30"/>
    </row>
    <row r="334771" spans="1:6" x14ac:dyDescent="0.3">
      <c r="A334771" s="30"/>
      <c r="B334771" s="30"/>
      <c r="C334771" s="30"/>
      <c r="D334771" s="30"/>
      <c r="E334771" s="30"/>
      <c r="F334771" s="30"/>
    </row>
    <row r="334870" spans="1:6" x14ac:dyDescent="0.3">
      <c r="A334870" s="30"/>
      <c r="B334870" s="30"/>
      <c r="C334870" s="30"/>
      <c r="D334870" s="30"/>
      <c r="E334870" s="30"/>
      <c r="F334870" s="30"/>
    </row>
    <row r="334969" spans="1:6" x14ac:dyDescent="0.3">
      <c r="A334969" s="30"/>
      <c r="B334969" s="30"/>
      <c r="C334969" s="30"/>
      <c r="D334969" s="30"/>
      <c r="E334969" s="30"/>
      <c r="F334969" s="30"/>
    </row>
    <row r="335068" spans="1:6" x14ac:dyDescent="0.3">
      <c r="A335068" s="30"/>
      <c r="B335068" s="30"/>
      <c r="C335068" s="30"/>
      <c r="D335068" s="30"/>
      <c r="E335068" s="30"/>
      <c r="F335068" s="30"/>
    </row>
    <row r="335167" spans="1:6" x14ac:dyDescent="0.3">
      <c r="A335167" s="30"/>
      <c r="B335167" s="30"/>
      <c r="C335167" s="30"/>
      <c r="D335167" s="30"/>
      <c r="E335167" s="30"/>
      <c r="F335167" s="30"/>
    </row>
    <row r="335266" spans="1:6" x14ac:dyDescent="0.3">
      <c r="A335266" s="30"/>
      <c r="B335266" s="30"/>
      <c r="C335266" s="30"/>
      <c r="D335266" s="30"/>
      <c r="E335266" s="30"/>
      <c r="F335266" s="30"/>
    </row>
    <row r="335365" spans="1:6" x14ac:dyDescent="0.3">
      <c r="A335365" s="30"/>
      <c r="B335365" s="30"/>
      <c r="C335365" s="30"/>
      <c r="D335365" s="30"/>
      <c r="E335365" s="30"/>
      <c r="F335365" s="30"/>
    </row>
    <row r="335464" spans="1:6" x14ac:dyDescent="0.3">
      <c r="A335464" s="30"/>
      <c r="B335464" s="30"/>
      <c r="C335464" s="30"/>
      <c r="D335464" s="30"/>
      <c r="E335464" s="30"/>
      <c r="F335464" s="30"/>
    </row>
    <row r="335563" spans="1:6" x14ac:dyDescent="0.3">
      <c r="A335563" s="30"/>
      <c r="B335563" s="30"/>
      <c r="C335563" s="30"/>
      <c r="D335563" s="30"/>
      <c r="E335563" s="30"/>
      <c r="F335563" s="30"/>
    </row>
    <row r="335662" spans="1:6" x14ac:dyDescent="0.3">
      <c r="A335662" s="30"/>
      <c r="B335662" s="30"/>
      <c r="C335662" s="30"/>
      <c r="D335662" s="30"/>
      <c r="E335662" s="30"/>
      <c r="F335662" s="30"/>
    </row>
    <row r="335761" spans="1:6" x14ac:dyDescent="0.3">
      <c r="A335761" s="30"/>
      <c r="B335761" s="30"/>
      <c r="C335761" s="30"/>
      <c r="D335761" s="30"/>
      <c r="E335761" s="30"/>
      <c r="F335761" s="30"/>
    </row>
    <row r="335860" spans="1:6" x14ac:dyDescent="0.3">
      <c r="A335860" s="30"/>
      <c r="B335860" s="30"/>
      <c r="C335860" s="30"/>
      <c r="D335860" s="30"/>
      <c r="E335860" s="30"/>
      <c r="F335860" s="30"/>
    </row>
    <row r="335959" spans="1:6" x14ac:dyDescent="0.3">
      <c r="A335959" s="30"/>
      <c r="B335959" s="30"/>
      <c r="C335959" s="30"/>
      <c r="D335959" s="30"/>
      <c r="E335959" s="30"/>
      <c r="F335959" s="30"/>
    </row>
    <row r="336058" spans="1:6" x14ac:dyDescent="0.3">
      <c r="A336058" s="30"/>
      <c r="B336058" s="30"/>
      <c r="C336058" s="30"/>
      <c r="D336058" s="30"/>
      <c r="E336058" s="30"/>
      <c r="F336058" s="30"/>
    </row>
    <row r="336157" spans="1:6" x14ac:dyDescent="0.3">
      <c r="A336157" s="30"/>
      <c r="B336157" s="30"/>
      <c r="C336157" s="30"/>
      <c r="D336157" s="30"/>
      <c r="E336157" s="30"/>
      <c r="F336157" s="30"/>
    </row>
    <row r="336256" spans="1:6" x14ac:dyDescent="0.3">
      <c r="A336256" s="30"/>
      <c r="B336256" s="30"/>
      <c r="C336256" s="30"/>
      <c r="D336256" s="30"/>
      <c r="E336256" s="30"/>
      <c r="F336256" s="30"/>
    </row>
    <row r="336355" spans="1:6" x14ac:dyDescent="0.3">
      <c r="A336355" s="30"/>
      <c r="B336355" s="30"/>
      <c r="C336355" s="30"/>
      <c r="D336355" s="30"/>
      <c r="E336355" s="30"/>
      <c r="F336355" s="30"/>
    </row>
    <row r="336454" spans="1:6" x14ac:dyDescent="0.3">
      <c r="A336454" s="30"/>
      <c r="B336454" s="30"/>
      <c r="C336454" s="30"/>
      <c r="D336454" s="30"/>
      <c r="E336454" s="30"/>
      <c r="F336454" s="30"/>
    </row>
    <row r="336553" spans="1:6" x14ac:dyDescent="0.3">
      <c r="A336553" s="30"/>
      <c r="B336553" s="30"/>
      <c r="C336553" s="30"/>
      <c r="D336553" s="30"/>
      <c r="E336553" s="30"/>
      <c r="F336553" s="30"/>
    </row>
    <row r="336652" spans="1:6" x14ac:dyDescent="0.3">
      <c r="A336652" s="30"/>
      <c r="B336652" s="30"/>
      <c r="C336652" s="30"/>
      <c r="D336652" s="30"/>
      <c r="E336652" s="30"/>
      <c r="F336652" s="30"/>
    </row>
    <row r="336751" spans="1:6" x14ac:dyDescent="0.3">
      <c r="A336751" s="30"/>
      <c r="B336751" s="30"/>
      <c r="C336751" s="30"/>
      <c r="D336751" s="30"/>
      <c r="E336751" s="30"/>
      <c r="F336751" s="30"/>
    </row>
    <row r="336850" spans="1:6" x14ac:dyDescent="0.3">
      <c r="A336850" s="30"/>
      <c r="B336850" s="30"/>
      <c r="C336850" s="30"/>
      <c r="D336850" s="30"/>
      <c r="E336850" s="30"/>
      <c r="F336850" s="30"/>
    </row>
    <row r="336949" spans="1:6" x14ac:dyDescent="0.3">
      <c r="A336949" s="30"/>
      <c r="B336949" s="30"/>
      <c r="C336949" s="30"/>
      <c r="D336949" s="30"/>
      <c r="E336949" s="30"/>
      <c r="F336949" s="30"/>
    </row>
    <row r="337048" spans="1:6" x14ac:dyDescent="0.3">
      <c r="A337048" s="30"/>
      <c r="B337048" s="30"/>
      <c r="C337048" s="30"/>
      <c r="D337048" s="30"/>
      <c r="E337048" s="30"/>
      <c r="F337048" s="30"/>
    </row>
    <row r="337147" spans="1:6" x14ac:dyDescent="0.3">
      <c r="A337147" s="30"/>
      <c r="B337147" s="30"/>
      <c r="C337147" s="30"/>
      <c r="D337147" s="30"/>
      <c r="E337147" s="30"/>
      <c r="F337147" s="30"/>
    </row>
    <row r="337246" spans="1:6" x14ac:dyDescent="0.3">
      <c r="A337246" s="30"/>
      <c r="B337246" s="30"/>
      <c r="C337246" s="30"/>
      <c r="D337246" s="30"/>
      <c r="E337246" s="30"/>
      <c r="F337246" s="30"/>
    </row>
    <row r="337345" spans="1:6" x14ac:dyDescent="0.3">
      <c r="A337345" s="30"/>
      <c r="B337345" s="30"/>
      <c r="C337345" s="30"/>
      <c r="D337345" s="30"/>
      <c r="E337345" s="30"/>
      <c r="F337345" s="30"/>
    </row>
    <row r="337444" spans="1:6" x14ac:dyDescent="0.3">
      <c r="A337444" s="30"/>
      <c r="B337444" s="30"/>
      <c r="C337444" s="30"/>
      <c r="D337444" s="30"/>
      <c r="E337444" s="30"/>
      <c r="F337444" s="30"/>
    </row>
    <row r="337543" spans="1:6" x14ac:dyDescent="0.3">
      <c r="A337543" s="30"/>
      <c r="B337543" s="30"/>
      <c r="C337543" s="30"/>
      <c r="D337543" s="30"/>
      <c r="E337543" s="30"/>
      <c r="F337543" s="30"/>
    </row>
    <row r="337642" spans="1:6" x14ac:dyDescent="0.3">
      <c r="A337642" s="30"/>
      <c r="B337642" s="30"/>
      <c r="C337642" s="30"/>
      <c r="D337642" s="30"/>
      <c r="E337642" s="30"/>
      <c r="F337642" s="30"/>
    </row>
    <row r="337741" spans="1:6" x14ac:dyDescent="0.3">
      <c r="A337741" s="30"/>
      <c r="B337741" s="30"/>
      <c r="C337741" s="30"/>
      <c r="D337741" s="30"/>
      <c r="E337741" s="30"/>
      <c r="F337741" s="30"/>
    </row>
    <row r="337840" spans="1:6" x14ac:dyDescent="0.3">
      <c r="A337840" s="30"/>
      <c r="B337840" s="30"/>
      <c r="C337840" s="30"/>
      <c r="D337840" s="30"/>
      <c r="E337840" s="30"/>
      <c r="F337840" s="30"/>
    </row>
    <row r="337939" spans="1:6" x14ac:dyDescent="0.3">
      <c r="A337939" s="30"/>
      <c r="B337939" s="30"/>
      <c r="C337939" s="30"/>
      <c r="D337939" s="30"/>
      <c r="E337939" s="30"/>
      <c r="F337939" s="30"/>
    </row>
    <row r="338038" spans="1:6" x14ac:dyDescent="0.3">
      <c r="A338038" s="30"/>
      <c r="B338038" s="30"/>
      <c r="C338038" s="30"/>
      <c r="D338038" s="30"/>
      <c r="E338038" s="30"/>
      <c r="F338038" s="30"/>
    </row>
    <row r="338137" spans="1:6" x14ac:dyDescent="0.3">
      <c r="A338137" s="30"/>
      <c r="B338137" s="30"/>
      <c r="C338137" s="30"/>
      <c r="D338137" s="30"/>
      <c r="E338137" s="30"/>
      <c r="F338137" s="30"/>
    </row>
    <row r="338236" spans="1:6" x14ac:dyDescent="0.3">
      <c r="A338236" s="30"/>
      <c r="B338236" s="30"/>
      <c r="C338236" s="30"/>
      <c r="D338236" s="30"/>
      <c r="E338236" s="30"/>
      <c r="F338236" s="30"/>
    </row>
    <row r="338335" spans="1:6" x14ac:dyDescent="0.3">
      <c r="A338335" s="30"/>
      <c r="B338335" s="30"/>
      <c r="C338335" s="30"/>
      <c r="D338335" s="30"/>
      <c r="E338335" s="30"/>
      <c r="F338335" s="30"/>
    </row>
    <row r="338434" spans="1:6" x14ac:dyDescent="0.3">
      <c r="A338434" s="30"/>
      <c r="B338434" s="30"/>
      <c r="C338434" s="30"/>
      <c r="D338434" s="30"/>
      <c r="E338434" s="30"/>
      <c r="F338434" s="30"/>
    </row>
    <row r="338533" spans="1:6" x14ac:dyDescent="0.3">
      <c r="A338533" s="30"/>
      <c r="B338533" s="30"/>
      <c r="C338533" s="30"/>
      <c r="D338533" s="30"/>
      <c r="E338533" s="30"/>
      <c r="F338533" s="30"/>
    </row>
    <row r="338632" spans="1:6" x14ac:dyDescent="0.3">
      <c r="A338632" s="30"/>
      <c r="B338632" s="30"/>
      <c r="C338632" s="30"/>
      <c r="D338632" s="30"/>
      <c r="E338632" s="30"/>
      <c r="F338632" s="30"/>
    </row>
    <row r="338731" spans="1:6" x14ac:dyDescent="0.3">
      <c r="A338731" s="30"/>
      <c r="B338731" s="30"/>
      <c r="C338731" s="30"/>
      <c r="D338731" s="30"/>
      <c r="E338731" s="30"/>
      <c r="F338731" s="30"/>
    </row>
    <row r="338830" spans="1:6" x14ac:dyDescent="0.3">
      <c r="A338830" s="30"/>
      <c r="B338830" s="30"/>
      <c r="C338830" s="30"/>
      <c r="D338830" s="30"/>
      <c r="E338830" s="30"/>
      <c r="F338830" s="30"/>
    </row>
    <row r="338929" spans="1:6" x14ac:dyDescent="0.3">
      <c r="A338929" s="30"/>
      <c r="B338929" s="30"/>
      <c r="C338929" s="30"/>
      <c r="D338929" s="30"/>
      <c r="E338929" s="30"/>
      <c r="F338929" s="30"/>
    </row>
    <row r="339028" spans="1:6" x14ac:dyDescent="0.3">
      <c r="A339028" s="30"/>
      <c r="B339028" s="30"/>
      <c r="C339028" s="30"/>
      <c r="D339028" s="30"/>
      <c r="E339028" s="30"/>
      <c r="F339028" s="30"/>
    </row>
    <row r="339127" spans="1:6" x14ac:dyDescent="0.3">
      <c r="A339127" s="30"/>
      <c r="B339127" s="30"/>
      <c r="C339127" s="30"/>
      <c r="D339127" s="30"/>
      <c r="E339127" s="30"/>
      <c r="F339127" s="30"/>
    </row>
    <row r="339226" spans="1:6" x14ac:dyDescent="0.3">
      <c r="A339226" s="30"/>
      <c r="B339226" s="30"/>
      <c r="C339226" s="30"/>
      <c r="D339226" s="30"/>
      <c r="E339226" s="30"/>
      <c r="F339226" s="30"/>
    </row>
    <row r="339325" spans="1:6" x14ac:dyDescent="0.3">
      <c r="A339325" s="30"/>
      <c r="B339325" s="30"/>
      <c r="C339325" s="30"/>
      <c r="D339325" s="30"/>
      <c r="E339325" s="30"/>
      <c r="F339325" s="30"/>
    </row>
    <row r="339424" spans="1:6" x14ac:dyDescent="0.3">
      <c r="A339424" s="30"/>
      <c r="B339424" s="30"/>
      <c r="C339424" s="30"/>
      <c r="D339424" s="30"/>
      <c r="E339424" s="30"/>
      <c r="F339424" s="30"/>
    </row>
    <row r="339523" spans="1:6" x14ac:dyDescent="0.3">
      <c r="A339523" s="30"/>
      <c r="B339523" s="30"/>
      <c r="C339523" s="30"/>
      <c r="D339523" s="30"/>
      <c r="E339523" s="30"/>
      <c r="F339523" s="30"/>
    </row>
    <row r="339622" spans="1:6" x14ac:dyDescent="0.3">
      <c r="A339622" s="30"/>
      <c r="B339622" s="30"/>
      <c r="C339622" s="30"/>
      <c r="D339622" s="30"/>
      <c r="E339622" s="30"/>
      <c r="F339622" s="30"/>
    </row>
    <row r="339721" spans="1:6" x14ac:dyDescent="0.3">
      <c r="A339721" s="30"/>
      <c r="B339721" s="30"/>
      <c r="C339721" s="30"/>
      <c r="D339721" s="30"/>
      <c r="E339721" s="30"/>
      <c r="F339721" s="30"/>
    </row>
    <row r="339820" spans="1:6" x14ac:dyDescent="0.3">
      <c r="A339820" s="30"/>
      <c r="B339820" s="30"/>
      <c r="C339820" s="30"/>
      <c r="D339820" s="30"/>
      <c r="E339820" s="30"/>
      <c r="F339820" s="30"/>
    </row>
    <row r="339919" spans="1:6" x14ac:dyDescent="0.3">
      <c r="A339919" s="30"/>
      <c r="B339919" s="30"/>
      <c r="C339919" s="30"/>
      <c r="D339919" s="30"/>
      <c r="E339919" s="30"/>
      <c r="F339919" s="30"/>
    </row>
    <row r="340018" spans="1:6" x14ac:dyDescent="0.3">
      <c r="A340018" s="30"/>
      <c r="B340018" s="30"/>
      <c r="C340018" s="30"/>
      <c r="D340018" s="30"/>
      <c r="E340018" s="30"/>
      <c r="F340018" s="30"/>
    </row>
    <row r="340117" spans="1:6" x14ac:dyDescent="0.3">
      <c r="A340117" s="30"/>
      <c r="B340117" s="30"/>
      <c r="C340117" s="30"/>
      <c r="D340117" s="30"/>
      <c r="E340117" s="30"/>
      <c r="F340117" s="30"/>
    </row>
    <row r="340216" spans="1:6" x14ac:dyDescent="0.3">
      <c r="A340216" s="30"/>
      <c r="B340216" s="30"/>
      <c r="C340216" s="30"/>
      <c r="D340216" s="30"/>
      <c r="E340216" s="30"/>
      <c r="F340216" s="30"/>
    </row>
    <row r="340315" spans="1:6" x14ac:dyDescent="0.3">
      <c r="A340315" s="30"/>
      <c r="B340315" s="30"/>
      <c r="C340315" s="30"/>
      <c r="D340315" s="30"/>
      <c r="E340315" s="30"/>
      <c r="F340315" s="30"/>
    </row>
    <row r="340414" spans="1:6" x14ac:dyDescent="0.3">
      <c r="A340414" s="30"/>
      <c r="B340414" s="30"/>
      <c r="C340414" s="30"/>
      <c r="D340414" s="30"/>
      <c r="E340414" s="30"/>
      <c r="F340414" s="30"/>
    </row>
    <row r="340513" spans="1:6" x14ac:dyDescent="0.3">
      <c r="A340513" s="30"/>
      <c r="B340513" s="30"/>
      <c r="C340513" s="30"/>
      <c r="D340513" s="30"/>
      <c r="E340513" s="30"/>
      <c r="F340513" s="30"/>
    </row>
    <row r="340612" spans="1:6" x14ac:dyDescent="0.3">
      <c r="A340612" s="30"/>
      <c r="B340612" s="30"/>
      <c r="C340612" s="30"/>
      <c r="D340612" s="30"/>
      <c r="E340612" s="30"/>
      <c r="F340612" s="30"/>
    </row>
    <row r="340711" spans="1:6" x14ac:dyDescent="0.3">
      <c r="A340711" s="30"/>
      <c r="B340711" s="30"/>
      <c r="C340711" s="30"/>
      <c r="D340711" s="30"/>
      <c r="E340711" s="30"/>
      <c r="F340711" s="30"/>
    </row>
    <row r="340810" spans="1:6" x14ac:dyDescent="0.3">
      <c r="A340810" s="30"/>
      <c r="B340810" s="30"/>
      <c r="C340810" s="30"/>
      <c r="D340810" s="30"/>
      <c r="E340810" s="30"/>
      <c r="F340810" s="30"/>
    </row>
    <row r="340909" spans="1:6" x14ac:dyDescent="0.3">
      <c r="A340909" s="30"/>
      <c r="B340909" s="30"/>
      <c r="C340909" s="30"/>
      <c r="D340909" s="30"/>
      <c r="E340909" s="30"/>
      <c r="F340909" s="30"/>
    </row>
    <row r="341008" spans="1:6" x14ac:dyDescent="0.3">
      <c r="A341008" s="30"/>
      <c r="B341008" s="30"/>
      <c r="C341008" s="30"/>
      <c r="D341008" s="30"/>
      <c r="E341008" s="30"/>
      <c r="F341008" s="30"/>
    </row>
    <row r="341107" spans="1:6" x14ac:dyDescent="0.3">
      <c r="A341107" s="30"/>
      <c r="B341107" s="30"/>
      <c r="C341107" s="30"/>
      <c r="D341107" s="30"/>
      <c r="E341107" s="30"/>
      <c r="F341107" s="30"/>
    </row>
    <row r="341206" spans="1:6" x14ac:dyDescent="0.3">
      <c r="A341206" s="30"/>
      <c r="B341206" s="30"/>
      <c r="C341206" s="30"/>
      <c r="D341206" s="30"/>
      <c r="E341206" s="30"/>
      <c r="F341206" s="30"/>
    </row>
    <row r="341305" spans="1:6" x14ac:dyDescent="0.3">
      <c r="A341305" s="30"/>
      <c r="B341305" s="30"/>
      <c r="C341305" s="30"/>
      <c r="D341305" s="30"/>
      <c r="E341305" s="30"/>
      <c r="F341305" s="30"/>
    </row>
    <row r="341404" spans="1:6" x14ac:dyDescent="0.3">
      <c r="A341404" s="30"/>
      <c r="B341404" s="30"/>
      <c r="C341404" s="30"/>
      <c r="D341404" s="30"/>
      <c r="E341404" s="30"/>
      <c r="F341404" s="30"/>
    </row>
    <row r="341503" spans="1:6" x14ac:dyDescent="0.3">
      <c r="A341503" s="30"/>
      <c r="B341503" s="30"/>
      <c r="C341503" s="30"/>
      <c r="D341503" s="30"/>
      <c r="E341503" s="30"/>
      <c r="F341503" s="30"/>
    </row>
    <row r="341602" spans="1:6" x14ac:dyDescent="0.3">
      <c r="A341602" s="30"/>
      <c r="B341602" s="30"/>
      <c r="C341602" s="30"/>
      <c r="D341602" s="30"/>
      <c r="E341602" s="30"/>
      <c r="F341602" s="30"/>
    </row>
    <row r="341701" spans="1:6" x14ac:dyDescent="0.3">
      <c r="A341701" s="30"/>
      <c r="B341701" s="30"/>
      <c r="C341701" s="30"/>
      <c r="D341701" s="30"/>
      <c r="E341701" s="30"/>
      <c r="F341701" s="30"/>
    </row>
    <row r="341800" spans="1:6" x14ac:dyDescent="0.3">
      <c r="A341800" s="30"/>
      <c r="B341800" s="30"/>
      <c r="C341800" s="30"/>
      <c r="D341800" s="30"/>
      <c r="E341800" s="30"/>
      <c r="F341800" s="30"/>
    </row>
    <row r="341899" spans="1:6" x14ac:dyDescent="0.3">
      <c r="A341899" s="30"/>
      <c r="B341899" s="30"/>
      <c r="C341899" s="30"/>
      <c r="D341899" s="30"/>
      <c r="E341899" s="30"/>
      <c r="F341899" s="30"/>
    </row>
    <row r="341998" spans="1:6" x14ac:dyDescent="0.3">
      <c r="A341998" s="30"/>
      <c r="B341998" s="30"/>
      <c r="C341998" s="30"/>
      <c r="D341998" s="30"/>
      <c r="E341998" s="30"/>
      <c r="F341998" s="30"/>
    </row>
    <row r="342097" spans="1:6" x14ac:dyDescent="0.3">
      <c r="A342097" s="30"/>
      <c r="B342097" s="30"/>
      <c r="C342097" s="30"/>
      <c r="D342097" s="30"/>
      <c r="E342097" s="30"/>
      <c r="F342097" s="30"/>
    </row>
    <row r="342196" spans="1:6" x14ac:dyDescent="0.3">
      <c r="A342196" s="30"/>
      <c r="B342196" s="30"/>
      <c r="C342196" s="30"/>
      <c r="D342196" s="30"/>
      <c r="E342196" s="30"/>
      <c r="F342196" s="30"/>
    </row>
    <row r="342295" spans="1:6" x14ac:dyDescent="0.3">
      <c r="A342295" s="30"/>
      <c r="B342295" s="30"/>
      <c r="C342295" s="30"/>
      <c r="D342295" s="30"/>
      <c r="E342295" s="30"/>
      <c r="F342295" s="30"/>
    </row>
    <row r="342394" spans="1:6" x14ac:dyDescent="0.3">
      <c r="A342394" s="30"/>
      <c r="B342394" s="30"/>
      <c r="C342394" s="30"/>
      <c r="D342394" s="30"/>
      <c r="E342394" s="30"/>
      <c r="F342394" s="30"/>
    </row>
    <row r="342493" spans="1:6" x14ac:dyDescent="0.3">
      <c r="A342493" s="30"/>
      <c r="B342493" s="30"/>
      <c r="C342493" s="30"/>
      <c r="D342493" s="30"/>
      <c r="E342493" s="30"/>
      <c r="F342493" s="30"/>
    </row>
    <row r="342592" spans="1:6" x14ac:dyDescent="0.3">
      <c r="A342592" s="30"/>
      <c r="B342592" s="30"/>
      <c r="C342592" s="30"/>
      <c r="D342592" s="30"/>
      <c r="E342592" s="30"/>
      <c r="F342592" s="30"/>
    </row>
    <row r="342691" spans="1:6" x14ac:dyDescent="0.3">
      <c r="A342691" s="30"/>
      <c r="B342691" s="30"/>
      <c r="C342691" s="30"/>
      <c r="D342691" s="30"/>
      <c r="E342691" s="30"/>
      <c r="F342691" s="30"/>
    </row>
    <row r="342790" spans="1:6" x14ac:dyDescent="0.3">
      <c r="A342790" s="30"/>
      <c r="B342790" s="30"/>
      <c r="C342790" s="30"/>
      <c r="D342790" s="30"/>
      <c r="E342790" s="30"/>
      <c r="F342790" s="30"/>
    </row>
    <row r="342889" spans="1:6" x14ac:dyDescent="0.3">
      <c r="A342889" s="30"/>
      <c r="B342889" s="30"/>
      <c r="C342889" s="30"/>
      <c r="D342889" s="30"/>
      <c r="E342889" s="30"/>
      <c r="F342889" s="30"/>
    </row>
    <row r="342988" spans="1:6" x14ac:dyDescent="0.3">
      <c r="A342988" s="30"/>
      <c r="B342988" s="30"/>
      <c r="C342988" s="30"/>
      <c r="D342988" s="30"/>
      <c r="E342988" s="30"/>
      <c r="F342988" s="30"/>
    </row>
    <row r="343087" spans="1:6" x14ac:dyDescent="0.3">
      <c r="A343087" s="30"/>
      <c r="B343087" s="30"/>
      <c r="C343087" s="30"/>
      <c r="D343087" s="30"/>
      <c r="E343087" s="30"/>
      <c r="F343087" s="30"/>
    </row>
    <row r="343186" spans="1:6" x14ac:dyDescent="0.3">
      <c r="A343186" s="30"/>
      <c r="B343186" s="30"/>
      <c r="C343186" s="30"/>
      <c r="D343186" s="30"/>
      <c r="E343186" s="30"/>
      <c r="F343186" s="30"/>
    </row>
    <row r="343285" spans="1:6" x14ac:dyDescent="0.3">
      <c r="A343285" s="30"/>
      <c r="B343285" s="30"/>
      <c r="C343285" s="30"/>
      <c r="D343285" s="30"/>
      <c r="E343285" s="30"/>
      <c r="F343285" s="30"/>
    </row>
    <row r="343384" spans="1:6" x14ac:dyDescent="0.3">
      <c r="A343384" s="30"/>
      <c r="B343384" s="30"/>
      <c r="C343384" s="30"/>
      <c r="D343384" s="30"/>
      <c r="E343384" s="30"/>
      <c r="F343384" s="30"/>
    </row>
    <row r="343483" spans="1:6" x14ac:dyDescent="0.3">
      <c r="A343483" s="30"/>
      <c r="B343483" s="30"/>
      <c r="C343483" s="30"/>
      <c r="D343483" s="30"/>
      <c r="E343483" s="30"/>
      <c r="F343483" s="30"/>
    </row>
    <row r="343582" spans="1:6" x14ac:dyDescent="0.3">
      <c r="A343582" s="30"/>
      <c r="B343582" s="30"/>
      <c r="C343582" s="30"/>
      <c r="D343582" s="30"/>
      <c r="E343582" s="30"/>
      <c r="F343582" s="30"/>
    </row>
    <row r="343681" spans="1:6" x14ac:dyDescent="0.3">
      <c r="A343681" s="30"/>
      <c r="B343681" s="30"/>
      <c r="C343681" s="30"/>
      <c r="D343681" s="30"/>
      <c r="E343681" s="30"/>
      <c r="F343681" s="30"/>
    </row>
    <row r="343780" spans="1:6" x14ac:dyDescent="0.3">
      <c r="A343780" s="30"/>
      <c r="B343780" s="30"/>
      <c r="C343780" s="30"/>
      <c r="D343780" s="30"/>
      <c r="E343780" s="30"/>
      <c r="F343780" s="30"/>
    </row>
    <row r="343879" spans="1:6" x14ac:dyDescent="0.3">
      <c r="A343879" s="30"/>
      <c r="B343879" s="30"/>
      <c r="C343879" s="30"/>
      <c r="D343879" s="30"/>
      <c r="E343879" s="30"/>
      <c r="F343879" s="30"/>
    </row>
    <row r="343978" spans="1:6" x14ac:dyDescent="0.3">
      <c r="A343978" s="30"/>
      <c r="B343978" s="30"/>
      <c r="C343978" s="30"/>
      <c r="D343978" s="30"/>
      <c r="E343978" s="30"/>
      <c r="F343978" s="30"/>
    </row>
    <row r="344077" spans="1:6" x14ac:dyDescent="0.3">
      <c r="A344077" s="30"/>
      <c r="B344077" s="30"/>
      <c r="C344077" s="30"/>
      <c r="D344077" s="30"/>
      <c r="E344077" s="30"/>
      <c r="F344077" s="30"/>
    </row>
    <row r="344176" spans="1:6" x14ac:dyDescent="0.3">
      <c r="A344176" s="30"/>
      <c r="B344176" s="30"/>
      <c r="C344176" s="30"/>
      <c r="D344176" s="30"/>
      <c r="E344176" s="30"/>
      <c r="F344176" s="30"/>
    </row>
    <row r="344275" spans="1:6" x14ac:dyDescent="0.3">
      <c r="A344275" s="30"/>
      <c r="B344275" s="30"/>
      <c r="C344275" s="30"/>
      <c r="D344275" s="30"/>
      <c r="E344275" s="30"/>
      <c r="F344275" s="30"/>
    </row>
    <row r="344374" spans="1:6" x14ac:dyDescent="0.3">
      <c r="A344374" s="30"/>
      <c r="B344374" s="30"/>
      <c r="C344374" s="30"/>
      <c r="D344374" s="30"/>
      <c r="E344374" s="30"/>
      <c r="F344374" s="30"/>
    </row>
    <row r="344473" spans="1:6" x14ac:dyDescent="0.3">
      <c r="A344473" s="30"/>
      <c r="B344473" s="30"/>
      <c r="C344473" s="30"/>
      <c r="D344473" s="30"/>
      <c r="E344473" s="30"/>
      <c r="F344473" s="30"/>
    </row>
    <row r="344572" spans="1:6" x14ac:dyDescent="0.3">
      <c r="A344572" s="30"/>
      <c r="B344572" s="30"/>
      <c r="C344572" s="30"/>
      <c r="D344572" s="30"/>
      <c r="E344572" s="30"/>
      <c r="F344572" s="30"/>
    </row>
    <row r="344671" spans="1:6" x14ac:dyDescent="0.3">
      <c r="A344671" s="30"/>
      <c r="B344671" s="30"/>
      <c r="C344671" s="30"/>
      <c r="D344671" s="30"/>
      <c r="E344671" s="30"/>
      <c r="F344671" s="30"/>
    </row>
    <row r="344770" spans="1:6" x14ac:dyDescent="0.3">
      <c r="A344770" s="30"/>
      <c r="B344770" s="30"/>
      <c r="C344770" s="30"/>
      <c r="D344770" s="30"/>
      <c r="E344770" s="30"/>
      <c r="F344770" s="30"/>
    </row>
    <row r="344869" spans="1:6" x14ac:dyDescent="0.3">
      <c r="A344869" s="30"/>
      <c r="B344869" s="30"/>
      <c r="C344869" s="30"/>
      <c r="D344869" s="30"/>
      <c r="E344869" s="30"/>
      <c r="F344869" s="30"/>
    </row>
    <row r="344968" spans="1:6" x14ac:dyDescent="0.3">
      <c r="A344968" s="30"/>
      <c r="B344968" s="30"/>
      <c r="C344968" s="30"/>
      <c r="D344968" s="30"/>
      <c r="E344968" s="30"/>
      <c r="F344968" s="30"/>
    </row>
    <row r="345067" spans="1:6" x14ac:dyDescent="0.3">
      <c r="A345067" s="30"/>
      <c r="B345067" s="30"/>
      <c r="C345067" s="30"/>
      <c r="D345067" s="30"/>
      <c r="E345067" s="30"/>
      <c r="F345067" s="30"/>
    </row>
    <row r="345166" spans="1:6" x14ac:dyDescent="0.3">
      <c r="A345166" s="30"/>
      <c r="B345166" s="30"/>
      <c r="C345166" s="30"/>
      <c r="D345166" s="30"/>
      <c r="E345166" s="30"/>
      <c r="F345166" s="30"/>
    </row>
    <row r="345265" spans="1:6" x14ac:dyDescent="0.3">
      <c r="A345265" s="30"/>
      <c r="B345265" s="30"/>
      <c r="C345265" s="30"/>
      <c r="D345265" s="30"/>
      <c r="E345265" s="30"/>
      <c r="F345265" s="30"/>
    </row>
    <row r="345364" spans="1:6" x14ac:dyDescent="0.3">
      <c r="A345364" s="30"/>
      <c r="B345364" s="30"/>
      <c r="C345364" s="30"/>
      <c r="D345364" s="30"/>
      <c r="E345364" s="30"/>
      <c r="F345364" s="30"/>
    </row>
    <row r="345463" spans="1:6" x14ac:dyDescent="0.3">
      <c r="A345463" s="30"/>
      <c r="B345463" s="30"/>
      <c r="C345463" s="30"/>
      <c r="D345463" s="30"/>
      <c r="E345463" s="30"/>
      <c r="F345463" s="30"/>
    </row>
    <row r="345562" spans="1:6" x14ac:dyDescent="0.3">
      <c r="A345562" s="30"/>
      <c r="B345562" s="30"/>
      <c r="C345562" s="30"/>
      <c r="D345562" s="30"/>
      <c r="E345562" s="30"/>
      <c r="F345562" s="30"/>
    </row>
    <row r="345661" spans="1:6" x14ac:dyDescent="0.3">
      <c r="A345661" s="30"/>
      <c r="B345661" s="30"/>
      <c r="C345661" s="30"/>
      <c r="D345661" s="30"/>
      <c r="E345661" s="30"/>
      <c r="F345661" s="30"/>
    </row>
    <row r="345760" spans="1:6" x14ac:dyDescent="0.3">
      <c r="A345760" s="30"/>
      <c r="B345760" s="30"/>
      <c r="C345760" s="30"/>
      <c r="D345760" s="30"/>
      <c r="E345760" s="30"/>
      <c r="F345760" s="30"/>
    </row>
    <row r="345859" spans="1:6" x14ac:dyDescent="0.3">
      <c r="A345859" s="30"/>
      <c r="B345859" s="30"/>
      <c r="C345859" s="30"/>
      <c r="D345859" s="30"/>
      <c r="E345859" s="30"/>
      <c r="F345859" s="30"/>
    </row>
    <row r="345958" spans="1:6" x14ac:dyDescent="0.3">
      <c r="A345958" s="30"/>
      <c r="B345958" s="30"/>
      <c r="C345958" s="30"/>
      <c r="D345958" s="30"/>
      <c r="E345958" s="30"/>
      <c r="F345958" s="30"/>
    </row>
    <row r="346057" spans="1:6" x14ac:dyDescent="0.3">
      <c r="A346057" s="30"/>
      <c r="B346057" s="30"/>
      <c r="C346057" s="30"/>
      <c r="D346057" s="30"/>
      <c r="E346057" s="30"/>
      <c r="F346057" s="30"/>
    </row>
    <row r="346156" spans="1:6" x14ac:dyDescent="0.3">
      <c r="A346156" s="30"/>
      <c r="B346156" s="30"/>
      <c r="C346156" s="30"/>
      <c r="D346156" s="30"/>
      <c r="E346156" s="30"/>
      <c r="F346156" s="30"/>
    </row>
    <row r="346255" spans="1:6" x14ac:dyDescent="0.3">
      <c r="A346255" s="30"/>
      <c r="B346255" s="30"/>
      <c r="C346255" s="30"/>
      <c r="D346255" s="30"/>
      <c r="E346255" s="30"/>
      <c r="F346255" s="30"/>
    </row>
    <row r="346354" spans="1:6" x14ac:dyDescent="0.3">
      <c r="A346354" s="30"/>
      <c r="B346354" s="30"/>
      <c r="C346354" s="30"/>
      <c r="D346354" s="30"/>
      <c r="E346354" s="30"/>
      <c r="F346354" s="30"/>
    </row>
    <row r="346453" spans="1:6" x14ac:dyDescent="0.3">
      <c r="A346453" s="30"/>
      <c r="B346453" s="30"/>
      <c r="C346453" s="30"/>
      <c r="D346453" s="30"/>
      <c r="E346453" s="30"/>
      <c r="F346453" s="30"/>
    </row>
    <row r="346552" spans="1:6" x14ac:dyDescent="0.3">
      <c r="A346552" s="30"/>
      <c r="B346552" s="30"/>
      <c r="C346552" s="30"/>
      <c r="D346552" s="30"/>
      <c r="E346552" s="30"/>
      <c r="F346552" s="30"/>
    </row>
    <row r="346651" spans="1:6" x14ac:dyDescent="0.3">
      <c r="A346651" s="30"/>
      <c r="B346651" s="30"/>
      <c r="C346651" s="30"/>
      <c r="D346651" s="30"/>
      <c r="E346651" s="30"/>
      <c r="F346651" s="30"/>
    </row>
    <row r="346750" spans="1:6" x14ac:dyDescent="0.3">
      <c r="A346750" s="30"/>
      <c r="B346750" s="30"/>
      <c r="C346750" s="30"/>
      <c r="D346750" s="30"/>
      <c r="E346750" s="30"/>
      <c r="F346750" s="30"/>
    </row>
    <row r="346849" spans="1:6" x14ac:dyDescent="0.3">
      <c r="A346849" s="30"/>
      <c r="B346849" s="30"/>
      <c r="C346849" s="30"/>
      <c r="D346849" s="30"/>
      <c r="E346849" s="30"/>
      <c r="F346849" s="30"/>
    </row>
    <row r="346948" spans="1:6" x14ac:dyDescent="0.3">
      <c r="A346948" s="30"/>
      <c r="B346948" s="30"/>
      <c r="C346948" s="30"/>
      <c r="D346948" s="30"/>
      <c r="E346948" s="30"/>
      <c r="F346948" s="30"/>
    </row>
    <row r="347047" spans="1:6" x14ac:dyDescent="0.3">
      <c r="A347047" s="30"/>
      <c r="B347047" s="30"/>
      <c r="C347047" s="30"/>
      <c r="D347047" s="30"/>
      <c r="E347047" s="30"/>
      <c r="F347047" s="30"/>
    </row>
    <row r="347146" spans="1:6" x14ac:dyDescent="0.3">
      <c r="A347146" s="30"/>
      <c r="B347146" s="30"/>
      <c r="C347146" s="30"/>
      <c r="D347146" s="30"/>
      <c r="E347146" s="30"/>
      <c r="F347146" s="30"/>
    </row>
    <row r="347245" spans="1:6" x14ac:dyDescent="0.3">
      <c r="A347245" s="30"/>
      <c r="B347245" s="30"/>
      <c r="C347245" s="30"/>
      <c r="D347245" s="30"/>
      <c r="E347245" s="30"/>
      <c r="F347245" s="30"/>
    </row>
    <row r="347344" spans="1:6" x14ac:dyDescent="0.3">
      <c r="A347344" s="30"/>
      <c r="B347344" s="30"/>
      <c r="C347344" s="30"/>
      <c r="D347344" s="30"/>
      <c r="E347344" s="30"/>
      <c r="F347344" s="30"/>
    </row>
    <row r="347443" spans="1:6" x14ac:dyDescent="0.3">
      <c r="A347443" s="30"/>
      <c r="B347443" s="30"/>
      <c r="C347443" s="30"/>
      <c r="D347443" s="30"/>
      <c r="E347443" s="30"/>
      <c r="F347443" s="30"/>
    </row>
    <row r="347542" spans="1:6" x14ac:dyDescent="0.3">
      <c r="A347542" s="30"/>
      <c r="B347542" s="30"/>
      <c r="C347542" s="30"/>
      <c r="D347542" s="30"/>
      <c r="E347542" s="30"/>
      <c r="F347542" s="30"/>
    </row>
    <row r="347641" spans="1:6" x14ac:dyDescent="0.3">
      <c r="A347641" s="30"/>
      <c r="B347641" s="30"/>
      <c r="C347641" s="30"/>
      <c r="D347641" s="30"/>
      <c r="E347641" s="30"/>
      <c r="F347641" s="30"/>
    </row>
    <row r="347740" spans="1:6" x14ac:dyDescent="0.3">
      <c r="A347740" s="30"/>
      <c r="B347740" s="30"/>
      <c r="C347740" s="30"/>
      <c r="D347740" s="30"/>
      <c r="E347740" s="30"/>
      <c r="F347740" s="30"/>
    </row>
    <row r="347839" spans="1:6" x14ac:dyDescent="0.3">
      <c r="A347839" s="30"/>
      <c r="B347839" s="30"/>
      <c r="C347839" s="30"/>
      <c r="D347839" s="30"/>
      <c r="E347839" s="30"/>
      <c r="F347839" s="30"/>
    </row>
    <row r="347938" spans="1:6" x14ac:dyDescent="0.3">
      <c r="A347938" s="30"/>
      <c r="B347938" s="30"/>
      <c r="C347938" s="30"/>
      <c r="D347938" s="30"/>
      <c r="E347938" s="30"/>
      <c r="F347938" s="30"/>
    </row>
    <row r="348037" spans="1:6" x14ac:dyDescent="0.3">
      <c r="A348037" s="30"/>
      <c r="B348037" s="30"/>
      <c r="C348037" s="30"/>
      <c r="D348037" s="30"/>
      <c r="E348037" s="30"/>
      <c r="F348037" s="30"/>
    </row>
    <row r="348136" spans="1:6" x14ac:dyDescent="0.3">
      <c r="A348136" s="30"/>
      <c r="B348136" s="30"/>
      <c r="C348136" s="30"/>
      <c r="D348136" s="30"/>
      <c r="E348136" s="30"/>
      <c r="F348136" s="30"/>
    </row>
    <row r="348235" spans="1:6" x14ac:dyDescent="0.3">
      <c r="A348235" s="30"/>
      <c r="B348235" s="30"/>
      <c r="C348235" s="30"/>
      <c r="D348235" s="30"/>
      <c r="E348235" s="30"/>
      <c r="F348235" s="30"/>
    </row>
    <row r="348334" spans="1:6" x14ac:dyDescent="0.3">
      <c r="A348334" s="30"/>
      <c r="B348334" s="30"/>
      <c r="C348334" s="30"/>
      <c r="D348334" s="30"/>
      <c r="E348334" s="30"/>
      <c r="F348334" s="30"/>
    </row>
    <row r="348433" spans="1:6" x14ac:dyDescent="0.3">
      <c r="A348433" s="30"/>
      <c r="B348433" s="30"/>
      <c r="C348433" s="30"/>
      <c r="D348433" s="30"/>
      <c r="E348433" s="30"/>
      <c r="F348433" s="30"/>
    </row>
    <row r="348532" spans="1:6" x14ac:dyDescent="0.3">
      <c r="A348532" s="30"/>
      <c r="B348532" s="30"/>
      <c r="C348532" s="30"/>
      <c r="D348532" s="30"/>
      <c r="E348532" s="30"/>
      <c r="F348532" s="30"/>
    </row>
    <row r="348631" spans="1:6" x14ac:dyDescent="0.3">
      <c r="A348631" s="30"/>
      <c r="B348631" s="30"/>
      <c r="C348631" s="30"/>
      <c r="D348631" s="30"/>
      <c r="E348631" s="30"/>
      <c r="F348631" s="30"/>
    </row>
    <row r="348730" spans="1:6" x14ac:dyDescent="0.3">
      <c r="A348730" s="30"/>
      <c r="B348730" s="30"/>
      <c r="C348730" s="30"/>
      <c r="D348730" s="30"/>
      <c r="E348730" s="30"/>
      <c r="F348730" s="30"/>
    </row>
    <row r="348829" spans="1:6" x14ac:dyDescent="0.3">
      <c r="A348829" s="30"/>
      <c r="B348829" s="30"/>
      <c r="C348829" s="30"/>
      <c r="D348829" s="30"/>
      <c r="E348829" s="30"/>
      <c r="F348829" s="30"/>
    </row>
    <row r="348928" spans="1:6" x14ac:dyDescent="0.3">
      <c r="A348928" s="30"/>
      <c r="B348928" s="30"/>
      <c r="C348928" s="30"/>
      <c r="D348928" s="30"/>
      <c r="E348928" s="30"/>
      <c r="F348928" s="30"/>
    </row>
    <row r="349027" spans="1:6" x14ac:dyDescent="0.3">
      <c r="A349027" s="30"/>
      <c r="B349027" s="30"/>
      <c r="C349027" s="30"/>
      <c r="D349027" s="30"/>
      <c r="E349027" s="30"/>
      <c r="F349027" s="30"/>
    </row>
    <row r="349126" spans="1:6" x14ac:dyDescent="0.3">
      <c r="A349126" s="30"/>
      <c r="B349126" s="30"/>
      <c r="C349126" s="30"/>
      <c r="D349126" s="30"/>
      <c r="E349126" s="30"/>
      <c r="F349126" s="30"/>
    </row>
    <row r="349225" spans="1:6" x14ac:dyDescent="0.3">
      <c r="A349225" s="30"/>
      <c r="B349225" s="30"/>
      <c r="C349225" s="30"/>
      <c r="D349225" s="30"/>
      <c r="E349225" s="30"/>
      <c r="F349225" s="30"/>
    </row>
    <row r="349324" spans="1:6" x14ac:dyDescent="0.3">
      <c r="A349324" s="30"/>
      <c r="B349324" s="30"/>
      <c r="C349324" s="30"/>
      <c r="D349324" s="30"/>
      <c r="E349324" s="30"/>
      <c r="F349324" s="30"/>
    </row>
    <row r="349423" spans="1:6" x14ac:dyDescent="0.3">
      <c r="A349423" s="30"/>
      <c r="B349423" s="30"/>
      <c r="C349423" s="30"/>
      <c r="D349423" s="30"/>
      <c r="E349423" s="30"/>
      <c r="F349423" s="30"/>
    </row>
    <row r="349522" spans="1:6" x14ac:dyDescent="0.3">
      <c r="A349522" s="30"/>
      <c r="B349522" s="30"/>
      <c r="C349522" s="30"/>
      <c r="D349522" s="30"/>
      <c r="E349522" s="30"/>
      <c r="F349522" s="30"/>
    </row>
    <row r="349621" spans="1:6" x14ac:dyDescent="0.3">
      <c r="A349621" s="30"/>
      <c r="B349621" s="30"/>
      <c r="C349621" s="30"/>
      <c r="D349621" s="30"/>
      <c r="E349621" s="30"/>
      <c r="F349621" s="30"/>
    </row>
    <row r="349720" spans="1:6" x14ac:dyDescent="0.3">
      <c r="A349720" s="30"/>
      <c r="B349720" s="30"/>
      <c r="C349720" s="30"/>
      <c r="D349720" s="30"/>
      <c r="E349720" s="30"/>
      <c r="F349720" s="30"/>
    </row>
    <row r="349819" spans="1:6" x14ac:dyDescent="0.3">
      <c r="A349819" s="30"/>
      <c r="B349819" s="30"/>
      <c r="C349819" s="30"/>
      <c r="D349819" s="30"/>
      <c r="E349819" s="30"/>
      <c r="F349819" s="30"/>
    </row>
    <row r="349918" spans="1:6" x14ac:dyDescent="0.3">
      <c r="A349918" s="30"/>
      <c r="B349918" s="30"/>
      <c r="C349918" s="30"/>
      <c r="D349918" s="30"/>
      <c r="E349918" s="30"/>
      <c r="F349918" s="30"/>
    </row>
    <row r="350017" spans="1:6" x14ac:dyDescent="0.3">
      <c r="A350017" s="30"/>
      <c r="B350017" s="30"/>
      <c r="C350017" s="30"/>
      <c r="D350017" s="30"/>
      <c r="E350017" s="30"/>
      <c r="F350017" s="30"/>
    </row>
    <row r="350116" spans="1:6" x14ac:dyDescent="0.3">
      <c r="A350116" s="30"/>
      <c r="B350116" s="30"/>
      <c r="C350116" s="30"/>
      <c r="D350116" s="30"/>
      <c r="E350116" s="30"/>
      <c r="F350116" s="30"/>
    </row>
    <row r="350215" spans="1:6" x14ac:dyDescent="0.3">
      <c r="A350215" s="30"/>
      <c r="B350215" s="30"/>
      <c r="C350215" s="30"/>
      <c r="D350215" s="30"/>
      <c r="E350215" s="30"/>
      <c r="F350215" s="30"/>
    </row>
    <row r="350314" spans="1:6" x14ac:dyDescent="0.3">
      <c r="A350314" s="30"/>
      <c r="B350314" s="30"/>
      <c r="C350314" s="30"/>
      <c r="D350314" s="30"/>
      <c r="E350314" s="30"/>
      <c r="F350314" s="30"/>
    </row>
    <row r="350413" spans="1:6" x14ac:dyDescent="0.3">
      <c r="A350413" s="30"/>
      <c r="B350413" s="30"/>
      <c r="C350413" s="30"/>
      <c r="D350413" s="30"/>
      <c r="E350413" s="30"/>
      <c r="F350413" s="30"/>
    </row>
    <row r="350512" spans="1:6" x14ac:dyDescent="0.3">
      <c r="A350512" s="30"/>
      <c r="B350512" s="30"/>
      <c r="C350512" s="30"/>
      <c r="D350512" s="30"/>
      <c r="E350512" s="30"/>
      <c r="F350512" s="30"/>
    </row>
    <row r="350611" spans="1:6" x14ac:dyDescent="0.3">
      <c r="A350611" s="30"/>
      <c r="B350611" s="30"/>
      <c r="C350611" s="30"/>
      <c r="D350611" s="30"/>
      <c r="E350611" s="30"/>
      <c r="F350611" s="30"/>
    </row>
    <row r="350710" spans="1:6" x14ac:dyDescent="0.3">
      <c r="A350710" s="30"/>
      <c r="B350710" s="30"/>
      <c r="C350710" s="30"/>
      <c r="D350710" s="30"/>
      <c r="E350710" s="30"/>
      <c r="F350710" s="30"/>
    </row>
    <row r="350809" spans="1:6" x14ac:dyDescent="0.3">
      <c r="A350809" s="30"/>
      <c r="B350809" s="30"/>
      <c r="C350809" s="30"/>
      <c r="D350809" s="30"/>
      <c r="E350809" s="30"/>
      <c r="F350809" s="30"/>
    </row>
    <row r="350908" spans="1:6" x14ac:dyDescent="0.3">
      <c r="A350908" s="30"/>
      <c r="B350908" s="30"/>
      <c r="C350908" s="30"/>
      <c r="D350908" s="30"/>
      <c r="E350908" s="30"/>
      <c r="F350908" s="30"/>
    </row>
    <row r="351007" spans="1:6" x14ac:dyDescent="0.3">
      <c r="A351007" s="30"/>
      <c r="B351007" s="30"/>
      <c r="C351007" s="30"/>
      <c r="D351007" s="30"/>
      <c r="E351007" s="30"/>
      <c r="F351007" s="30"/>
    </row>
    <row r="351106" spans="1:6" x14ac:dyDescent="0.3">
      <c r="A351106" s="30"/>
      <c r="B351106" s="30"/>
      <c r="C351106" s="30"/>
      <c r="D351106" s="30"/>
      <c r="E351106" s="30"/>
      <c r="F351106" s="30"/>
    </row>
    <row r="351205" spans="1:6" x14ac:dyDescent="0.3">
      <c r="A351205" s="30"/>
      <c r="B351205" s="30"/>
      <c r="C351205" s="30"/>
      <c r="D351205" s="30"/>
      <c r="E351205" s="30"/>
      <c r="F351205" s="30"/>
    </row>
    <row r="351304" spans="1:6" x14ac:dyDescent="0.3">
      <c r="A351304" s="30"/>
      <c r="B351304" s="30"/>
      <c r="C351304" s="30"/>
      <c r="D351304" s="30"/>
      <c r="E351304" s="30"/>
      <c r="F351304" s="30"/>
    </row>
    <row r="351403" spans="1:6" x14ac:dyDescent="0.3">
      <c r="A351403" s="30"/>
      <c r="B351403" s="30"/>
      <c r="C351403" s="30"/>
      <c r="D351403" s="30"/>
      <c r="E351403" s="30"/>
      <c r="F351403" s="30"/>
    </row>
    <row r="351502" spans="1:6" x14ac:dyDescent="0.3">
      <c r="A351502" s="30"/>
      <c r="B351502" s="30"/>
      <c r="C351502" s="30"/>
      <c r="D351502" s="30"/>
      <c r="E351502" s="30"/>
      <c r="F351502" s="30"/>
    </row>
    <row r="351601" spans="1:6" x14ac:dyDescent="0.3">
      <c r="A351601" s="30"/>
      <c r="B351601" s="30"/>
      <c r="C351601" s="30"/>
      <c r="D351601" s="30"/>
      <c r="E351601" s="30"/>
      <c r="F351601" s="30"/>
    </row>
    <row r="351700" spans="1:6" x14ac:dyDescent="0.3">
      <c r="A351700" s="30"/>
      <c r="B351700" s="30"/>
      <c r="C351700" s="30"/>
      <c r="D351700" s="30"/>
      <c r="E351700" s="30"/>
      <c r="F351700" s="30"/>
    </row>
    <row r="351799" spans="1:6" x14ac:dyDescent="0.3">
      <c r="A351799" s="30"/>
      <c r="B351799" s="30"/>
      <c r="C351799" s="30"/>
      <c r="D351799" s="30"/>
      <c r="E351799" s="30"/>
      <c r="F351799" s="30"/>
    </row>
    <row r="351898" spans="1:6" x14ac:dyDescent="0.3">
      <c r="A351898" s="30"/>
      <c r="B351898" s="30"/>
      <c r="C351898" s="30"/>
      <c r="D351898" s="30"/>
      <c r="E351898" s="30"/>
      <c r="F351898" s="30"/>
    </row>
    <row r="351997" spans="1:6" x14ac:dyDescent="0.3">
      <c r="A351997" s="30"/>
      <c r="B351997" s="30"/>
      <c r="C351997" s="30"/>
      <c r="D351997" s="30"/>
      <c r="E351997" s="30"/>
      <c r="F351997" s="30"/>
    </row>
    <row r="352096" spans="1:6" x14ac:dyDescent="0.3">
      <c r="A352096" s="30"/>
      <c r="B352096" s="30"/>
      <c r="C352096" s="30"/>
      <c r="D352096" s="30"/>
      <c r="E352096" s="30"/>
      <c r="F352096" s="30"/>
    </row>
    <row r="352195" spans="1:6" x14ac:dyDescent="0.3">
      <c r="A352195" s="30"/>
      <c r="B352195" s="30"/>
      <c r="C352195" s="30"/>
      <c r="D352195" s="30"/>
      <c r="E352195" s="30"/>
      <c r="F352195" s="30"/>
    </row>
    <row r="352294" spans="1:6" x14ac:dyDescent="0.3">
      <c r="A352294" s="30"/>
      <c r="B352294" s="30"/>
      <c r="C352294" s="30"/>
      <c r="D352294" s="30"/>
      <c r="E352294" s="30"/>
      <c r="F352294" s="30"/>
    </row>
    <row r="352393" spans="1:6" x14ac:dyDescent="0.3">
      <c r="A352393" s="30"/>
      <c r="B352393" s="30"/>
      <c r="C352393" s="30"/>
      <c r="D352393" s="30"/>
      <c r="E352393" s="30"/>
      <c r="F352393" s="30"/>
    </row>
    <row r="352492" spans="1:6" x14ac:dyDescent="0.3">
      <c r="A352492" s="30"/>
      <c r="B352492" s="30"/>
      <c r="C352492" s="30"/>
      <c r="D352492" s="30"/>
      <c r="E352492" s="30"/>
      <c r="F352492" s="30"/>
    </row>
    <row r="352591" spans="1:6" x14ac:dyDescent="0.3">
      <c r="A352591" s="30"/>
      <c r="B352591" s="30"/>
      <c r="C352591" s="30"/>
      <c r="D352591" s="30"/>
      <c r="E352591" s="30"/>
      <c r="F352591" s="30"/>
    </row>
    <row r="352690" spans="1:6" x14ac:dyDescent="0.3">
      <c r="A352690" s="30"/>
      <c r="B352690" s="30"/>
      <c r="C352690" s="30"/>
      <c r="D352690" s="30"/>
      <c r="E352690" s="30"/>
      <c r="F352690" s="30"/>
    </row>
    <row r="352789" spans="1:6" x14ac:dyDescent="0.3">
      <c r="A352789" s="30"/>
      <c r="B352789" s="30"/>
      <c r="C352789" s="30"/>
      <c r="D352789" s="30"/>
      <c r="E352789" s="30"/>
      <c r="F352789" s="30"/>
    </row>
    <row r="352888" spans="1:6" x14ac:dyDescent="0.3">
      <c r="A352888" s="30"/>
      <c r="B352888" s="30"/>
      <c r="C352888" s="30"/>
      <c r="D352888" s="30"/>
      <c r="E352888" s="30"/>
      <c r="F352888" s="30"/>
    </row>
    <row r="352987" spans="1:6" x14ac:dyDescent="0.3">
      <c r="A352987" s="30"/>
      <c r="B352987" s="30"/>
      <c r="C352987" s="30"/>
      <c r="D352987" s="30"/>
      <c r="E352987" s="30"/>
      <c r="F352987" s="30"/>
    </row>
    <row r="353086" spans="1:6" x14ac:dyDescent="0.3">
      <c r="A353086" s="30"/>
      <c r="B353086" s="30"/>
      <c r="C353086" s="30"/>
      <c r="D353086" s="30"/>
      <c r="E353086" s="30"/>
      <c r="F353086" s="30"/>
    </row>
    <row r="353185" spans="1:6" x14ac:dyDescent="0.3">
      <c r="A353185" s="30"/>
      <c r="B353185" s="30"/>
      <c r="C353185" s="30"/>
      <c r="D353185" s="30"/>
      <c r="E353185" s="30"/>
      <c r="F353185" s="30"/>
    </row>
    <row r="353284" spans="1:6" x14ac:dyDescent="0.3">
      <c r="A353284" s="30"/>
      <c r="B353284" s="30"/>
      <c r="C353284" s="30"/>
      <c r="D353284" s="30"/>
      <c r="E353284" s="30"/>
      <c r="F353284" s="30"/>
    </row>
    <row r="353383" spans="1:6" x14ac:dyDescent="0.3">
      <c r="A353383" s="30"/>
      <c r="B353383" s="30"/>
      <c r="C353383" s="30"/>
      <c r="D353383" s="30"/>
      <c r="E353383" s="30"/>
      <c r="F353383" s="30"/>
    </row>
    <row r="353482" spans="1:6" x14ac:dyDescent="0.3">
      <c r="A353482" s="30"/>
      <c r="B353482" s="30"/>
      <c r="C353482" s="30"/>
      <c r="D353482" s="30"/>
      <c r="E353482" s="30"/>
      <c r="F353482" s="30"/>
    </row>
    <row r="353581" spans="1:6" x14ac:dyDescent="0.3">
      <c r="A353581" s="30"/>
      <c r="B353581" s="30"/>
      <c r="C353581" s="30"/>
      <c r="D353581" s="30"/>
      <c r="E353581" s="30"/>
      <c r="F353581" s="30"/>
    </row>
    <row r="353680" spans="1:6" x14ac:dyDescent="0.3">
      <c r="A353680" s="30"/>
      <c r="B353680" s="30"/>
      <c r="C353680" s="30"/>
      <c r="D353680" s="30"/>
      <c r="E353680" s="30"/>
      <c r="F353680" s="30"/>
    </row>
    <row r="353779" spans="1:6" x14ac:dyDescent="0.3">
      <c r="A353779" s="30"/>
      <c r="B353779" s="30"/>
      <c r="C353779" s="30"/>
      <c r="D353779" s="30"/>
      <c r="E353779" s="30"/>
      <c r="F353779" s="30"/>
    </row>
    <row r="353878" spans="1:6" x14ac:dyDescent="0.3">
      <c r="A353878" s="30"/>
      <c r="B353878" s="30"/>
      <c r="C353878" s="30"/>
      <c r="D353878" s="30"/>
      <c r="E353878" s="30"/>
      <c r="F353878" s="30"/>
    </row>
    <row r="353977" spans="1:6" x14ac:dyDescent="0.3">
      <c r="A353977" s="30"/>
      <c r="B353977" s="30"/>
      <c r="C353977" s="30"/>
      <c r="D353977" s="30"/>
      <c r="E353977" s="30"/>
      <c r="F353977" s="30"/>
    </row>
    <row r="354076" spans="1:6" x14ac:dyDescent="0.3">
      <c r="A354076" s="30"/>
      <c r="B354076" s="30"/>
      <c r="C354076" s="30"/>
      <c r="D354076" s="30"/>
      <c r="E354076" s="30"/>
      <c r="F354076" s="30"/>
    </row>
    <row r="354175" spans="1:6" x14ac:dyDescent="0.3">
      <c r="A354175" s="30"/>
      <c r="B354175" s="30"/>
      <c r="C354175" s="30"/>
      <c r="D354175" s="30"/>
      <c r="E354175" s="30"/>
      <c r="F354175" s="30"/>
    </row>
    <row r="354274" spans="1:6" x14ac:dyDescent="0.3">
      <c r="A354274" s="30"/>
      <c r="B354274" s="30"/>
      <c r="C354274" s="30"/>
      <c r="D354274" s="30"/>
      <c r="E354274" s="30"/>
      <c r="F354274" s="30"/>
    </row>
    <row r="354373" spans="1:6" x14ac:dyDescent="0.3">
      <c r="A354373" s="30"/>
      <c r="B354373" s="30"/>
      <c r="C354373" s="30"/>
      <c r="D354373" s="30"/>
      <c r="E354373" s="30"/>
      <c r="F354373" s="30"/>
    </row>
    <row r="354472" spans="1:6" x14ac:dyDescent="0.3">
      <c r="A354472" s="30"/>
      <c r="B354472" s="30"/>
      <c r="C354472" s="30"/>
      <c r="D354472" s="30"/>
      <c r="E354472" s="30"/>
      <c r="F354472" s="30"/>
    </row>
    <row r="354571" spans="1:6" x14ac:dyDescent="0.3">
      <c r="A354571" s="30"/>
      <c r="B354571" s="30"/>
      <c r="C354571" s="30"/>
      <c r="D354571" s="30"/>
      <c r="E354571" s="30"/>
      <c r="F354571" s="30"/>
    </row>
    <row r="354670" spans="1:6" x14ac:dyDescent="0.3">
      <c r="A354670" s="30"/>
      <c r="B354670" s="30"/>
      <c r="C354670" s="30"/>
      <c r="D354670" s="30"/>
      <c r="E354670" s="30"/>
      <c r="F354670" s="30"/>
    </row>
    <row r="354769" spans="1:6" x14ac:dyDescent="0.3">
      <c r="A354769" s="30"/>
      <c r="B354769" s="30"/>
      <c r="C354769" s="30"/>
      <c r="D354769" s="30"/>
      <c r="E354769" s="30"/>
      <c r="F354769" s="30"/>
    </row>
    <row r="354868" spans="1:6" x14ac:dyDescent="0.3">
      <c r="A354868" s="30"/>
      <c r="B354868" s="30"/>
      <c r="C354868" s="30"/>
      <c r="D354868" s="30"/>
      <c r="E354868" s="30"/>
      <c r="F354868" s="30"/>
    </row>
    <row r="354967" spans="1:6" x14ac:dyDescent="0.3">
      <c r="A354967" s="30"/>
      <c r="B354967" s="30"/>
      <c r="C354967" s="30"/>
      <c r="D354967" s="30"/>
      <c r="E354967" s="30"/>
      <c r="F354967" s="30"/>
    </row>
    <row r="355066" spans="1:6" x14ac:dyDescent="0.3">
      <c r="A355066" s="30"/>
      <c r="B355066" s="30"/>
      <c r="C355066" s="30"/>
      <c r="D355066" s="30"/>
      <c r="E355066" s="30"/>
      <c r="F355066" s="30"/>
    </row>
    <row r="355165" spans="1:6" x14ac:dyDescent="0.3">
      <c r="A355165" s="30"/>
      <c r="B355165" s="30"/>
      <c r="C355165" s="30"/>
      <c r="D355165" s="30"/>
      <c r="E355165" s="30"/>
      <c r="F355165" s="30"/>
    </row>
    <row r="355264" spans="1:6" x14ac:dyDescent="0.3">
      <c r="A355264" s="30"/>
      <c r="B355264" s="30"/>
      <c r="C355264" s="30"/>
      <c r="D355264" s="30"/>
      <c r="E355264" s="30"/>
      <c r="F355264" s="30"/>
    </row>
    <row r="355363" spans="1:6" x14ac:dyDescent="0.3">
      <c r="A355363" s="30"/>
      <c r="B355363" s="30"/>
      <c r="C355363" s="30"/>
      <c r="D355363" s="30"/>
      <c r="E355363" s="30"/>
      <c r="F355363" s="30"/>
    </row>
    <row r="355462" spans="1:6" x14ac:dyDescent="0.3">
      <c r="A355462" s="30"/>
      <c r="B355462" s="30"/>
      <c r="C355462" s="30"/>
      <c r="D355462" s="30"/>
      <c r="E355462" s="30"/>
      <c r="F355462" s="30"/>
    </row>
    <row r="355561" spans="1:6" x14ac:dyDescent="0.3">
      <c r="A355561" s="30"/>
      <c r="B355561" s="30"/>
      <c r="C355561" s="30"/>
      <c r="D355561" s="30"/>
      <c r="E355561" s="30"/>
      <c r="F355561" s="30"/>
    </row>
    <row r="355660" spans="1:6" x14ac:dyDescent="0.3">
      <c r="A355660" s="30"/>
      <c r="B355660" s="30"/>
      <c r="C355660" s="30"/>
      <c r="D355660" s="30"/>
      <c r="E355660" s="30"/>
      <c r="F355660" s="30"/>
    </row>
    <row r="355759" spans="1:6" x14ac:dyDescent="0.3">
      <c r="A355759" s="30"/>
      <c r="B355759" s="30"/>
      <c r="C355759" s="30"/>
      <c r="D355759" s="30"/>
      <c r="E355759" s="30"/>
      <c r="F355759" s="30"/>
    </row>
    <row r="355858" spans="1:6" x14ac:dyDescent="0.3">
      <c r="A355858" s="30"/>
      <c r="B355858" s="30"/>
      <c r="C355858" s="30"/>
      <c r="D355858" s="30"/>
      <c r="E355858" s="30"/>
      <c r="F355858" s="30"/>
    </row>
    <row r="355957" spans="1:6" x14ac:dyDescent="0.3">
      <c r="A355957" s="30"/>
      <c r="B355957" s="30"/>
      <c r="C355957" s="30"/>
      <c r="D355957" s="30"/>
      <c r="E355957" s="30"/>
      <c r="F355957" s="30"/>
    </row>
    <row r="356056" spans="1:6" x14ac:dyDescent="0.3">
      <c r="A356056" s="30"/>
      <c r="B356056" s="30"/>
      <c r="C356056" s="30"/>
      <c r="D356056" s="30"/>
      <c r="E356056" s="30"/>
      <c r="F356056" s="30"/>
    </row>
    <row r="356155" spans="1:6" x14ac:dyDescent="0.3">
      <c r="A356155" s="30"/>
      <c r="B356155" s="30"/>
      <c r="C356155" s="30"/>
      <c r="D356155" s="30"/>
      <c r="E356155" s="30"/>
      <c r="F356155" s="30"/>
    </row>
    <row r="356254" spans="1:6" x14ac:dyDescent="0.3">
      <c r="A356254" s="30"/>
      <c r="B356254" s="30"/>
      <c r="C356254" s="30"/>
      <c r="D356254" s="30"/>
      <c r="E356254" s="30"/>
      <c r="F356254" s="30"/>
    </row>
    <row r="356353" spans="1:6" x14ac:dyDescent="0.3">
      <c r="A356353" s="30"/>
      <c r="B356353" s="30"/>
      <c r="C356353" s="30"/>
      <c r="D356353" s="30"/>
      <c r="E356353" s="30"/>
      <c r="F356353" s="30"/>
    </row>
    <row r="356452" spans="1:6" x14ac:dyDescent="0.3">
      <c r="A356452" s="30"/>
      <c r="B356452" s="30"/>
      <c r="C356452" s="30"/>
      <c r="D356452" s="30"/>
      <c r="E356452" s="30"/>
      <c r="F356452" s="30"/>
    </row>
    <row r="356551" spans="1:6" x14ac:dyDescent="0.3">
      <c r="A356551" s="30"/>
      <c r="B356551" s="30"/>
      <c r="C356551" s="30"/>
      <c r="D356551" s="30"/>
      <c r="E356551" s="30"/>
      <c r="F356551" s="30"/>
    </row>
    <row r="356650" spans="1:6" x14ac:dyDescent="0.3">
      <c r="A356650" s="30"/>
      <c r="B356650" s="30"/>
      <c r="C356650" s="30"/>
      <c r="D356650" s="30"/>
      <c r="E356650" s="30"/>
      <c r="F356650" s="30"/>
    </row>
    <row r="356749" spans="1:6" x14ac:dyDescent="0.3">
      <c r="A356749" s="30"/>
      <c r="B356749" s="30"/>
      <c r="C356749" s="30"/>
      <c r="D356749" s="30"/>
      <c r="E356749" s="30"/>
      <c r="F356749" s="30"/>
    </row>
    <row r="356848" spans="1:6" x14ac:dyDescent="0.3">
      <c r="A356848" s="30"/>
      <c r="B356848" s="30"/>
      <c r="C356848" s="30"/>
      <c r="D356848" s="30"/>
      <c r="E356848" s="30"/>
      <c r="F356848" s="30"/>
    </row>
    <row r="356947" spans="1:6" x14ac:dyDescent="0.3">
      <c r="A356947" s="30"/>
      <c r="B356947" s="30"/>
      <c r="C356947" s="30"/>
      <c r="D356947" s="30"/>
      <c r="E356947" s="30"/>
      <c r="F356947" s="30"/>
    </row>
    <row r="357046" spans="1:6" x14ac:dyDescent="0.3">
      <c r="A357046" s="30"/>
      <c r="B357046" s="30"/>
      <c r="C357046" s="30"/>
      <c r="D357046" s="30"/>
      <c r="E357046" s="30"/>
      <c r="F357046" s="30"/>
    </row>
    <row r="357145" spans="1:6" x14ac:dyDescent="0.3">
      <c r="A357145" s="30"/>
      <c r="B357145" s="30"/>
      <c r="C357145" s="30"/>
      <c r="D357145" s="30"/>
      <c r="E357145" s="30"/>
      <c r="F357145" s="30"/>
    </row>
    <row r="357244" spans="1:6" x14ac:dyDescent="0.3">
      <c r="A357244" s="30"/>
      <c r="B357244" s="30"/>
      <c r="C357244" s="30"/>
      <c r="D357244" s="30"/>
      <c r="E357244" s="30"/>
      <c r="F357244" s="30"/>
    </row>
    <row r="357343" spans="1:6" x14ac:dyDescent="0.3">
      <c r="A357343" s="30"/>
      <c r="B357343" s="30"/>
      <c r="C357343" s="30"/>
      <c r="D357343" s="30"/>
      <c r="E357343" s="30"/>
      <c r="F357343" s="30"/>
    </row>
    <row r="357442" spans="1:6" x14ac:dyDescent="0.3">
      <c r="A357442" s="30"/>
      <c r="B357442" s="30"/>
      <c r="C357442" s="30"/>
      <c r="D357442" s="30"/>
      <c r="E357442" s="30"/>
      <c r="F357442" s="30"/>
    </row>
    <row r="357541" spans="1:6" x14ac:dyDescent="0.3">
      <c r="A357541" s="30"/>
      <c r="B357541" s="30"/>
      <c r="C357541" s="30"/>
      <c r="D357541" s="30"/>
      <c r="E357541" s="30"/>
      <c r="F357541" s="30"/>
    </row>
    <row r="357640" spans="1:6" x14ac:dyDescent="0.3">
      <c r="A357640" s="30"/>
      <c r="B357640" s="30"/>
      <c r="C357640" s="30"/>
      <c r="D357640" s="30"/>
      <c r="E357640" s="30"/>
      <c r="F357640" s="30"/>
    </row>
    <row r="357739" spans="1:6" x14ac:dyDescent="0.3">
      <c r="A357739" s="30"/>
      <c r="B357739" s="30"/>
      <c r="C357739" s="30"/>
      <c r="D357739" s="30"/>
      <c r="E357739" s="30"/>
      <c r="F357739" s="30"/>
    </row>
    <row r="357838" spans="1:6" x14ac:dyDescent="0.3">
      <c r="A357838" s="30"/>
      <c r="B357838" s="30"/>
      <c r="C357838" s="30"/>
      <c r="D357838" s="30"/>
      <c r="E357838" s="30"/>
      <c r="F357838" s="30"/>
    </row>
    <row r="357937" spans="1:6" x14ac:dyDescent="0.3">
      <c r="A357937" s="30"/>
      <c r="B357937" s="30"/>
      <c r="C357937" s="30"/>
      <c r="D357937" s="30"/>
      <c r="E357937" s="30"/>
      <c r="F357937" s="30"/>
    </row>
    <row r="358036" spans="1:6" x14ac:dyDescent="0.3">
      <c r="A358036" s="30"/>
      <c r="B358036" s="30"/>
      <c r="C358036" s="30"/>
      <c r="D358036" s="30"/>
      <c r="E358036" s="30"/>
      <c r="F358036" s="30"/>
    </row>
    <row r="358135" spans="1:6" x14ac:dyDescent="0.3">
      <c r="A358135" s="30"/>
      <c r="B358135" s="30"/>
      <c r="C358135" s="30"/>
      <c r="D358135" s="30"/>
      <c r="E358135" s="30"/>
      <c r="F358135" s="30"/>
    </row>
    <row r="358234" spans="1:6" x14ac:dyDescent="0.3">
      <c r="A358234" s="30"/>
      <c r="B358234" s="30"/>
      <c r="C358234" s="30"/>
      <c r="D358234" s="30"/>
      <c r="E358234" s="30"/>
      <c r="F358234" s="30"/>
    </row>
    <row r="358333" spans="1:6" x14ac:dyDescent="0.3">
      <c r="A358333" s="30"/>
      <c r="B358333" s="30"/>
      <c r="C358333" s="30"/>
      <c r="D358333" s="30"/>
      <c r="E358333" s="30"/>
      <c r="F358333" s="30"/>
    </row>
    <row r="358432" spans="1:6" x14ac:dyDescent="0.3">
      <c r="A358432" s="30"/>
      <c r="B358432" s="30"/>
      <c r="C358432" s="30"/>
      <c r="D358432" s="30"/>
      <c r="E358432" s="30"/>
      <c r="F358432" s="30"/>
    </row>
    <row r="358531" spans="1:6" x14ac:dyDescent="0.3">
      <c r="A358531" s="30"/>
      <c r="B358531" s="30"/>
      <c r="C358531" s="30"/>
      <c r="D358531" s="30"/>
      <c r="E358531" s="30"/>
      <c r="F358531" s="30"/>
    </row>
    <row r="358630" spans="1:6" x14ac:dyDescent="0.3">
      <c r="A358630" s="30"/>
      <c r="B358630" s="30"/>
      <c r="C358630" s="30"/>
      <c r="D358630" s="30"/>
      <c r="E358630" s="30"/>
      <c r="F358630" s="30"/>
    </row>
    <row r="358729" spans="1:6" x14ac:dyDescent="0.3">
      <c r="A358729" s="30"/>
      <c r="B358729" s="30"/>
      <c r="C358729" s="30"/>
      <c r="D358729" s="30"/>
      <c r="E358729" s="30"/>
      <c r="F358729" s="30"/>
    </row>
    <row r="358828" spans="1:6" x14ac:dyDescent="0.3">
      <c r="A358828" s="30"/>
      <c r="B358828" s="30"/>
      <c r="C358828" s="30"/>
      <c r="D358828" s="30"/>
      <c r="E358828" s="30"/>
      <c r="F358828" s="30"/>
    </row>
    <row r="358927" spans="1:6" x14ac:dyDescent="0.3">
      <c r="A358927" s="30"/>
      <c r="B358927" s="30"/>
      <c r="C358927" s="30"/>
      <c r="D358927" s="30"/>
      <c r="E358927" s="30"/>
      <c r="F358927" s="30"/>
    </row>
    <row r="359026" spans="1:6" x14ac:dyDescent="0.3">
      <c r="A359026" s="30"/>
      <c r="B359026" s="30"/>
      <c r="C359026" s="30"/>
      <c r="D359026" s="30"/>
      <c r="E359026" s="30"/>
      <c r="F359026" s="30"/>
    </row>
    <row r="359125" spans="1:6" x14ac:dyDescent="0.3">
      <c r="A359125" s="30"/>
      <c r="B359125" s="30"/>
      <c r="C359125" s="30"/>
      <c r="D359125" s="30"/>
      <c r="E359125" s="30"/>
      <c r="F359125" s="30"/>
    </row>
    <row r="359224" spans="1:6" x14ac:dyDescent="0.3">
      <c r="A359224" s="30"/>
      <c r="B359224" s="30"/>
      <c r="C359224" s="30"/>
      <c r="D359224" s="30"/>
      <c r="E359224" s="30"/>
      <c r="F359224" s="30"/>
    </row>
    <row r="359323" spans="1:6" x14ac:dyDescent="0.3">
      <c r="A359323" s="30"/>
      <c r="B359323" s="30"/>
      <c r="C359323" s="30"/>
      <c r="D359323" s="30"/>
      <c r="E359323" s="30"/>
      <c r="F359323" s="30"/>
    </row>
    <row r="359422" spans="1:6" x14ac:dyDescent="0.3">
      <c r="A359422" s="30"/>
      <c r="B359422" s="30"/>
      <c r="C359422" s="30"/>
      <c r="D359422" s="30"/>
      <c r="E359422" s="30"/>
      <c r="F359422" s="30"/>
    </row>
    <row r="359521" spans="1:6" x14ac:dyDescent="0.3">
      <c r="A359521" s="30"/>
      <c r="B359521" s="30"/>
      <c r="C359521" s="30"/>
      <c r="D359521" s="30"/>
      <c r="E359521" s="30"/>
      <c r="F359521" s="30"/>
    </row>
    <row r="359620" spans="1:6" x14ac:dyDescent="0.3">
      <c r="A359620" s="30"/>
      <c r="B359620" s="30"/>
      <c r="C359620" s="30"/>
      <c r="D359620" s="30"/>
      <c r="E359620" s="30"/>
      <c r="F359620" s="30"/>
    </row>
    <row r="359719" spans="1:6" x14ac:dyDescent="0.3">
      <c r="A359719" s="30"/>
      <c r="B359719" s="30"/>
      <c r="C359719" s="30"/>
      <c r="D359719" s="30"/>
      <c r="E359719" s="30"/>
      <c r="F359719" s="30"/>
    </row>
    <row r="359818" spans="1:6" x14ac:dyDescent="0.3">
      <c r="A359818" s="30"/>
      <c r="B359818" s="30"/>
      <c r="C359818" s="30"/>
      <c r="D359818" s="30"/>
      <c r="E359818" s="30"/>
      <c r="F359818" s="30"/>
    </row>
    <row r="359917" spans="1:6" x14ac:dyDescent="0.3">
      <c r="A359917" s="30"/>
      <c r="B359917" s="30"/>
      <c r="C359917" s="30"/>
      <c r="D359917" s="30"/>
      <c r="E359917" s="30"/>
      <c r="F359917" s="30"/>
    </row>
    <row r="360016" spans="1:6" x14ac:dyDescent="0.3">
      <c r="A360016" s="30"/>
      <c r="B360016" s="30"/>
      <c r="C360016" s="30"/>
      <c r="D360016" s="30"/>
      <c r="E360016" s="30"/>
      <c r="F360016" s="30"/>
    </row>
    <row r="360115" spans="1:6" x14ac:dyDescent="0.3">
      <c r="A360115" s="30"/>
      <c r="B360115" s="30"/>
      <c r="C360115" s="30"/>
      <c r="D360115" s="30"/>
      <c r="E360115" s="30"/>
      <c r="F360115" s="30"/>
    </row>
    <row r="360214" spans="1:6" x14ac:dyDescent="0.3">
      <c r="A360214" s="30"/>
      <c r="B360214" s="30"/>
      <c r="C360214" s="30"/>
      <c r="D360214" s="30"/>
      <c r="E360214" s="30"/>
      <c r="F360214" s="30"/>
    </row>
    <row r="360313" spans="1:6" x14ac:dyDescent="0.3">
      <c r="A360313" s="30"/>
      <c r="B360313" s="30"/>
      <c r="C360313" s="30"/>
      <c r="D360313" s="30"/>
      <c r="E360313" s="30"/>
      <c r="F360313" s="30"/>
    </row>
    <row r="360412" spans="1:6" x14ac:dyDescent="0.3">
      <c r="A360412" s="30"/>
      <c r="B360412" s="30"/>
      <c r="C360412" s="30"/>
      <c r="D360412" s="30"/>
      <c r="E360412" s="30"/>
      <c r="F360412" s="30"/>
    </row>
    <row r="360511" spans="1:6" x14ac:dyDescent="0.3">
      <c r="A360511" s="30"/>
      <c r="B360511" s="30"/>
      <c r="C360511" s="30"/>
      <c r="D360511" s="30"/>
      <c r="E360511" s="30"/>
      <c r="F360511" s="30"/>
    </row>
    <row r="360610" spans="1:6" x14ac:dyDescent="0.3">
      <c r="A360610" s="30"/>
      <c r="B360610" s="30"/>
      <c r="C360610" s="30"/>
      <c r="D360610" s="30"/>
      <c r="E360610" s="30"/>
      <c r="F360610" s="30"/>
    </row>
    <row r="360709" spans="1:6" x14ac:dyDescent="0.3">
      <c r="A360709" s="30"/>
      <c r="B360709" s="30"/>
      <c r="C360709" s="30"/>
      <c r="D360709" s="30"/>
      <c r="E360709" s="30"/>
      <c r="F360709" s="30"/>
    </row>
    <row r="360808" spans="1:6" x14ac:dyDescent="0.3">
      <c r="A360808" s="30"/>
      <c r="B360808" s="30"/>
      <c r="C360808" s="30"/>
      <c r="D360808" s="30"/>
      <c r="E360808" s="30"/>
      <c r="F360808" s="30"/>
    </row>
    <row r="360907" spans="1:6" x14ac:dyDescent="0.3">
      <c r="A360907" s="30"/>
      <c r="B360907" s="30"/>
      <c r="C360907" s="30"/>
      <c r="D360907" s="30"/>
      <c r="E360907" s="30"/>
      <c r="F360907" s="30"/>
    </row>
    <row r="361006" spans="1:6" x14ac:dyDescent="0.3">
      <c r="A361006" s="30"/>
      <c r="B361006" s="30"/>
      <c r="C361006" s="30"/>
      <c r="D361006" s="30"/>
      <c r="E361006" s="30"/>
      <c r="F361006" s="30"/>
    </row>
    <row r="361105" spans="1:6" x14ac:dyDescent="0.3">
      <c r="A361105" s="30"/>
      <c r="B361105" s="30"/>
      <c r="C361105" s="30"/>
      <c r="D361105" s="30"/>
      <c r="E361105" s="30"/>
      <c r="F361105" s="30"/>
    </row>
    <row r="361204" spans="1:6" x14ac:dyDescent="0.3">
      <c r="A361204" s="30"/>
      <c r="B361204" s="30"/>
      <c r="C361204" s="30"/>
      <c r="D361204" s="30"/>
      <c r="E361204" s="30"/>
      <c r="F361204" s="30"/>
    </row>
    <row r="361303" spans="1:6" x14ac:dyDescent="0.3">
      <c r="A361303" s="30"/>
      <c r="B361303" s="30"/>
      <c r="C361303" s="30"/>
      <c r="D361303" s="30"/>
      <c r="E361303" s="30"/>
      <c r="F361303" s="30"/>
    </row>
    <row r="361402" spans="1:6" x14ac:dyDescent="0.3">
      <c r="A361402" s="30"/>
      <c r="B361402" s="30"/>
      <c r="C361402" s="30"/>
      <c r="D361402" s="30"/>
      <c r="E361402" s="30"/>
      <c r="F361402" s="30"/>
    </row>
    <row r="361501" spans="1:6" x14ac:dyDescent="0.3">
      <c r="A361501" s="30"/>
      <c r="B361501" s="30"/>
      <c r="C361501" s="30"/>
      <c r="D361501" s="30"/>
      <c r="E361501" s="30"/>
      <c r="F361501" s="30"/>
    </row>
    <row r="361600" spans="1:6" x14ac:dyDescent="0.3">
      <c r="A361600" s="30"/>
      <c r="B361600" s="30"/>
      <c r="C361600" s="30"/>
      <c r="D361600" s="30"/>
      <c r="E361600" s="30"/>
      <c r="F361600" s="30"/>
    </row>
    <row r="361699" spans="1:6" x14ac:dyDescent="0.3">
      <c r="A361699" s="30"/>
      <c r="B361699" s="30"/>
      <c r="C361699" s="30"/>
      <c r="D361699" s="30"/>
      <c r="E361699" s="30"/>
      <c r="F361699" s="30"/>
    </row>
    <row r="361798" spans="1:6" x14ac:dyDescent="0.3">
      <c r="A361798" s="30"/>
      <c r="B361798" s="30"/>
      <c r="C361798" s="30"/>
      <c r="D361798" s="30"/>
      <c r="E361798" s="30"/>
      <c r="F361798" s="30"/>
    </row>
    <row r="361897" spans="1:6" x14ac:dyDescent="0.3">
      <c r="A361897" s="30"/>
      <c r="B361897" s="30"/>
      <c r="C361897" s="30"/>
      <c r="D361897" s="30"/>
      <c r="E361897" s="30"/>
      <c r="F361897" s="30"/>
    </row>
    <row r="361996" spans="1:6" x14ac:dyDescent="0.3">
      <c r="A361996" s="30"/>
      <c r="B361996" s="30"/>
      <c r="C361996" s="30"/>
      <c r="D361996" s="30"/>
      <c r="E361996" s="30"/>
      <c r="F361996" s="30"/>
    </row>
    <row r="362095" spans="1:6" x14ac:dyDescent="0.3">
      <c r="A362095" s="30"/>
      <c r="B362095" s="30"/>
      <c r="C362095" s="30"/>
      <c r="D362095" s="30"/>
      <c r="E362095" s="30"/>
      <c r="F362095" s="30"/>
    </row>
    <row r="362194" spans="1:6" x14ac:dyDescent="0.3">
      <c r="A362194" s="30"/>
      <c r="B362194" s="30"/>
      <c r="C362194" s="30"/>
      <c r="D362194" s="30"/>
      <c r="E362194" s="30"/>
      <c r="F362194" s="30"/>
    </row>
    <row r="362293" spans="1:6" x14ac:dyDescent="0.3">
      <c r="A362293" s="30"/>
      <c r="B362293" s="30"/>
      <c r="C362293" s="30"/>
      <c r="D362293" s="30"/>
      <c r="E362293" s="30"/>
      <c r="F362293" s="30"/>
    </row>
    <row r="362392" spans="1:6" x14ac:dyDescent="0.3">
      <c r="A362392" s="30"/>
      <c r="B362392" s="30"/>
      <c r="C362392" s="30"/>
      <c r="D362392" s="30"/>
      <c r="E362392" s="30"/>
      <c r="F362392" s="30"/>
    </row>
    <row r="362491" spans="1:6" x14ac:dyDescent="0.3">
      <c r="A362491" s="30"/>
      <c r="B362491" s="30"/>
      <c r="C362491" s="30"/>
      <c r="D362491" s="30"/>
      <c r="E362491" s="30"/>
      <c r="F362491" s="30"/>
    </row>
    <row r="362590" spans="1:6" x14ac:dyDescent="0.3">
      <c r="A362590" s="30"/>
      <c r="B362590" s="30"/>
      <c r="C362590" s="30"/>
      <c r="D362590" s="30"/>
      <c r="E362590" s="30"/>
      <c r="F362590" s="30"/>
    </row>
    <row r="362689" spans="1:6" x14ac:dyDescent="0.3">
      <c r="A362689" s="30"/>
      <c r="B362689" s="30"/>
      <c r="C362689" s="30"/>
      <c r="D362689" s="30"/>
      <c r="E362689" s="30"/>
      <c r="F362689" s="30"/>
    </row>
    <row r="362788" spans="1:6" x14ac:dyDescent="0.3">
      <c r="A362788" s="30"/>
      <c r="B362788" s="30"/>
      <c r="C362788" s="30"/>
      <c r="D362788" s="30"/>
      <c r="E362788" s="30"/>
      <c r="F362788" s="30"/>
    </row>
    <row r="362887" spans="1:6" x14ac:dyDescent="0.3">
      <c r="A362887" s="30"/>
      <c r="B362887" s="30"/>
      <c r="C362887" s="30"/>
      <c r="D362887" s="30"/>
      <c r="E362887" s="30"/>
      <c r="F362887" s="30"/>
    </row>
    <row r="362986" spans="1:6" x14ac:dyDescent="0.3">
      <c r="A362986" s="30"/>
      <c r="B362986" s="30"/>
      <c r="C362986" s="30"/>
      <c r="D362986" s="30"/>
      <c r="E362986" s="30"/>
      <c r="F362986" s="30"/>
    </row>
    <row r="363085" spans="1:6" x14ac:dyDescent="0.3">
      <c r="A363085" s="30"/>
      <c r="B363085" s="30"/>
      <c r="C363085" s="30"/>
      <c r="D363085" s="30"/>
      <c r="E363085" s="30"/>
      <c r="F363085" s="30"/>
    </row>
    <row r="363184" spans="1:6" x14ac:dyDescent="0.3">
      <c r="A363184" s="30"/>
      <c r="B363184" s="30"/>
      <c r="C363184" s="30"/>
      <c r="D363184" s="30"/>
      <c r="E363184" s="30"/>
      <c r="F363184" s="30"/>
    </row>
    <row r="363283" spans="1:6" x14ac:dyDescent="0.3">
      <c r="A363283" s="30"/>
      <c r="B363283" s="30"/>
      <c r="C363283" s="30"/>
      <c r="D363283" s="30"/>
      <c r="E363283" s="30"/>
      <c r="F363283" s="30"/>
    </row>
    <row r="363382" spans="1:6" x14ac:dyDescent="0.3">
      <c r="A363382" s="30"/>
      <c r="B363382" s="30"/>
      <c r="C363382" s="30"/>
      <c r="D363382" s="30"/>
      <c r="E363382" s="30"/>
      <c r="F363382" s="30"/>
    </row>
    <row r="363481" spans="1:6" x14ac:dyDescent="0.3">
      <c r="A363481" s="30"/>
      <c r="B363481" s="30"/>
      <c r="C363481" s="30"/>
      <c r="D363481" s="30"/>
      <c r="E363481" s="30"/>
      <c r="F363481" s="30"/>
    </row>
    <row r="363580" spans="1:6" x14ac:dyDescent="0.3">
      <c r="A363580" s="30"/>
      <c r="B363580" s="30"/>
      <c r="C363580" s="30"/>
      <c r="D363580" s="30"/>
      <c r="E363580" s="30"/>
      <c r="F363580" s="30"/>
    </row>
    <row r="363679" spans="1:6" x14ac:dyDescent="0.3">
      <c r="A363679" s="30"/>
      <c r="B363679" s="30"/>
      <c r="C363679" s="30"/>
      <c r="D363679" s="30"/>
      <c r="E363679" s="30"/>
      <c r="F363679" s="30"/>
    </row>
    <row r="363778" spans="1:6" x14ac:dyDescent="0.3">
      <c r="A363778" s="30"/>
      <c r="B363778" s="30"/>
      <c r="C363778" s="30"/>
      <c r="D363778" s="30"/>
      <c r="E363778" s="30"/>
      <c r="F363778" s="30"/>
    </row>
    <row r="363877" spans="1:6" x14ac:dyDescent="0.3">
      <c r="A363877" s="30"/>
      <c r="B363877" s="30"/>
      <c r="C363877" s="30"/>
      <c r="D363877" s="30"/>
      <c r="E363877" s="30"/>
      <c r="F363877" s="30"/>
    </row>
    <row r="363976" spans="1:6" x14ac:dyDescent="0.3">
      <c r="A363976" s="30"/>
      <c r="B363976" s="30"/>
      <c r="C363976" s="30"/>
      <c r="D363976" s="30"/>
      <c r="E363976" s="30"/>
      <c r="F363976" s="30"/>
    </row>
    <row r="364075" spans="1:6" x14ac:dyDescent="0.3">
      <c r="A364075" s="30"/>
      <c r="B364075" s="30"/>
      <c r="C364075" s="30"/>
      <c r="D364075" s="30"/>
      <c r="E364075" s="30"/>
      <c r="F364075" s="30"/>
    </row>
    <row r="364174" spans="1:6" x14ac:dyDescent="0.3">
      <c r="A364174" s="30"/>
      <c r="B364174" s="30"/>
      <c r="C364174" s="30"/>
      <c r="D364174" s="30"/>
      <c r="E364174" s="30"/>
      <c r="F364174" s="30"/>
    </row>
    <row r="364273" spans="1:6" x14ac:dyDescent="0.3">
      <c r="A364273" s="30"/>
      <c r="B364273" s="30"/>
      <c r="C364273" s="30"/>
      <c r="D364273" s="30"/>
      <c r="E364273" s="30"/>
      <c r="F364273" s="30"/>
    </row>
    <row r="364372" spans="1:6" x14ac:dyDescent="0.3">
      <c r="A364372" s="30"/>
      <c r="B364372" s="30"/>
      <c r="C364372" s="30"/>
      <c r="D364372" s="30"/>
      <c r="E364372" s="30"/>
      <c r="F364372" s="30"/>
    </row>
    <row r="364471" spans="1:6" x14ac:dyDescent="0.3">
      <c r="A364471" s="30"/>
      <c r="B364471" s="30"/>
      <c r="C364471" s="30"/>
      <c r="D364471" s="30"/>
      <c r="E364471" s="30"/>
      <c r="F364471" s="30"/>
    </row>
    <row r="364570" spans="1:6" x14ac:dyDescent="0.3">
      <c r="A364570" s="30"/>
      <c r="B364570" s="30"/>
      <c r="C364570" s="30"/>
      <c r="D364570" s="30"/>
      <c r="E364570" s="30"/>
      <c r="F364570" s="30"/>
    </row>
    <row r="364669" spans="1:6" x14ac:dyDescent="0.3">
      <c r="A364669" s="30"/>
      <c r="B364669" s="30"/>
      <c r="C364669" s="30"/>
      <c r="D364669" s="30"/>
      <c r="E364669" s="30"/>
      <c r="F364669" s="30"/>
    </row>
    <row r="364768" spans="1:6" x14ac:dyDescent="0.3">
      <c r="A364768" s="30"/>
      <c r="B364768" s="30"/>
      <c r="C364768" s="30"/>
      <c r="D364768" s="30"/>
      <c r="E364768" s="30"/>
      <c r="F364768" s="30"/>
    </row>
    <row r="364867" spans="1:6" x14ac:dyDescent="0.3">
      <c r="A364867" s="30"/>
      <c r="B364867" s="30"/>
      <c r="C364867" s="30"/>
      <c r="D364867" s="30"/>
      <c r="E364867" s="30"/>
      <c r="F364867" s="30"/>
    </row>
    <row r="364966" spans="1:6" x14ac:dyDescent="0.3">
      <c r="A364966" s="30"/>
      <c r="B364966" s="30"/>
      <c r="C364966" s="30"/>
      <c r="D364966" s="30"/>
      <c r="E364966" s="30"/>
      <c r="F364966" s="30"/>
    </row>
    <row r="365065" spans="1:6" x14ac:dyDescent="0.3">
      <c r="A365065" s="30"/>
      <c r="B365065" s="30"/>
      <c r="C365065" s="30"/>
      <c r="D365065" s="30"/>
      <c r="E365065" s="30"/>
      <c r="F365065" s="30"/>
    </row>
    <row r="365164" spans="1:6" x14ac:dyDescent="0.3">
      <c r="A365164" s="30"/>
      <c r="B365164" s="30"/>
      <c r="C365164" s="30"/>
      <c r="D365164" s="30"/>
      <c r="E365164" s="30"/>
      <c r="F365164" s="30"/>
    </row>
    <row r="365263" spans="1:6" x14ac:dyDescent="0.3">
      <c r="A365263" s="30"/>
      <c r="B365263" s="30"/>
      <c r="C365263" s="30"/>
      <c r="D365263" s="30"/>
      <c r="E365263" s="30"/>
      <c r="F365263" s="30"/>
    </row>
    <row r="365362" spans="1:6" x14ac:dyDescent="0.3">
      <c r="A365362" s="30"/>
      <c r="B365362" s="30"/>
      <c r="C365362" s="30"/>
      <c r="D365362" s="30"/>
      <c r="E365362" s="30"/>
      <c r="F365362" s="30"/>
    </row>
    <row r="365461" spans="1:6" x14ac:dyDescent="0.3">
      <c r="A365461" s="30"/>
      <c r="B365461" s="30"/>
      <c r="C365461" s="30"/>
      <c r="D365461" s="30"/>
      <c r="E365461" s="30"/>
      <c r="F365461" s="30"/>
    </row>
    <row r="365560" spans="1:6" x14ac:dyDescent="0.3">
      <c r="A365560" s="30"/>
      <c r="B365560" s="30"/>
      <c r="C365560" s="30"/>
      <c r="D365560" s="30"/>
      <c r="E365560" s="30"/>
      <c r="F365560" s="30"/>
    </row>
    <row r="365659" spans="1:6" x14ac:dyDescent="0.3">
      <c r="A365659" s="30"/>
      <c r="B365659" s="30"/>
      <c r="C365659" s="30"/>
      <c r="D365659" s="30"/>
      <c r="E365659" s="30"/>
      <c r="F365659" s="30"/>
    </row>
    <row r="365758" spans="1:6" x14ac:dyDescent="0.3">
      <c r="A365758" s="30"/>
      <c r="B365758" s="30"/>
      <c r="C365758" s="30"/>
      <c r="D365758" s="30"/>
      <c r="E365758" s="30"/>
      <c r="F365758" s="30"/>
    </row>
    <row r="365857" spans="1:6" x14ac:dyDescent="0.3">
      <c r="A365857" s="30"/>
      <c r="B365857" s="30"/>
      <c r="C365857" s="30"/>
      <c r="D365857" s="30"/>
      <c r="E365857" s="30"/>
      <c r="F365857" s="30"/>
    </row>
    <row r="365956" spans="1:6" x14ac:dyDescent="0.3">
      <c r="A365956" s="30"/>
      <c r="B365956" s="30"/>
      <c r="C365956" s="30"/>
      <c r="D365956" s="30"/>
      <c r="E365956" s="30"/>
      <c r="F365956" s="30"/>
    </row>
    <row r="366055" spans="1:6" x14ac:dyDescent="0.3">
      <c r="A366055" s="30"/>
      <c r="B366055" s="30"/>
      <c r="C366055" s="30"/>
      <c r="D366055" s="30"/>
      <c r="E366055" s="30"/>
      <c r="F366055" s="30"/>
    </row>
    <row r="366154" spans="1:6" x14ac:dyDescent="0.3">
      <c r="A366154" s="30"/>
      <c r="B366154" s="30"/>
      <c r="C366154" s="30"/>
      <c r="D366154" s="30"/>
      <c r="E366154" s="30"/>
      <c r="F366154" s="30"/>
    </row>
    <row r="366253" spans="1:6" x14ac:dyDescent="0.3">
      <c r="A366253" s="30"/>
      <c r="B366253" s="30"/>
      <c r="C366253" s="30"/>
      <c r="D366253" s="30"/>
      <c r="E366253" s="30"/>
      <c r="F366253" s="30"/>
    </row>
    <row r="366352" spans="1:6" x14ac:dyDescent="0.3">
      <c r="A366352" s="30"/>
      <c r="B366352" s="30"/>
      <c r="C366352" s="30"/>
      <c r="D366352" s="30"/>
      <c r="E366352" s="30"/>
      <c r="F366352" s="30"/>
    </row>
    <row r="366451" spans="1:6" x14ac:dyDescent="0.3">
      <c r="A366451" s="30"/>
      <c r="B366451" s="30"/>
      <c r="C366451" s="30"/>
      <c r="D366451" s="30"/>
      <c r="E366451" s="30"/>
      <c r="F366451" s="30"/>
    </row>
    <row r="366550" spans="1:6" x14ac:dyDescent="0.3">
      <c r="A366550" s="30"/>
      <c r="B366550" s="30"/>
      <c r="C366550" s="30"/>
      <c r="D366550" s="30"/>
      <c r="E366550" s="30"/>
      <c r="F366550" s="30"/>
    </row>
    <row r="366649" spans="1:6" x14ac:dyDescent="0.3">
      <c r="A366649" s="30"/>
      <c r="B366649" s="30"/>
      <c r="C366649" s="30"/>
      <c r="D366649" s="30"/>
      <c r="E366649" s="30"/>
      <c r="F366649" s="30"/>
    </row>
    <row r="366748" spans="1:6" x14ac:dyDescent="0.3">
      <c r="A366748" s="30"/>
      <c r="B366748" s="30"/>
      <c r="C366748" s="30"/>
      <c r="D366748" s="30"/>
      <c r="E366748" s="30"/>
      <c r="F366748" s="30"/>
    </row>
    <row r="366847" spans="1:6" x14ac:dyDescent="0.3">
      <c r="A366847" s="30"/>
      <c r="B366847" s="30"/>
      <c r="C366847" s="30"/>
      <c r="D366847" s="30"/>
      <c r="E366847" s="30"/>
      <c r="F366847" s="30"/>
    </row>
    <row r="366946" spans="1:6" x14ac:dyDescent="0.3">
      <c r="A366946" s="30"/>
      <c r="B366946" s="30"/>
      <c r="C366946" s="30"/>
      <c r="D366946" s="30"/>
      <c r="E366946" s="30"/>
      <c r="F366946" s="30"/>
    </row>
    <row r="367045" spans="1:6" x14ac:dyDescent="0.3">
      <c r="A367045" s="30"/>
      <c r="B367045" s="30"/>
      <c r="C367045" s="30"/>
      <c r="D367045" s="30"/>
      <c r="E367045" s="30"/>
      <c r="F367045" s="30"/>
    </row>
    <row r="367144" spans="1:6" x14ac:dyDescent="0.3">
      <c r="A367144" s="30"/>
      <c r="B367144" s="30"/>
      <c r="C367144" s="30"/>
      <c r="D367144" s="30"/>
      <c r="E367144" s="30"/>
      <c r="F367144" s="30"/>
    </row>
    <row r="367243" spans="1:6" x14ac:dyDescent="0.3">
      <c r="A367243" s="30"/>
      <c r="B367243" s="30"/>
      <c r="C367243" s="30"/>
      <c r="D367243" s="30"/>
      <c r="E367243" s="30"/>
      <c r="F367243" s="30"/>
    </row>
    <row r="367342" spans="1:6" x14ac:dyDescent="0.3">
      <c r="A367342" s="30"/>
      <c r="B367342" s="30"/>
      <c r="C367342" s="30"/>
      <c r="D367342" s="30"/>
      <c r="E367342" s="30"/>
      <c r="F367342" s="30"/>
    </row>
    <row r="367441" spans="1:6" x14ac:dyDescent="0.3">
      <c r="A367441" s="30"/>
      <c r="B367441" s="30"/>
      <c r="C367441" s="30"/>
      <c r="D367441" s="30"/>
      <c r="E367441" s="30"/>
      <c r="F367441" s="30"/>
    </row>
    <row r="367540" spans="1:6" x14ac:dyDescent="0.3">
      <c r="A367540" s="30"/>
      <c r="B367540" s="30"/>
      <c r="C367540" s="30"/>
      <c r="D367540" s="30"/>
      <c r="E367540" s="30"/>
      <c r="F367540" s="30"/>
    </row>
    <row r="367639" spans="1:6" x14ac:dyDescent="0.3">
      <c r="A367639" s="30"/>
      <c r="B367639" s="30"/>
      <c r="C367639" s="30"/>
      <c r="D367639" s="30"/>
      <c r="E367639" s="30"/>
      <c r="F367639" s="30"/>
    </row>
    <row r="367738" spans="1:6" x14ac:dyDescent="0.3">
      <c r="A367738" s="30"/>
      <c r="B367738" s="30"/>
      <c r="C367738" s="30"/>
      <c r="D367738" s="30"/>
      <c r="E367738" s="30"/>
      <c r="F367738" s="30"/>
    </row>
    <row r="367837" spans="1:6" x14ac:dyDescent="0.3">
      <c r="A367837" s="30"/>
      <c r="B367837" s="30"/>
      <c r="C367837" s="30"/>
      <c r="D367837" s="30"/>
      <c r="E367837" s="30"/>
      <c r="F367837" s="30"/>
    </row>
    <row r="367936" spans="1:6" x14ac:dyDescent="0.3">
      <c r="A367936" s="30"/>
      <c r="B367936" s="30"/>
      <c r="C367936" s="30"/>
      <c r="D367936" s="30"/>
      <c r="E367936" s="30"/>
      <c r="F367936" s="30"/>
    </row>
    <row r="368035" spans="1:6" x14ac:dyDescent="0.3">
      <c r="A368035" s="30"/>
      <c r="B368035" s="30"/>
      <c r="C368035" s="30"/>
      <c r="D368035" s="30"/>
      <c r="E368035" s="30"/>
      <c r="F368035" s="30"/>
    </row>
    <row r="368134" spans="1:6" x14ac:dyDescent="0.3">
      <c r="A368134" s="30"/>
      <c r="B368134" s="30"/>
      <c r="C368134" s="30"/>
      <c r="D368134" s="30"/>
      <c r="E368134" s="30"/>
      <c r="F368134" s="30"/>
    </row>
    <row r="368233" spans="1:6" x14ac:dyDescent="0.3">
      <c r="A368233" s="30"/>
      <c r="B368233" s="30"/>
      <c r="C368233" s="30"/>
      <c r="D368233" s="30"/>
      <c r="E368233" s="30"/>
      <c r="F368233" s="30"/>
    </row>
    <row r="368332" spans="1:6" x14ac:dyDescent="0.3">
      <c r="A368332" s="30"/>
      <c r="B368332" s="30"/>
      <c r="C368332" s="30"/>
      <c r="D368332" s="30"/>
      <c r="E368332" s="30"/>
      <c r="F368332" s="30"/>
    </row>
    <row r="368431" spans="1:6" x14ac:dyDescent="0.3">
      <c r="A368431" s="30"/>
      <c r="B368431" s="30"/>
      <c r="C368431" s="30"/>
      <c r="D368431" s="30"/>
      <c r="E368431" s="30"/>
      <c r="F368431" s="30"/>
    </row>
    <row r="368530" spans="1:6" x14ac:dyDescent="0.3">
      <c r="A368530" s="30"/>
      <c r="B368530" s="30"/>
      <c r="C368530" s="30"/>
      <c r="D368530" s="30"/>
      <c r="E368530" s="30"/>
      <c r="F368530" s="30"/>
    </row>
    <row r="368629" spans="1:6" x14ac:dyDescent="0.3">
      <c r="A368629" s="30"/>
      <c r="B368629" s="30"/>
      <c r="C368629" s="30"/>
      <c r="D368629" s="30"/>
      <c r="E368629" s="30"/>
      <c r="F368629" s="30"/>
    </row>
    <row r="368728" spans="1:6" x14ac:dyDescent="0.3">
      <c r="A368728" s="30"/>
      <c r="B368728" s="30"/>
      <c r="C368728" s="30"/>
      <c r="D368728" s="30"/>
      <c r="E368728" s="30"/>
      <c r="F368728" s="30"/>
    </row>
    <row r="368827" spans="1:6" x14ac:dyDescent="0.3">
      <c r="A368827" s="30"/>
      <c r="B368827" s="30"/>
      <c r="C368827" s="30"/>
      <c r="D368827" s="30"/>
      <c r="E368827" s="30"/>
      <c r="F368827" s="30"/>
    </row>
    <row r="368926" spans="1:6" x14ac:dyDescent="0.3">
      <c r="A368926" s="30"/>
      <c r="B368926" s="30"/>
      <c r="C368926" s="30"/>
      <c r="D368926" s="30"/>
      <c r="E368926" s="30"/>
      <c r="F368926" s="30"/>
    </row>
    <row r="369025" spans="1:6" x14ac:dyDescent="0.3">
      <c r="A369025" s="30"/>
      <c r="B369025" s="30"/>
      <c r="C369025" s="30"/>
      <c r="D369025" s="30"/>
      <c r="E369025" s="30"/>
      <c r="F369025" s="30"/>
    </row>
    <row r="369124" spans="1:6" x14ac:dyDescent="0.3">
      <c r="A369124" s="30"/>
      <c r="B369124" s="30"/>
      <c r="C369124" s="30"/>
      <c r="D369124" s="30"/>
      <c r="E369124" s="30"/>
      <c r="F369124" s="30"/>
    </row>
    <row r="369223" spans="1:6" x14ac:dyDescent="0.3">
      <c r="A369223" s="30"/>
      <c r="B369223" s="30"/>
      <c r="C369223" s="30"/>
      <c r="D369223" s="30"/>
      <c r="E369223" s="30"/>
      <c r="F369223" s="30"/>
    </row>
    <row r="369322" spans="1:6" x14ac:dyDescent="0.3">
      <c r="A369322" s="30"/>
      <c r="B369322" s="30"/>
      <c r="C369322" s="30"/>
      <c r="D369322" s="30"/>
      <c r="E369322" s="30"/>
      <c r="F369322" s="30"/>
    </row>
    <row r="369421" spans="1:6" x14ac:dyDescent="0.3">
      <c r="A369421" s="30"/>
      <c r="B369421" s="30"/>
      <c r="C369421" s="30"/>
      <c r="D369421" s="30"/>
      <c r="E369421" s="30"/>
      <c r="F369421" s="30"/>
    </row>
    <row r="369520" spans="1:6" x14ac:dyDescent="0.3">
      <c r="A369520" s="30"/>
      <c r="B369520" s="30"/>
      <c r="C369520" s="30"/>
      <c r="D369520" s="30"/>
      <c r="E369520" s="30"/>
      <c r="F369520" s="30"/>
    </row>
    <row r="369619" spans="1:6" x14ac:dyDescent="0.3">
      <c r="A369619" s="30"/>
      <c r="B369619" s="30"/>
      <c r="C369619" s="30"/>
      <c r="D369619" s="30"/>
      <c r="E369619" s="30"/>
      <c r="F369619" s="30"/>
    </row>
    <row r="369718" spans="1:6" x14ac:dyDescent="0.3">
      <c r="A369718" s="30"/>
      <c r="B369718" s="30"/>
      <c r="C369718" s="30"/>
      <c r="D369718" s="30"/>
      <c r="E369718" s="30"/>
      <c r="F369718" s="30"/>
    </row>
    <row r="369817" spans="1:6" x14ac:dyDescent="0.3">
      <c r="A369817" s="30"/>
      <c r="B369817" s="30"/>
      <c r="C369817" s="30"/>
      <c r="D369817" s="30"/>
      <c r="E369817" s="30"/>
      <c r="F369817" s="30"/>
    </row>
    <row r="369916" spans="1:6" x14ac:dyDescent="0.3">
      <c r="A369916" s="30"/>
      <c r="B369916" s="30"/>
      <c r="C369916" s="30"/>
      <c r="D369916" s="30"/>
      <c r="E369916" s="30"/>
      <c r="F369916" s="30"/>
    </row>
    <row r="370015" spans="1:6" x14ac:dyDescent="0.3">
      <c r="A370015" s="30"/>
      <c r="B370015" s="30"/>
      <c r="C370015" s="30"/>
      <c r="D370015" s="30"/>
      <c r="E370015" s="30"/>
      <c r="F370015" s="30"/>
    </row>
    <row r="370114" spans="1:6" x14ac:dyDescent="0.3">
      <c r="A370114" s="30"/>
      <c r="B370114" s="30"/>
      <c r="C370114" s="30"/>
      <c r="D370114" s="30"/>
      <c r="E370114" s="30"/>
      <c r="F370114" s="30"/>
    </row>
    <row r="370213" spans="1:6" x14ac:dyDescent="0.3">
      <c r="A370213" s="30"/>
      <c r="B370213" s="30"/>
      <c r="C370213" s="30"/>
      <c r="D370213" s="30"/>
      <c r="E370213" s="30"/>
      <c r="F370213" s="30"/>
    </row>
    <row r="370312" spans="1:6" x14ac:dyDescent="0.3">
      <c r="A370312" s="30"/>
      <c r="B370312" s="30"/>
      <c r="C370312" s="30"/>
      <c r="D370312" s="30"/>
      <c r="E370312" s="30"/>
      <c r="F370312" s="30"/>
    </row>
    <row r="370411" spans="1:6" x14ac:dyDescent="0.3">
      <c r="A370411" s="30"/>
      <c r="B370411" s="30"/>
      <c r="C370411" s="30"/>
      <c r="D370411" s="30"/>
      <c r="E370411" s="30"/>
      <c r="F370411" s="30"/>
    </row>
    <row r="370510" spans="1:6" x14ac:dyDescent="0.3">
      <c r="A370510" s="30"/>
      <c r="B370510" s="30"/>
      <c r="C370510" s="30"/>
      <c r="D370510" s="30"/>
      <c r="E370510" s="30"/>
      <c r="F370510" s="30"/>
    </row>
    <row r="370609" spans="1:6" x14ac:dyDescent="0.3">
      <c r="A370609" s="30"/>
      <c r="B370609" s="30"/>
      <c r="C370609" s="30"/>
      <c r="D370609" s="30"/>
      <c r="E370609" s="30"/>
      <c r="F370609" s="30"/>
    </row>
    <row r="370708" spans="1:6" x14ac:dyDescent="0.3">
      <c r="A370708" s="30"/>
      <c r="B370708" s="30"/>
      <c r="C370708" s="30"/>
      <c r="D370708" s="30"/>
      <c r="E370708" s="30"/>
      <c r="F370708" s="30"/>
    </row>
    <row r="370807" spans="1:6" x14ac:dyDescent="0.3">
      <c r="A370807" s="30"/>
      <c r="B370807" s="30"/>
      <c r="C370807" s="30"/>
      <c r="D370807" s="30"/>
      <c r="E370807" s="30"/>
      <c r="F370807" s="30"/>
    </row>
    <row r="370906" spans="1:6" x14ac:dyDescent="0.3">
      <c r="A370906" s="30"/>
      <c r="B370906" s="30"/>
      <c r="C370906" s="30"/>
      <c r="D370906" s="30"/>
      <c r="E370906" s="30"/>
      <c r="F370906" s="30"/>
    </row>
    <row r="371005" spans="1:6" x14ac:dyDescent="0.3">
      <c r="A371005" s="30"/>
      <c r="B371005" s="30"/>
      <c r="C371005" s="30"/>
      <c r="D371005" s="30"/>
      <c r="E371005" s="30"/>
      <c r="F371005" s="30"/>
    </row>
    <row r="371104" spans="1:6" x14ac:dyDescent="0.3">
      <c r="A371104" s="30"/>
      <c r="B371104" s="30"/>
      <c r="C371104" s="30"/>
      <c r="D371104" s="30"/>
      <c r="E371104" s="30"/>
      <c r="F371104" s="30"/>
    </row>
    <row r="371203" spans="1:6" x14ac:dyDescent="0.3">
      <c r="A371203" s="30"/>
      <c r="B371203" s="30"/>
      <c r="C371203" s="30"/>
      <c r="D371203" s="30"/>
      <c r="E371203" s="30"/>
      <c r="F371203" s="30"/>
    </row>
    <row r="371302" spans="1:6" x14ac:dyDescent="0.3">
      <c r="A371302" s="30"/>
      <c r="B371302" s="30"/>
      <c r="C371302" s="30"/>
      <c r="D371302" s="30"/>
      <c r="E371302" s="30"/>
      <c r="F371302" s="30"/>
    </row>
    <row r="371401" spans="1:6" x14ac:dyDescent="0.3">
      <c r="A371401" s="30"/>
      <c r="B371401" s="30"/>
      <c r="C371401" s="30"/>
      <c r="D371401" s="30"/>
      <c r="E371401" s="30"/>
      <c r="F371401" s="30"/>
    </row>
    <row r="371500" spans="1:6" x14ac:dyDescent="0.3">
      <c r="A371500" s="30"/>
      <c r="B371500" s="30"/>
      <c r="C371500" s="30"/>
      <c r="D371500" s="30"/>
      <c r="E371500" s="30"/>
      <c r="F371500" s="30"/>
    </row>
    <row r="371599" spans="1:6" x14ac:dyDescent="0.3">
      <c r="A371599" s="30"/>
      <c r="B371599" s="30"/>
      <c r="C371599" s="30"/>
      <c r="D371599" s="30"/>
      <c r="E371599" s="30"/>
      <c r="F371599" s="30"/>
    </row>
    <row r="371698" spans="1:6" x14ac:dyDescent="0.3">
      <c r="A371698" s="30"/>
      <c r="B371698" s="30"/>
      <c r="C371698" s="30"/>
      <c r="D371698" s="30"/>
      <c r="E371698" s="30"/>
      <c r="F371698" s="30"/>
    </row>
    <row r="371797" spans="1:6" x14ac:dyDescent="0.3">
      <c r="A371797" s="30"/>
      <c r="B371797" s="30"/>
      <c r="C371797" s="30"/>
      <c r="D371797" s="30"/>
      <c r="E371797" s="30"/>
      <c r="F371797" s="30"/>
    </row>
    <row r="371896" spans="1:6" x14ac:dyDescent="0.3">
      <c r="A371896" s="30"/>
      <c r="B371896" s="30"/>
      <c r="C371896" s="30"/>
      <c r="D371896" s="30"/>
      <c r="E371896" s="30"/>
      <c r="F371896" s="30"/>
    </row>
    <row r="371995" spans="1:6" x14ac:dyDescent="0.3">
      <c r="A371995" s="30"/>
      <c r="B371995" s="30"/>
      <c r="C371995" s="30"/>
      <c r="D371995" s="30"/>
      <c r="E371995" s="30"/>
      <c r="F371995" s="30"/>
    </row>
    <row r="372094" spans="1:6" x14ac:dyDescent="0.3">
      <c r="A372094" s="30"/>
      <c r="B372094" s="30"/>
      <c r="C372094" s="30"/>
      <c r="D372094" s="30"/>
      <c r="E372094" s="30"/>
      <c r="F372094" s="30"/>
    </row>
    <row r="372193" spans="1:6" x14ac:dyDescent="0.3">
      <c r="A372193" s="30"/>
      <c r="B372193" s="30"/>
      <c r="C372193" s="30"/>
      <c r="D372193" s="30"/>
      <c r="E372193" s="30"/>
      <c r="F372193" s="30"/>
    </row>
    <row r="372292" spans="1:6" x14ac:dyDescent="0.3">
      <c r="A372292" s="30"/>
      <c r="B372292" s="30"/>
      <c r="C372292" s="30"/>
      <c r="D372292" s="30"/>
      <c r="E372292" s="30"/>
      <c r="F372292" s="30"/>
    </row>
    <row r="372391" spans="1:6" x14ac:dyDescent="0.3">
      <c r="A372391" s="30"/>
      <c r="B372391" s="30"/>
      <c r="C372391" s="30"/>
      <c r="D372391" s="30"/>
      <c r="E372391" s="30"/>
      <c r="F372391" s="30"/>
    </row>
    <row r="372490" spans="1:6" x14ac:dyDescent="0.3">
      <c r="A372490" s="30"/>
      <c r="B372490" s="30"/>
      <c r="C372490" s="30"/>
      <c r="D372490" s="30"/>
      <c r="E372490" s="30"/>
      <c r="F372490" s="30"/>
    </row>
    <row r="372589" spans="1:6" x14ac:dyDescent="0.3">
      <c r="A372589" s="30"/>
      <c r="B372589" s="30"/>
      <c r="C372589" s="30"/>
      <c r="D372589" s="30"/>
      <c r="E372589" s="30"/>
      <c r="F372589" s="30"/>
    </row>
    <row r="372688" spans="1:6" x14ac:dyDescent="0.3">
      <c r="A372688" s="30"/>
      <c r="B372688" s="30"/>
      <c r="C372688" s="30"/>
      <c r="D372688" s="30"/>
      <c r="E372688" s="30"/>
      <c r="F372688" s="30"/>
    </row>
    <row r="372787" spans="1:6" x14ac:dyDescent="0.3">
      <c r="A372787" s="30"/>
      <c r="B372787" s="30"/>
      <c r="C372787" s="30"/>
      <c r="D372787" s="30"/>
      <c r="E372787" s="30"/>
      <c r="F372787" s="30"/>
    </row>
    <row r="372886" spans="1:6" x14ac:dyDescent="0.3">
      <c r="A372886" s="30"/>
      <c r="B372886" s="30"/>
      <c r="C372886" s="30"/>
      <c r="D372886" s="30"/>
      <c r="E372886" s="30"/>
      <c r="F372886" s="30"/>
    </row>
    <row r="372985" spans="1:6" x14ac:dyDescent="0.3">
      <c r="A372985" s="30"/>
      <c r="B372985" s="30"/>
      <c r="C372985" s="30"/>
      <c r="D372985" s="30"/>
      <c r="E372985" s="30"/>
      <c r="F372985" s="30"/>
    </row>
    <row r="373084" spans="1:6" x14ac:dyDescent="0.3">
      <c r="A373084" s="30"/>
      <c r="B373084" s="30"/>
      <c r="C373084" s="30"/>
      <c r="D373084" s="30"/>
      <c r="E373084" s="30"/>
      <c r="F373084" s="30"/>
    </row>
    <row r="373183" spans="1:6" x14ac:dyDescent="0.3">
      <c r="A373183" s="30"/>
      <c r="B373183" s="30"/>
      <c r="C373183" s="30"/>
      <c r="D373183" s="30"/>
      <c r="E373183" s="30"/>
      <c r="F373183" s="30"/>
    </row>
    <row r="373282" spans="1:6" x14ac:dyDescent="0.3">
      <c r="A373282" s="30"/>
      <c r="B373282" s="30"/>
      <c r="C373282" s="30"/>
      <c r="D373282" s="30"/>
      <c r="E373282" s="30"/>
      <c r="F373282" s="30"/>
    </row>
    <row r="373381" spans="1:6" x14ac:dyDescent="0.3">
      <c r="A373381" s="30"/>
      <c r="B373381" s="30"/>
      <c r="C373381" s="30"/>
      <c r="D373381" s="30"/>
      <c r="E373381" s="30"/>
      <c r="F373381" s="30"/>
    </row>
    <row r="373480" spans="1:6" x14ac:dyDescent="0.3">
      <c r="A373480" s="30"/>
      <c r="B373480" s="30"/>
      <c r="C373480" s="30"/>
      <c r="D373480" s="30"/>
      <c r="E373480" s="30"/>
      <c r="F373480" s="30"/>
    </row>
    <row r="373579" spans="1:6" x14ac:dyDescent="0.3">
      <c r="A373579" s="30"/>
      <c r="B373579" s="30"/>
      <c r="C373579" s="30"/>
      <c r="D373579" s="30"/>
      <c r="E373579" s="30"/>
      <c r="F373579" s="30"/>
    </row>
    <row r="373678" spans="1:6" x14ac:dyDescent="0.3">
      <c r="A373678" s="30"/>
      <c r="B373678" s="30"/>
      <c r="C373678" s="30"/>
      <c r="D373678" s="30"/>
      <c r="E373678" s="30"/>
      <c r="F373678" s="30"/>
    </row>
    <row r="373777" spans="1:6" x14ac:dyDescent="0.3">
      <c r="A373777" s="30"/>
      <c r="B373777" s="30"/>
      <c r="C373777" s="30"/>
      <c r="D373777" s="30"/>
      <c r="E373777" s="30"/>
      <c r="F373777" s="30"/>
    </row>
    <row r="373876" spans="1:6" x14ac:dyDescent="0.3">
      <c r="A373876" s="30"/>
      <c r="B373876" s="30"/>
      <c r="C373876" s="30"/>
      <c r="D373876" s="30"/>
      <c r="E373876" s="30"/>
      <c r="F373876" s="30"/>
    </row>
    <row r="373975" spans="1:6" x14ac:dyDescent="0.3">
      <c r="A373975" s="30"/>
      <c r="B373975" s="30"/>
      <c r="C373975" s="30"/>
      <c r="D373975" s="30"/>
      <c r="E373975" s="30"/>
      <c r="F373975" s="30"/>
    </row>
    <row r="374074" spans="1:6" x14ac:dyDescent="0.3">
      <c r="A374074" s="30"/>
      <c r="B374074" s="30"/>
      <c r="C374074" s="30"/>
      <c r="D374074" s="30"/>
      <c r="E374074" s="30"/>
      <c r="F374074" s="30"/>
    </row>
    <row r="374173" spans="1:6" x14ac:dyDescent="0.3">
      <c r="A374173" s="30"/>
      <c r="B374173" s="30"/>
      <c r="C374173" s="30"/>
      <c r="D374173" s="30"/>
      <c r="E374173" s="30"/>
      <c r="F374173" s="30"/>
    </row>
    <row r="374272" spans="1:6" x14ac:dyDescent="0.3">
      <c r="A374272" s="30"/>
      <c r="B374272" s="30"/>
      <c r="C374272" s="30"/>
      <c r="D374272" s="30"/>
      <c r="E374272" s="30"/>
      <c r="F374272" s="30"/>
    </row>
    <row r="374371" spans="1:6" x14ac:dyDescent="0.3">
      <c r="A374371" s="30"/>
      <c r="B374371" s="30"/>
      <c r="C374371" s="30"/>
      <c r="D374371" s="30"/>
      <c r="E374371" s="30"/>
      <c r="F374371" s="30"/>
    </row>
    <row r="374470" spans="1:6" x14ac:dyDescent="0.3">
      <c r="A374470" s="30"/>
      <c r="B374470" s="30"/>
      <c r="C374470" s="30"/>
      <c r="D374470" s="30"/>
      <c r="E374470" s="30"/>
      <c r="F374470" s="30"/>
    </row>
    <row r="374569" spans="1:6" x14ac:dyDescent="0.3">
      <c r="A374569" s="30"/>
      <c r="B374569" s="30"/>
      <c r="C374569" s="30"/>
      <c r="D374569" s="30"/>
      <c r="E374569" s="30"/>
      <c r="F374569" s="30"/>
    </row>
    <row r="374668" spans="1:6" x14ac:dyDescent="0.3">
      <c r="A374668" s="30"/>
      <c r="B374668" s="30"/>
      <c r="C374668" s="30"/>
      <c r="D374668" s="30"/>
      <c r="E374668" s="30"/>
      <c r="F374668" s="30"/>
    </row>
    <row r="374767" spans="1:6" x14ac:dyDescent="0.3">
      <c r="A374767" s="30"/>
      <c r="B374767" s="30"/>
      <c r="C374767" s="30"/>
      <c r="D374767" s="30"/>
      <c r="E374767" s="30"/>
      <c r="F374767" s="30"/>
    </row>
    <row r="374866" spans="1:6" x14ac:dyDescent="0.3">
      <c r="A374866" s="30"/>
      <c r="B374866" s="30"/>
      <c r="C374866" s="30"/>
      <c r="D374866" s="30"/>
      <c r="E374866" s="30"/>
      <c r="F374866" s="30"/>
    </row>
    <row r="374965" spans="1:6" x14ac:dyDescent="0.3">
      <c r="A374965" s="30"/>
      <c r="B374965" s="30"/>
      <c r="C374965" s="30"/>
      <c r="D374965" s="30"/>
      <c r="E374965" s="30"/>
      <c r="F374965" s="30"/>
    </row>
    <row r="375064" spans="1:6" x14ac:dyDescent="0.3">
      <c r="A375064" s="30"/>
      <c r="B375064" s="30"/>
      <c r="C375064" s="30"/>
      <c r="D375064" s="30"/>
      <c r="E375064" s="30"/>
      <c r="F375064" s="30"/>
    </row>
    <row r="375163" spans="1:6" x14ac:dyDescent="0.3">
      <c r="A375163" s="30"/>
      <c r="B375163" s="30"/>
      <c r="C375163" s="30"/>
      <c r="D375163" s="30"/>
      <c r="E375163" s="30"/>
      <c r="F375163" s="30"/>
    </row>
    <row r="375262" spans="1:6" x14ac:dyDescent="0.3">
      <c r="A375262" s="30"/>
      <c r="B375262" s="30"/>
      <c r="C375262" s="30"/>
      <c r="D375262" s="30"/>
      <c r="E375262" s="30"/>
      <c r="F375262" s="30"/>
    </row>
    <row r="375361" spans="1:6" x14ac:dyDescent="0.3">
      <c r="A375361" s="30"/>
      <c r="B375361" s="30"/>
      <c r="C375361" s="30"/>
      <c r="D375361" s="30"/>
      <c r="E375361" s="30"/>
      <c r="F375361" s="30"/>
    </row>
    <row r="375460" spans="1:6" x14ac:dyDescent="0.3">
      <c r="A375460" s="30"/>
      <c r="B375460" s="30"/>
      <c r="C375460" s="30"/>
      <c r="D375460" s="30"/>
      <c r="E375460" s="30"/>
      <c r="F375460" s="30"/>
    </row>
    <row r="375559" spans="1:6" x14ac:dyDescent="0.3">
      <c r="A375559" s="30"/>
      <c r="B375559" s="30"/>
      <c r="C375559" s="30"/>
      <c r="D375559" s="30"/>
      <c r="E375559" s="30"/>
      <c r="F375559" s="30"/>
    </row>
    <row r="375658" spans="1:6" x14ac:dyDescent="0.3">
      <c r="A375658" s="30"/>
      <c r="B375658" s="30"/>
      <c r="C375658" s="30"/>
      <c r="D375658" s="30"/>
      <c r="E375658" s="30"/>
      <c r="F375658" s="30"/>
    </row>
    <row r="375757" spans="1:6" x14ac:dyDescent="0.3">
      <c r="A375757" s="30"/>
      <c r="B375757" s="30"/>
      <c r="C375757" s="30"/>
      <c r="D375757" s="30"/>
      <c r="E375757" s="30"/>
      <c r="F375757" s="30"/>
    </row>
    <row r="375856" spans="1:6" x14ac:dyDescent="0.3">
      <c r="A375856" s="30"/>
      <c r="B375856" s="30"/>
      <c r="C375856" s="30"/>
      <c r="D375856" s="30"/>
      <c r="E375856" s="30"/>
      <c r="F375856" s="30"/>
    </row>
    <row r="375955" spans="1:6" x14ac:dyDescent="0.3">
      <c r="A375955" s="30"/>
      <c r="B375955" s="30"/>
      <c r="C375955" s="30"/>
      <c r="D375955" s="30"/>
      <c r="E375955" s="30"/>
      <c r="F375955" s="30"/>
    </row>
    <row r="376054" spans="1:6" x14ac:dyDescent="0.3">
      <c r="A376054" s="30"/>
      <c r="B376054" s="30"/>
      <c r="C376054" s="30"/>
      <c r="D376054" s="30"/>
      <c r="E376054" s="30"/>
      <c r="F376054" s="30"/>
    </row>
    <row r="376153" spans="1:6" x14ac:dyDescent="0.3">
      <c r="A376153" s="30"/>
      <c r="B376153" s="30"/>
      <c r="C376153" s="30"/>
      <c r="D376153" s="30"/>
      <c r="E376153" s="30"/>
      <c r="F376153" s="30"/>
    </row>
    <row r="376252" spans="1:6" x14ac:dyDescent="0.3">
      <c r="A376252" s="30"/>
      <c r="B376252" s="30"/>
      <c r="C376252" s="30"/>
      <c r="D376252" s="30"/>
      <c r="E376252" s="30"/>
      <c r="F376252" s="30"/>
    </row>
    <row r="376351" spans="1:6" x14ac:dyDescent="0.3">
      <c r="A376351" s="30"/>
      <c r="B376351" s="30"/>
      <c r="C376351" s="30"/>
      <c r="D376351" s="30"/>
      <c r="E376351" s="30"/>
      <c r="F376351" s="30"/>
    </row>
    <row r="376450" spans="1:6" x14ac:dyDescent="0.3">
      <c r="A376450" s="30"/>
      <c r="B376450" s="30"/>
      <c r="C376450" s="30"/>
      <c r="D376450" s="30"/>
      <c r="E376450" s="30"/>
      <c r="F376450" s="30"/>
    </row>
    <row r="376549" spans="1:6" x14ac:dyDescent="0.3">
      <c r="A376549" s="30"/>
      <c r="B376549" s="30"/>
      <c r="C376549" s="30"/>
      <c r="D376549" s="30"/>
      <c r="E376549" s="30"/>
      <c r="F376549" s="30"/>
    </row>
    <row r="376648" spans="1:6" x14ac:dyDescent="0.3">
      <c r="A376648" s="30"/>
      <c r="B376648" s="30"/>
      <c r="C376648" s="30"/>
      <c r="D376648" s="30"/>
      <c r="E376648" s="30"/>
      <c r="F376648" s="30"/>
    </row>
    <row r="376747" spans="1:6" x14ac:dyDescent="0.3">
      <c r="A376747" s="30"/>
      <c r="B376747" s="30"/>
      <c r="C376747" s="30"/>
      <c r="D376747" s="30"/>
      <c r="E376747" s="30"/>
      <c r="F376747" s="30"/>
    </row>
    <row r="376846" spans="1:6" x14ac:dyDescent="0.3">
      <c r="A376846" s="30"/>
      <c r="B376846" s="30"/>
      <c r="C376846" s="30"/>
      <c r="D376846" s="30"/>
      <c r="E376846" s="30"/>
      <c r="F376846" s="30"/>
    </row>
    <row r="376945" spans="1:6" x14ac:dyDescent="0.3">
      <c r="A376945" s="30"/>
      <c r="B376945" s="30"/>
      <c r="C376945" s="30"/>
      <c r="D376945" s="30"/>
      <c r="E376945" s="30"/>
      <c r="F376945" s="30"/>
    </row>
    <row r="377044" spans="1:6" x14ac:dyDescent="0.3">
      <c r="A377044" s="30"/>
      <c r="B377044" s="30"/>
      <c r="C377044" s="30"/>
      <c r="D377044" s="30"/>
      <c r="E377044" s="30"/>
      <c r="F377044" s="30"/>
    </row>
    <row r="377143" spans="1:6" x14ac:dyDescent="0.3">
      <c r="A377143" s="30"/>
      <c r="B377143" s="30"/>
      <c r="C377143" s="30"/>
      <c r="D377143" s="30"/>
      <c r="E377143" s="30"/>
      <c r="F377143" s="30"/>
    </row>
    <row r="377242" spans="1:6" x14ac:dyDescent="0.3">
      <c r="A377242" s="30"/>
      <c r="B377242" s="30"/>
      <c r="C377242" s="30"/>
      <c r="D377242" s="30"/>
      <c r="E377242" s="30"/>
      <c r="F377242" s="30"/>
    </row>
    <row r="377341" spans="1:6" x14ac:dyDescent="0.3">
      <c r="A377341" s="30"/>
      <c r="B377341" s="30"/>
      <c r="C377341" s="30"/>
      <c r="D377341" s="30"/>
      <c r="E377341" s="30"/>
      <c r="F377341" s="30"/>
    </row>
    <row r="377440" spans="1:6" x14ac:dyDescent="0.3">
      <c r="A377440" s="30"/>
      <c r="B377440" s="30"/>
      <c r="C377440" s="30"/>
      <c r="D377440" s="30"/>
      <c r="E377440" s="30"/>
      <c r="F377440" s="30"/>
    </row>
    <row r="377539" spans="1:6" x14ac:dyDescent="0.3">
      <c r="A377539" s="30"/>
      <c r="B377539" s="30"/>
      <c r="C377539" s="30"/>
      <c r="D377539" s="30"/>
      <c r="E377539" s="30"/>
      <c r="F377539" s="30"/>
    </row>
    <row r="377638" spans="1:6" x14ac:dyDescent="0.3">
      <c r="A377638" s="30"/>
      <c r="B377638" s="30"/>
      <c r="C377638" s="30"/>
      <c r="D377638" s="30"/>
      <c r="E377638" s="30"/>
      <c r="F377638" s="30"/>
    </row>
    <row r="377737" spans="1:6" x14ac:dyDescent="0.3">
      <c r="A377737" s="30"/>
      <c r="B377737" s="30"/>
      <c r="C377737" s="30"/>
      <c r="D377737" s="30"/>
      <c r="E377737" s="30"/>
      <c r="F377737" s="30"/>
    </row>
    <row r="377836" spans="1:6" x14ac:dyDescent="0.3">
      <c r="A377836" s="30"/>
      <c r="B377836" s="30"/>
      <c r="C377836" s="30"/>
      <c r="D377836" s="30"/>
      <c r="E377836" s="30"/>
      <c r="F377836" s="30"/>
    </row>
    <row r="377935" spans="1:6" x14ac:dyDescent="0.3">
      <c r="A377935" s="30"/>
      <c r="B377935" s="30"/>
      <c r="C377935" s="30"/>
      <c r="D377935" s="30"/>
      <c r="E377935" s="30"/>
      <c r="F377935" s="30"/>
    </row>
    <row r="378034" spans="1:6" x14ac:dyDescent="0.3">
      <c r="A378034" s="30"/>
      <c r="B378034" s="30"/>
      <c r="C378034" s="30"/>
      <c r="D378034" s="30"/>
      <c r="E378034" s="30"/>
      <c r="F378034" s="30"/>
    </row>
    <row r="378133" spans="1:6" x14ac:dyDescent="0.3">
      <c r="A378133" s="30"/>
      <c r="B378133" s="30"/>
      <c r="C378133" s="30"/>
      <c r="D378133" s="30"/>
      <c r="E378133" s="30"/>
      <c r="F378133" s="30"/>
    </row>
    <row r="378232" spans="1:6" x14ac:dyDescent="0.3">
      <c r="A378232" s="30"/>
      <c r="B378232" s="30"/>
      <c r="C378232" s="30"/>
      <c r="D378232" s="30"/>
      <c r="E378232" s="30"/>
      <c r="F378232" s="30"/>
    </row>
    <row r="378331" spans="1:6" x14ac:dyDescent="0.3">
      <c r="A378331" s="30"/>
      <c r="B378331" s="30"/>
      <c r="C378331" s="30"/>
      <c r="D378331" s="30"/>
      <c r="E378331" s="30"/>
      <c r="F378331" s="30"/>
    </row>
    <row r="378430" spans="1:6" x14ac:dyDescent="0.3">
      <c r="A378430" s="30"/>
      <c r="B378430" s="30"/>
      <c r="C378430" s="30"/>
      <c r="D378430" s="30"/>
      <c r="E378430" s="30"/>
      <c r="F378430" s="30"/>
    </row>
    <row r="378529" spans="1:6" x14ac:dyDescent="0.3">
      <c r="A378529" s="30"/>
      <c r="B378529" s="30"/>
      <c r="C378529" s="30"/>
      <c r="D378529" s="30"/>
      <c r="E378529" s="30"/>
      <c r="F378529" s="30"/>
    </row>
    <row r="378628" spans="1:6" x14ac:dyDescent="0.3">
      <c r="A378628" s="30"/>
      <c r="B378628" s="30"/>
      <c r="C378628" s="30"/>
      <c r="D378628" s="30"/>
      <c r="E378628" s="30"/>
      <c r="F378628" s="30"/>
    </row>
    <row r="378727" spans="1:6" x14ac:dyDescent="0.3">
      <c r="A378727" s="30"/>
      <c r="B378727" s="30"/>
      <c r="C378727" s="30"/>
      <c r="D378727" s="30"/>
      <c r="E378727" s="30"/>
      <c r="F378727" s="30"/>
    </row>
    <row r="378826" spans="1:6" x14ac:dyDescent="0.3">
      <c r="A378826" s="30"/>
      <c r="B378826" s="30"/>
      <c r="C378826" s="30"/>
      <c r="D378826" s="30"/>
      <c r="E378826" s="30"/>
      <c r="F378826" s="30"/>
    </row>
    <row r="378925" spans="1:6" x14ac:dyDescent="0.3">
      <c r="A378925" s="30"/>
      <c r="B378925" s="30"/>
      <c r="C378925" s="30"/>
      <c r="D378925" s="30"/>
      <c r="E378925" s="30"/>
      <c r="F378925" s="30"/>
    </row>
    <row r="379024" spans="1:6" x14ac:dyDescent="0.3">
      <c r="A379024" s="30"/>
      <c r="B379024" s="30"/>
      <c r="C379024" s="30"/>
      <c r="D379024" s="30"/>
      <c r="E379024" s="30"/>
      <c r="F379024" s="30"/>
    </row>
    <row r="379123" spans="1:6" x14ac:dyDescent="0.3">
      <c r="A379123" s="30"/>
      <c r="B379123" s="30"/>
      <c r="C379123" s="30"/>
      <c r="D379123" s="30"/>
      <c r="E379123" s="30"/>
      <c r="F379123" s="30"/>
    </row>
    <row r="379222" spans="1:6" x14ac:dyDescent="0.3">
      <c r="A379222" s="30"/>
      <c r="B379222" s="30"/>
      <c r="C379222" s="30"/>
      <c r="D379222" s="30"/>
      <c r="E379222" s="30"/>
      <c r="F379222" s="30"/>
    </row>
    <row r="379321" spans="1:6" x14ac:dyDescent="0.3">
      <c r="A379321" s="30"/>
      <c r="B379321" s="30"/>
      <c r="C379321" s="30"/>
      <c r="D379321" s="30"/>
      <c r="E379321" s="30"/>
      <c r="F379321" s="30"/>
    </row>
    <row r="379420" spans="1:6" x14ac:dyDescent="0.3">
      <c r="A379420" s="30"/>
      <c r="B379420" s="30"/>
      <c r="C379420" s="30"/>
      <c r="D379420" s="30"/>
      <c r="E379420" s="30"/>
      <c r="F379420" s="30"/>
    </row>
    <row r="379519" spans="1:6" x14ac:dyDescent="0.3">
      <c r="A379519" s="30"/>
      <c r="B379519" s="30"/>
      <c r="C379519" s="30"/>
      <c r="D379519" s="30"/>
      <c r="E379519" s="30"/>
      <c r="F379519" s="30"/>
    </row>
    <row r="379618" spans="1:6" x14ac:dyDescent="0.3">
      <c r="A379618" s="30"/>
      <c r="B379618" s="30"/>
      <c r="C379618" s="30"/>
      <c r="D379618" s="30"/>
      <c r="E379618" s="30"/>
      <c r="F379618" s="30"/>
    </row>
    <row r="379717" spans="1:6" x14ac:dyDescent="0.3">
      <c r="A379717" s="30"/>
      <c r="B379717" s="30"/>
      <c r="C379717" s="30"/>
      <c r="D379717" s="30"/>
      <c r="E379717" s="30"/>
      <c r="F379717" s="30"/>
    </row>
    <row r="379816" spans="1:6" x14ac:dyDescent="0.3">
      <c r="A379816" s="30"/>
      <c r="B379816" s="30"/>
      <c r="C379816" s="30"/>
      <c r="D379816" s="30"/>
      <c r="E379816" s="30"/>
      <c r="F379816" s="30"/>
    </row>
    <row r="379915" spans="1:6" x14ac:dyDescent="0.3">
      <c r="A379915" s="30"/>
      <c r="B379915" s="30"/>
      <c r="C379915" s="30"/>
      <c r="D379915" s="30"/>
      <c r="E379915" s="30"/>
      <c r="F379915" s="30"/>
    </row>
    <row r="380014" spans="1:6" x14ac:dyDescent="0.3">
      <c r="A380014" s="30"/>
      <c r="B380014" s="30"/>
      <c r="C380014" s="30"/>
      <c r="D380014" s="30"/>
      <c r="E380014" s="30"/>
      <c r="F380014" s="30"/>
    </row>
    <row r="380113" spans="1:6" x14ac:dyDescent="0.3">
      <c r="A380113" s="30"/>
      <c r="B380113" s="30"/>
      <c r="C380113" s="30"/>
      <c r="D380113" s="30"/>
      <c r="E380113" s="30"/>
      <c r="F380113" s="30"/>
    </row>
    <row r="380212" spans="1:6" x14ac:dyDescent="0.3">
      <c r="A380212" s="30"/>
      <c r="B380212" s="30"/>
      <c r="C380212" s="30"/>
      <c r="D380212" s="30"/>
      <c r="E380212" s="30"/>
      <c r="F380212" s="30"/>
    </row>
    <row r="380311" spans="1:6" x14ac:dyDescent="0.3">
      <c r="A380311" s="30"/>
      <c r="B380311" s="30"/>
      <c r="C380311" s="30"/>
      <c r="D380311" s="30"/>
      <c r="E380311" s="30"/>
      <c r="F380311" s="30"/>
    </row>
    <row r="380410" spans="1:6" x14ac:dyDescent="0.3">
      <c r="A380410" s="30"/>
      <c r="B380410" s="30"/>
      <c r="C380410" s="30"/>
      <c r="D380410" s="30"/>
      <c r="E380410" s="30"/>
      <c r="F380410" s="30"/>
    </row>
    <row r="380509" spans="1:6" x14ac:dyDescent="0.3">
      <c r="A380509" s="30"/>
      <c r="B380509" s="30"/>
      <c r="C380509" s="30"/>
      <c r="D380509" s="30"/>
      <c r="E380509" s="30"/>
      <c r="F380509" s="30"/>
    </row>
    <row r="380608" spans="1:6" x14ac:dyDescent="0.3">
      <c r="A380608" s="30"/>
      <c r="B380608" s="30"/>
      <c r="C380608" s="30"/>
      <c r="D380608" s="30"/>
      <c r="E380608" s="30"/>
      <c r="F380608" s="30"/>
    </row>
    <row r="380707" spans="1:6" x14ac:dyDescent="0.3">
      <c r="A380707" s="30"/>
      <c r="B380707" s="30"/>
      <c r="C380707" s="30"/>
      <c r="D380707" s="30"/>
      <c r="E380707" s="30"/>
      <c r="F380707" s="30"/>
    </row>
    <row r="380806" spans="1:6" x14ac:dyDescent="0.3">
      <c r="A380806" s="30"/>
      <c r="B380806" s="30"/>
      <c r="C380806" s="30"/>
      <c r="D380806" s="30"/>
      <c r="E380806" s="30"/>
      <c r="F380806" s="30"/>
    </row>
    <row r="380905" spans="1:6" x14ac:dyDescent="0.3">
      <c r="A380905" s="30"/>
      <c r="B380905" s="30"/>
      <c r="C380905" s="30"/>
      <c r="D380905" s="30"/>
      <c r="E380905" s="30"/>
      <c r="F380905" s="30"/>
    </row>
    <row r="381004" spans="1:6" x14ac:dyDescent="0.3">
      <c r="A381004" s="30"/>
      <c r="B381004" s="30"/>
      <c r="C381004" s="30"/>
      <c r="D381004" s="30"/>
      <c r="E381004" s="30"/>
      <c r="F381004" s="30"/>
    </row>
    <row r="381103" spans="1:6" x14ac:dyDescent="0.3">
      <c r="A381103" s="30"/>
      <c r="B381103" s="30"/>
      <c r="C381103" s="30"/>
      <c r="D381103" s="30"/>
      <c r="E381103" s="30"/>
      <c r="F381103" s="30"/>
    </row>
    <row r="381202" spans="1:6" x14ac:dyDescent="0.3">
      <c r="A381202" s="30"/>
      <c r="B381202" s="30"/>
      <c r="C381202" s="30"/>
      <c r="D381202" s="30"/>
      <c r="E381202" s="30"/>
      <c r="F381202" s="30"/>
    </row>
    <row r="381301" spans="1:6" x14ac:dyDescent="0.3">
      <c r="A381301" s="30"/>
      <c r="B381301" s="30"/>
      <c r="C381301" s="30"/>
      <c r="D381301" s="30"/>
      <c r="E381301" s="30"/>
      <c r="F381301" s="30"/>
    </row>
    <row r="381400" spans="1:6" x14ac:dyDescent="0.3">
      <c r="A381400" s="30"/>
      <c r="B381400" s="30"/>
      <c r="C381400" s="30"/>
      <c r="D381400" s="30"/>
      <c r="E381400" s="30"/>
      <c r="F381400" s="30"/>
    </row>
    <row r="381499" spans="1:6" x14ac:dyDescent="0.3">
      <c r="A381499" s="30"/>
      <c r="B381499" s="30"/>
      <c r="C381499" s="30"/>
      <c r="D381499" s="30"/>
      <c r="E381499" s="30"/>
      <c r="F381499" s="30"/>
    </row>
    <row r="381598" spans="1:6" x14ac:dyDescent="0.3">
      <c r="A381598" s="30"/>
      <c r="B381598" s="30"/>
      <c r="C381598" s="30"/>
      <c r="D381598" s="30"/>
      <c r="E381598" s="30"/>
      <c r="F381598" s="30"/>
    </row>
    <row r="381697" spans="1:6" x14ac:dyDescent="0.3">
      <c r="A381697" s="30"/>
      <c r="B381697" s="30"/>
      <c r="C381697" s="30"/>
      <c r="D381697" s="30"/>
      <c r="E381697" s="30"/>
      <c r="F381697" s="30"/>
    </row>
    <row r="381796" spans="1:6" x14ac:dyDescent="0.3">
      <c r="A381796" s="30"/>
      <c r="B381796" s="30"/>
      <c r="C381796" s="30"/>
      <c r="D381796" s="30"/>
      <c r="E381796" s="30"/>
      <c r="F381796" s="30"/>
    </row>
    <row r="381895" spans="1:6" x14ac:dyDescent="0.3">
      <c r="A381895" s="30"/>
      <c r="B381895" s="30"/>
      <c r="C381895" s="30"/>
      <c r="D381895" s="30"/>
      <c r="E381895" s="30"/>
      <c r="F381895" s="30"/>
    </row>
    <row r="381994" spans="1:6" x14ac:dyDescent="0.3">
      <c r="A381994" s="30"/>
      <c r="B381994" s="30"/>
      <c r="C381994" s="30"/>
      <c r="D381994" s="30"/>
      <c r="E381994" s="30"/>
      <c r="F381994" s="30"/>
    </row>
    <row r="382093" spans="1:6" x14ac:dyDescent="0.3">
      <c r="A382093" s="30"/>
      <c r="B382093" s="30"/>
      <c r="C382093" s="30"/>
      <c r="D382093" s="30"/>
      <c r="E382093" s="30"/>
      <c r="F382093" s="30"/>
    </row>
    <row r="382192" spans="1:6" x14ac:dyDescent="0.3">
      <c r="A382192" s="30"/>
      <c r="B382192" s="30"/>
      <c r="C382192" s="30"/>
      <c r="D382192" s="30"/>
      <c r="E382192" s="30"/>
      <c r="F382192" s="30"/>
    </row>
    <row r="382291" spans="1:6" x14ac:dyDescent="0.3">
      <c r="A382291" s="30"/>
      <c r="B382291" s="30"/>
      <c r="C382291" s="30"/>
      <c r="D382291" s="30"/>
      <c r="E382291" s="30"/>
      <c r="F382291" s="30"/>
    </row>
    <row r="382390" spans="1:6" x14ac:dyDescent="0.3">
      <c r="A382390" s="30"/>
      <c r="B382390" s="30"/>
      <c r="C382390" s="30"/>
      <c r="D382390" s="30"/>
      <c r="E382390" s="30"/>
      <c r="F382390" s="30"/>
    </row>
    <row r="382489" spans="1:6" x14ac:dyDescent="0.3">
      <c r="A382489" s="30"/>
      <c r="B382489" s="30"/>
      <c r="C382489" s="30"/>
      <c r="D382489" s="30"/>
      <c r="E382489" s="30"/>
      <c r="F382489" s="30"/>
    </row>
    <row r="382588" spans="1:6" x14ac:dyDescent="0.3">
      <c r="A382588" s="30"/>
      <c r="B382588" s="30"/>
      <c r="C382588" s="30"/>
      <c r="D382588" s="30"/>
      <c r="E382588" s="30"/>
      <c r="F382588" s="30"/>
    </row>
    <row r="382687" spans="1:6" x14ac:dyDescent="0.3">
      <c r="A382687" s="30"/>
      <c r="B382687" s="30"/>
      <c r="C382687" s="30"/>
      <c r="D382687" s="30"/>
      <c r="E382687" s="30"/>
      <c r="F382687" s="30"/>
    </row>
    <row r="382786" spans="1:6" x14ac:dyDescent="0.3">
      <c r="A382786" s="30"/>
      <c r="B382786" s="30"/>
      <c r="C382786" s="30"/>
      <c r="D382786" s="30"/>
      <c r="E382786" s="30"/>
      <c r="F382786" s="30"/>
    </row>
    <row r="382885" spans="1:6" x14ac:dyDescent="0.3">
      <c r="A382885" s="30"/>
      <c r="B382885" s="30"/>
      <c r="C382885" s="30"/>
      <c r="D382885" s="30"/>
      <c r="E382885" s="30"/>
      <c r="F382885" s="30"/>
    </row>
    <row r="382984" spans="1:6" x14ac:dyDescent="0.3">
      <c r="A382984" s="30"/>
      <c r="B382984" s="30"/>
      <c r="C382984" s="30"/>
      <c r="D382984" s="30"/>
      <c r="E382984" s="30"/>
      <c r="F382984" s="30"/>
    </row>
    <row r="383083" spans="1:6" x14ac:dyDescent="0.3">
      <c r="A383083" s="30"/>
      <c r="B383083" s="30"/>
      <c r="C383083" s="30"/>
      <c r="D383083" s="30"/>
      <c r="E383083" s="30"/>
      <c r="F383083" s="30"/>
    </row>
    <row r="383182" spans="1:6" x14ac:dyDescent="0.3">
      <c r="A383182" s="30"/>
      <c r="B383182" s="30"/>
      <c r="C383182" s="30"/>
      <c r="D383182" s="30"/>
      <c r="E383182" s="30"/>
      <c r="F383182" s="30"/>
    </row>
    <row r="383281" spans="1:6" x14ac:dyDescent="0.3">
      <c r="A383281" s="30"/>
      <c r="B383281" s="30"/>
      <c r="C383281" s="30"/>
      <c r="D383281" s="30"/>
      <c r="E383281" s="30"/>
      <c r="F383281" s="30"/>
    </row>
    <row r="383380" spans="1:6" x14ac:dyDescent="0.3">
      <c r="A383380" s="30"/>
      <c r="B383380" s="30"/>
      <c r="C383380" s="30"/>
      <c r="D383380" s="30"/>
      <c r="E383380" s="30"/>
      <c r="F383380" s="30"/>
    </row>
    <row r="383479" spans="1:6" x14ac:dyDescent="0.3">
      <c r="A383479" s="30"/>
      <c r="B383479" s="30"/>
      <c r="C383479" s="30"/>
      <c r="D383479" s="30"/>
      <c r="E383479" s="30"/>
      <c r="F383479" s="30"/>
    </row>
    <row r="383578" spans="1:6" x14ac:dyDescent="0.3">
      <c r="A383578" s="30"/>
      <c r="B383578" s="30"/>
      <c r="C383578" s="30"/>
      <c r="D383578" s="30"/>
      <c r="E383578" s="30"/>
      <c r="F383578" s="30"/>
    </row>
    <row r="383677" spans="1:6" x14ac:dyDescent="0.3">
      <c r="A383677" s="30"/>
      <c r="B383677" s="30"/>
      <c r="C383677" s="30"/>
      <c r="D383677" s="30"/>
      <c r="E383677" s="30"/>
      <c r="F383677" s="30"/>
    </row>
    <row r="383776" spans="1:6" x14ac:dyDescent="0.3">
      <c r="A383776" s="30"/>
      <c r="B383776" s="30"/>
      <c r="C383776" s="30"/>
      <c r="D383776" s="30"/>
      <c r="E383776" s="30"/>
      <c r="F383776" s="30"/>
    </row>
    <row r="383875" spans="1:6" x14ac:dyDescent="0.3">
      <c r="A383875" s="30"/>
      <c r="B383875" s="30"/>
      <c r="C383875" s="30"/>
      <c r="D383875" s="30"/>
      <c r="E383875" s="30"/>
      <c r="F383875" s="30"/>
    </row>
    <row r="383974" spans="1:6" x14ac:dyDescent="0.3">
      <c r="A383974" s="30"/>
      <c r="B383974" s="30"/>
      <c r="C383974" s="30"/>
      <c r="D383974" s="30"/>
      <c r="E383974" s="30"/>
      <c r="F383974" s="30"/>
    </row>
    <row r="384073" spans="1:6" x14ac:dyDescent="0.3">
      <c r="A384073" s="30"/>
      <c r="B384073" s="30"/>
      <c r="C384073" s="30"/>
      <c r="D384073" s="30"/>
      <c r="E384073" s="30"/>
      <c r="F384073" s="30"/>
    </row>
    <row r="384172" spans="1:6" x14ac:dyDescent="0.3">
      <c r="A384172" s="30"/>
      <c r="B384172" s="30"/>
      <c r="C384172" s="30"/>
      <c r="D384172" s="30"/>
      <c r="E384172" s="30"/>
      <c r="F384172" s="30"/>
    </row>
    <row r="384271" spans="1:6" x14ac:dyDescent="0.3">
      <c r="A384271" s="30"/>
      <c r="B384271" s="30"/>
      <c r="C384271" s="30"/>
      <c r="D384271" s="30"/>
      <c r="E384271" s="30"/>
      <c r="F384271" s="30"/>
    </row>
    <row r="384370" spans="1:6" x14ac:dyDescent="0.3">
      <c r="A384370" s="30"/>
      <c r="B384370" s="30"/>
      <c r="C384370" s="30"/>
      <c r="D384370" s="30"/>
      <c r="E384370" s="30"/>
      <c r="F384370" s="30"/>
    </row>
    <row r="384469" spans="1:6" x14ac:dyDescent="0.3">
      <c r="A384469" s="30"/>
      <c r="B384469" s="30"/>
      <c r="C384469" s="30"/>
      <c r="D384469" s="30"/>
      <c r="E384469" s="30"/>
      <c r="F384469" s="30"/>
    </row>
    <row r="384568" spans="1:6" x14ac:dyDescent="0.3">
      <c r="A384568" s="30"/>
      <c r="B384568" s="30"/>
      <c r="C384568" s="30"/>
      <c r="D384568" s="30"/>
      <c r="E384568" s="30"/>
      <c r="F384568" s="30"/>
    </row>
    <row r="384667" spans="1:6" x14ac:dyDescent="0.3">
      <c r="A384667" s="30"/>
      <c r="B384667" s="30"/>
      <c r="C384667" s="30"/>
      <c r="D384667" s="30"/>
      <c r="E384667" s="30"/>
      <c r="F384667" s="30"/>
    </row>
    <row r="384766" spans="1:6" x14ac:dyDescent="0.3">
      <c r="A384766" s="30"/>
      <c r="B384766" s="30"/>
      <c r="C384766" s="30"/>
      <c r="D384766" s="30"/>
      <c r="E384766" s="30"/>
      <c r="F384766" s="30"/>
    </row>
    <row r="384865" spans="1:6" x14ac:dyDescent="0.3">
      <c r="A384865" s="30"/>
      <c r="B384865" s="30"/>
      <c r="C384865" s="30"/>
      <c r="D384865" s="30"/>
      <c r="E384865" s="30"/>
      <c r="F384865" s="30"/>
    </row>
    <row r="384964" spans="1:6" x14ac:dyDescent="0.3">
      <c r="A384964" s="30"/>
      <c r="B384964" s="30"/>
      <c r="C384964" s="30"/>
      <c r="D384964" s="30"/>
      <c r="E384964" s="30"/>
      <c r="F384964" s="30"/>
    </row>
    <row r="385063" spans="1:6" x14ac:dyDescent="0.3">
      <c r="A385063" s="30"/>
      <c r="B385063" s="30"/>
      <c r="C385063" s="30"/>
      <c r="D385063" s="30"/>
      <c r="E385063" s="30"/>
      <c r="F385063" s="30"/>
    </row>
    <row r="385162" spans="1:6" x14ac:dyDescent="0.3">
      <c r="A385162" s="30"/>
      <c r="B385162" s="30"/>
      <c r="C385162" s="30"/>
      <c r="D385162" s="30"/>
      <c r="E385162" s="30"/>
      <c r="F385162" s="30"/>
    </row>
    <row r="385261" spans="1:6" x14ac:dyDescent="0.3">
      <c r="A385261" s="30"/>
      <c r="B385261" s="30"/>
      <c r="C385261" s="30"/>
      <c r="D385261" s="30"/>
      <c r="E385261" s="30"/>
      <c r="F385261" s="30"/>
    </row>
    <row r="385360" spans="1:6" x14ac:dyDescent="0.3">
      <c r="A385360" s="30"/>
      <c r="B385360" s="30"/>
      <c r="C385360" s="30"/>
      <c r="D385360" s="30"/>
      <c r="E385360" s="30"/>
      <c r="F385360" s="30"/>
    </row>
    <row r="385459" spans="1:6" x14ac:dyDescent="0.3">
      <c r="A385459" s="30"/>
      <c r="B385459" s="30"/>
      <c r="C385459" s="30"/>
      <c r="D385459" s="30"/>
      <c r="E385459" s="30"/>
      <c r="F385459" s="30"/>
    </row>
    <row r="385558" spans="1:6" x14ac:dyDescent="0.3">
      <c r="A385558" s="30"/>
      <c r="B385558" s="30"/>
      <c r="C385558" s="30"/>
      <c r="D385558" s="30"/>
      <c r="E385558" s="30"/>
      <c r="F385558" s="30"/>
    </row>
    <row r="385657" spans="1:6" x14ac:dyDescent="0.3">
      <c r="A385657" s="30"/>
      <c r="B385657" s="30"/>
      <c r="C385657" s="30"/>
      <c r="D385657" s="30"/>
      <c r="E385657" s="30"/>
      <c r="F385657" s="30"/>
    </row>
    <row r="385756" spans="1:6" x14ac:dyDescent="0.3">
      <c r="A385756" s="30"/>
      <c r="B385756" s="30"/>
      <c r="C385756" s="30"/>
      <c r="D385756" s="30"/>
      <c r="E385756" s="30"/>
      <c r="F385756" s="30"/>
    </row>
    <row r="385855" spans="1:6" x14ac:dyDescent="0.3">
      <c r="A385855" s="30"/>
      <c r="B385855" s="30"/>
      <c r="C385855" s="30"/>
      <c r="D385855" s="30"/>
      <c r="E385855" s="30"/>
      <c r="F385855" s="30"/>
    </row>
    <row r="385954" spans="1:6" x14ac:dyDescent="0.3">
      <c r="A385954" s="30"/>
      <c r="B385954" s="30"/>
      <c r="C385954" s="30"/>
      <c r="D385954" s="30"/>
      <c r="E385954" s="30"/>
      <c r="F385954" s="30"/>
    </row>
    <row r="386053" spans="1:6" x14ac:dyDescent="0.3">
      <c r="A386053" s="30"/>
      <c r="B386053" s="30"/>
      <c r="C386053" s="30"/>
      <c r="D386053" s="30"/>
      <c r="E386053" s="30"/>
      <c r="F386053" s="30"/>
    </row>
    <row r="386152" spans="1:6" x14ac:dyDescent="0.3">
      <c r="A386152" s="30"/>
      <c r="B386152" s="30"/>
      <c r="C386152" s="30"/>
      <c r="D386152" s="30"/>
      <c r="E386152" s="30"/>
      <c r="F386152" s="30"/>
    </row>
    <row r="386251" spans="1:6" x14ac:dyDescent="0.3">
      <c r="A386251" s="30"/>
      <c r="B386251" s="30"/>
      <c r="C386251" s="30"/>
      <c r="D386251" s="30"/>
      <c r="E386251" s="30"/>
      <c r="F386251" s="30"/>
    </row>
    <row r="386350" spans="1:6" x14ac:dyDescent="0.3">
      <c r="A386350" s="30"/>
      <c r="B386350" s="30"/>
      <c r="C386350" s="30"/>
      <c r="D386350" s="30"/>
      <c r="E386350" s="30"/>
      <c r="F386350" s="30"/>
    </row>
    <row r="386449" spans="1:6" x14ac:dyDescent="0.3">
      <c r="A386449" s="30"/>
      <c r="B386449" s="30"/>
      <c r="C386449" s="30"/>
      <c r="D386449" s="30"/>
      <c r="E386449" s="30"/>
      <c r="F386449" s="30"/>
    </row>
    <row r="386548" spans="1:6" x14ac:dyDescent="0.3">
      <c r="A386548" s="30"/>
      <c r="B386548" s="30"/>
      <c r="C386548" s="30"/>
      <c r="D386548" s="30"/>
      <c r="E386548" s="30"/>
      <c r="F386548" s="30"/>
    </row>
    <row r="386647" spans="1:6" x14ac:dyDescent="0.3">
      <c r="A386647" s="30"/>
      <c r="B386647" s="30"/>
      <c r="C386647" s="30"/>
      <c r="D386647" s="30"/>
      <c r="E386647" s="30"/>
      <c r="F386647" s="30"/>
    </row>
    <row r="386746" spans="1:6" x14ac:dyDescent="0.3">
      <c r="A386746" s="30"/>
      <c r="B386746" s="30"/>
      <c r="C386746" s="30"/>
      <c r="D386746" s="30"/>
      <c r="E386746" s="30"/>
      <c r="F386746" s="30"/>
    </row>
    <row r="386845" spans="1:6" x14ac:dyDescent="0.3">
      <c r="A386845" s="30"/>
      <c r="B386845" s="30"/>
      <c r="C386845" s="30"/>
      <c r="D386845" s="30"/>
      <c r="E386845" s="30"/>
      <c r="F386845" s="30"/>
    </row>
    <row r="386944" spans="1:6" x14ac:dyDescent="0.3">
      <c r="A386944" s="30"/>
      <c r="B386944" s="30"/>
      <c r="C386944" s="30"/>
      <c r="D386944" s="30"/>
      <c r="E386944" s="30"/>
      <c r="F386944" s="30"/>
    </row>
    <row r="387043" spans="1:6" x14ac:dyDescent="0.3">
      <c r="A387043" s="30"/>
      <c r="B387043" s="30"/>
      <c r="C387043" s="30"/>
      <c r="D387043" s="30"/>
      <c r="E387043" s="30"/>
      <c r="F387043" s="30"/>
    </row>
    <row r="387142" spans="1:6" x14ac:dyDescent="0.3">
      <c r="A387142" s="30"/>
      <c r="B387142" s="30"/>
      <c r="C387142" s="30"/>
      <c r="D387142" s="30"/>
      <c r="E387142" s="30"/>
      <c r="F387142" s="30"/>
    </row>
    <row r="387241" spans="1:6" x14ac:dyDescent="0.3">
      <c r="A387241" s="30"/>
      <c r="B387241" s="30"/>
      <c r="C387241" s="30"/>
      <c r="D387241" s="30"/>
      <c r="E387241" s="30"/>
      <c r="F387241" s="30"/>
    </row>
    <row r="387340" spans="1:6" x14ac:dyDescent="0.3">
      <c r="A387340" s="30"/>
      <c r="B387340" s="30"/>
      <c r="C387340" s="30"/>
      <c r="D387340" s="30"/>
      <c r="E387340" s="30"/>
      <c r="F387340" s="30"/>
    </row>
    <row r="387439" spans="1:6" x14ac:dyDescent="0.3">
      <c r="A387439" s="30"/>
      <c r="B387439" s="30"/>
      <c r="C387439" s="30"/>
      <c r="D387439" s="30"/>
      <c r="E387439" s="30"/>
      <c r="F387439" s="30"/>
    </row>
    <row r="387538" spans="1:6" x14ac:dyDescent="0.3">
      <c r="A387538" s="30"/>
      <c r="B387538" s="30"/>
      <c r="C387538" s="30"/>
      <c r="D387538" s="30"/>
      <c r="E387538" s="30"/>
      <c r="F387538" s="30"/>
    </row>
    <row r="387637" spans="1:6" x14ac:dyDescent="0.3">
      <c r="A387637" s="30"/>
      <c r="B387637" s="30"/>
      <c r="C387637" s="30"/>
      <c r="D387637" s="30"/>
      <c r="E387637" s="30"/>
      <c r="F387637" s="30"/>
    </row>
    <row r="387736" spans="1:6" x14ac:dyDescent="0.3">
      <c r="A387736" s="30"/>
      <c r="B387736" s="30"/>
      <c r="C387736" s="30"/>
      <c r="D387736" s="30"/>
      <c r="E387736" s="30"/>
      <c r="F387736" s="30"/>
    </row>
    <row r="387835" spans="1:6" x14ac:dyDescent="0.3">
      <c r="A387835" s="30"/>
      <c r="B387835" s="30"/>
      <c r="C387835" s="30"/>
      <c r="D387835" s="30"/>
      <c r="E387835" s="30"/>
      <c r="F387835" s="30"/>
    </row>
    <row r="387934" spans="1:6" x14ac:dyDescent="0.3">
      <c r="A387934" s="30"/>
      <c r="B387934" s="30"/>
      <c r="C387934" s="30"/>
      <c r="D387934" s="30"/>
      <c r="E387934" s="30"/>
      <c r="F387934" s="30"/>
    </row>
    <row r="388033" spans="1:6" x14ac:dyDescent="0.3">
      <c r="A388033" s="30"/>
      <c r="B388033" s="30"/>
      <c r="C388033" s="30"/>
      <c r="D388033" s="30"/>
      <c r="E388033" s="30"/>
      <c r="F388033" s="30"/>
    </row>
    <row r="388132" spans="1:6" x14ac:dyDescent="0.3">
      <c r="A388132" s="30"/>
      <c r="B388132" s="30"/>
      <c r="C388132" s="30"/>
      <c r="D388132" s="30"/>
      <c r="E388132" s="30"/>
      <c r="F388132" s="30"/>
    </row>
    <row r="388231" spans="1:6" x14ac:dyDescent="0.3">
      <c r="A388231" s="30"/>
      <c r="B388231" s="30"/>
      <c r="C388231" s="30"/>
      <c r="D388231" s="30"/>
      <c r="E388231" s="30"/>
      <c r="F388231" s="30"/>
    </row>
    <row r="388330" spans="1:6" x14ac:dyDescent="0.3">
      <c r="A388330" s="30"/>
      <c r="B388330" s="30"/>
      <c r="C388330" s="30"/>
      <c r="D388330" s="30"/>
      <c r="E388330" s="30"/>
      <c r="F388330" s="30"/>
    </row>
    <row r="388429" spans="1:6" x14ac:dyDescent="0.3">
      <c r="A388429" s="30"/>
      <c r="B388429" s="30"/>
      <c r="C388429" s="30"/>
      <c r="D388429" s="30"/>
      <c r="E388429" s="30"/>
      <c r="F388429" s="30"/>
    </row>
    <row r="388528" spans="1:6" x14ac:dyDescent="0.3">
      <c r="A388528" s="30"/>
      <c r="B388528" s="30"/>
      <c r="C388528" s="30"/>
      <c r="D388528" s="30"/>
      <c r="E388528" s="30"/>
      <c r="F388528" s="30"/>
    </row>
    <row r="388627" spans="1:6" x14ac:dyDescent="0.3">
      <c r="A388627" s="30"/>
      <c r="B388627" s="30"/>
      <c r="C388627" s="30"/>
      <c r="D388627" s="30"/>
      <c r="E388627" s="30"/>
      <c r="F388627" s="30"/>
    </row>
    <row r="388726" spans="1:6" x14ac:dyDescent="0.3">
      <c r="A388726" s="30"/>
      <c r="B388726" s="30"/>
      <c r="C388726" s="30"/>
      <c r="D388726" s="30"/>
      <c r="E388726" s="30"/>
      <c r="F388726" s="30"/>
    </row>
    <row r="388825" spans="1:6" x14ac:dyDescent="0.3">
      <c r="A388825" s="30"/>
      <c r="B388825" s="30"/>
      <c r="C388825" s="30"/>
      <c r="D388825" s="30"/>
      <c r="E388825" s="30"/>
      <c r="F388825" s="30"/>
    </row>
    <row r="388924" spans="1:6" x14ac:dyDescent="0.3">
      <c r="A388924" s="30"/>
      <c r="B388924" s="30"/>
      <c r="C388924" s="30"/>
      <c r="D388924" s="30"/>
      <c r="E388924" s="30"/>
      <c r="F388924" s="30"/>
    </row>
    <row r="389023" spans="1:6" x14ac:dyDescent="0.3">
      <c r="A389023" s="30"/>
      <c r="B389023" s="30"/>
      <c r="C389023" s="30"/>
      <c r="D389023" s="30"/>
      <c r="E389023" s="30"/>
      <c r="F389023" s="30"/>
    </row>
    <row r="389122" spans="1:6" x14ac:dyDescent="0.3">
      <c r="A389122" s="30"/>
      <c r="B389122" s="30"/>
      <c r="C389122" s="30"/>
      <c r="D389122" s="30"/>
      <c r="E389122" s="30"/>
      <c r="F389122" s="30"/>
    </row>
    <row r="389221" spans="1:6" x14ac:dyDescent="0.3">
      <c r="A389221" s="30"/>
      <c r="B389221" s="30"/>
      <c r="C389221" s="30"/>
      <c r="D389221" s="30"/>
      <c r="E389221" s="30"/>
      <c r="F389221" s="30"/>
    </row>
    <row r="389320" spans="1:6" x14ac:dyDescent="0.3">
      <c r="A389320" s="30"/>
      <c r="B389320" s="30"/>
      <c r="C389320" s="30"/>
      <c r="D389320" s="30"/>
      <c r="E389320" s="30"/>
      <c r="F389320" s="30"/>
    </row>
    <row r="389419" spans="1:6" x14ac:dyDescent="0.3">
      <c r="A389419" s="30"/>
      <c r="B389419" s="30"/>
      <c r="C389419" s="30"/>
      <c r="D389419" s="30"/>
      <c r="E389419" s="30"/>
      <c r="F389419" s="30"/>
    </row>
    <row r="389518" spans="1:6" x14ac:dyDescent="0.3">
      <c r="A389518" s="30"/>
      <c r="B389518" s="30"/>
      <c r="C389518" s="30"/>
      <c r="D389518" s="30"/>
      <c r="E389518" s="30"/>
      <c r="F389518" s="30"/>
    </row>
    <row r="389617" spans="1:6" x14ac:dyDescent="0.3">
      <c r="A389617" s="30"/>
      <c r="B389617" s="30"/>
      <c r="C389617" s="30"/>
      <c r="D389617" s="30"/>
      <c r="E389617" s="30"/>
      <c r="F389617" s="30"/>
    </row>
    <row r="389716" spans="1:6" x14ac:dyDescent="0.3">
      <c r="A389716" s="30"/>
      <c r="B389716" s="30"/>
      <c r="C389716" s="30"/>
      <c r="D389716" s="30"/>
      <c r="E389716" s="30"/>
      <c r="F389716" s="30"/>
    </row>
    <row r="389815" spans="1:6" x14ac:dyDescent="0.3">
      <c r="A389815" s="30"/>
      <c r="B389815" s="30"/>
      <c r="C389815" s="30"/>
      <c r="D389815" s="30"/>
      <c r="E389815" s="30"/>
      <c r="F389815" s="30"/>
    </row>
    <row r="389914" spans="1:6" x14ac:dyDescent="0.3">
      <c r="A389914" s="30"/>
      <c r="B389914" s="30"/>
      <c r="C389914" s="30"/>
      <c r="D389914" s="30"/>
      <c r="E389914" s="30"/>
      <c r="F389914" s="30"/>
    </row>
    <row r="390013" spans="1:6" x14ac:dyDescent="0.3">
      <c r="A390013" s="30"/>
      <c r="B390013" s="30"/>
      <c r="C390013" s="30"/>
      <c r="D390013" s="30"/>
      <c r="E390013" s="30"/>
      <c r="F390013" s="30"/>
    </row>
    <row r="390112" spans="1:6" x14ac:dyDescent="0.3">
      <c r="A390112" s="30"/>
      <c r="B390112" s="30"/>
      <c r="C390112" s="30"/>
      <c r="D390112" s="30"/>
      <c r="E390112" s="30"/>
      <c r="F390112" s="30"/>
    </row>
    <row r="390211" spans="1:6" x14ac:dyDescent="0.3">
      <c r="A390211" s="30"/>
      <c r="B390211" s="30"/>
      <c r="C390211" s="30"/>
      <c r="D390211" s="30"/>
      <c r="E390211" s="30"/>
      <c r="F390211" s="30"/>
    </row>
    <row r="390310" spans="1:6" x14ac:dyDescent="0.3">
      <c r="A390310" s="30"/>
      <c r="B390310" s="30"/>
      <c r="C390310" s="30"/>
      <c r="D390310" s="30"/>
      <c r="E390310" s="30"/>
      <c r="F390310" s="30"/>
    </row>
    <row r="390409" spans="1:6" x14ac:dyDescent="0.3">
      <c r="A390409" s="30"/>
      <c r="B390409" s="30"/>
      <c r="C390409" s="30"/>
      <c r="D390409" s="30"/>
      <c r="E390409" s="30"/>
      <c r="F390409" s="30"/>
    </row>
    <row r="390508" spans="1:6" x14ac:dyDescent="0.3">
      <c r="A390508" s="30"/>
      <c r="B390508" s="30"/>
      <c r="C390508" s="30"/>
      <c r="D390508" s="30"/>
      <c r="E390508" s="30"/>
      <c r="F390508" s="30"/>
    </row>
    <row r="390607" spans="1:6" x14ac:dyDescent="0.3">
      <c r="A390607" s="30"/>
      <c r="B390607" s="30"/>
      <c r="C390607" s="30"/>
      <c r="D390607" s="30"/>
      <c r="E390607" s="30"/>
      <c r="F390607" s="30"/>
    </row>
    <row r="390706" spans="1:6" x14ac:dyDescent="0.3">
      <c r="A390706" s="30"/>
      <c r="B390706" s="30"/>
      <c r="C390706" s="30"/>
      <c r="D390706" s="30"/>
      <c r="E390706" s="30"/>
      <c r="F390706" s="30"/>
    </row>
    <row r="390805" spans="1:6" x14ac:dyDescent="0.3">
      <c r="A390805" s="30"/>
      <c r="B390805" s="30"/>
      <c r="C390805" s="30"/>
      <c r="D390805" s="30"/>
      <c r="E390805" s="30"/>
      <c r="F390805" s="30"/>
    </row>
    <row r="390904" spans="1:6" x14ac:dyDescent="0.3">
      <c r="A390904" s="30"/>
      <c r="B390904" s="30"/>
      <c r="C390904" s="30"/>
      <c r="D390904" s="30"/>
      <c r="E390904" s="30"/>
      <c r="F390904" s="30"/>
    </row>
    <row r="391003" spans="1:6" x14ac:dyDescent="0.3">
      <c r="A391003" s="30"/>
      <c r="B391003" s="30"/>
      <c r="C391003" s="30"/>
      <c r="D391003" s="30"/>
      <c r="E391003" s="30"/>
      <c r="F391003" s="30"/>
    </row>
    <row r="391102" spans="1:6" x14ac:dyDescent="0.3">
      <c r="A391102" s="30"/>
      <c r="B391102" s="30"/>
      <c r="C391102" s="30"/>
      <c r="D391102" s="30"/>
      <c r="E391102" s="30"/>
      <c r="F391102" s="30"/>
    </row>
    <row r="391201" spans="1:6" x14ac:dyDescent="0.3">
      <c r="A391201" s="30"/>
      <c r="B391201" s="30"/>
      <c r="C391201" s="30"/>
      <c r="D391201" s="30"/>
      <c r="E391201" s="30"/>
      <c r="F391201" s="30"/>
    </row>
    <row r="391300" spans="1:6" x14ac:dyDescent="0.3">
      <c r="A391300" s="30"/>
      <c r="B391300" s="30"/>
      <c r="C391300" s="30"/>
      <c r="D391300" s="30"/>
      <c r="E391300" s="30"/>
      <c r="F391300" s="30"/>
    </row>
    <row r="391399" spans="1:6" x14ac:dyDescent="0.3">
      <c r="A391399" s="30"/>
      <c r="B391399" s="30"/>
      <c r="C391399" s="30"/>
      <c r="D391399" s="30"/>
      <c r="E391399" s="30"/>
      <c r="F391399" s="30"/>
    </row>
    <row r="391498" spans="1:6" x14ac:dyDescent="0.3">
      <c r="A391498" s="30"/>
      <c r="B391498" s="30"/>
      <c r="C391498" s="30"/>
      <c r="D391498" s="30"/>
      <c r="E391498" s="30"/>
      <c r="F391498" s="30"/>
    </row>
    <row r="391597" spans="1:6" x14ac:dyDescent="0.3">
      <c r="A391597" s="30"/>
      <c r="B391597" s="30"/>
      <c r="C391597" s="30"/>
      <c r="D391597" s="30"/>
      <c r="E391597" s="30"/>
      <c r="F391597" s="30"/>
    </row>
    <row r="391696" spans="1:6" x14ac:dyDescent="0.3">
      <c r="A391696" s="30"/>
      <c r="B391696" s="30"/>
      <c r="C391696" s="30"/>
      <c r="D391696" s="30"/>
      <c r="E391696" s="30"/>
      <c r="F391696" s="30"/>
    </row>
    <row r="391795" spans="1:6" x14ac:dyDescent="0.3">
      <c r="A391795" s="30"/>
      <c r="B391795" s="30"/>
      <c r="C391795" s="30"/>
      <c r="D391795" s="30"/>
      <c r="E391795" s="30"/>
      <c r="F391795" s="30"/>
    </row>
    <row r="391894" spans="1:6" x14ac:dyDescent="0.3">
      <c r="A391894" s="30"/>
      <c r="B391894" s="30"/>
      <c r="C391894" s="30"/>
      <c r="D391894" s="30"/>
      <c r="E391894" s="30"/>
      <c r="F391894" s="30"/>
    </row>
    <row r="391993" spans="1:6" x14ac:dyDescent="0.3">
      <c r="A391993" s="30"/>
      <c r="B391993" s="30"/>
      <c r="C391993" s="30"/>
      <c r="D391993" s="30"/>
      <c r="E391993" s="30"/>
      <c r="F391993" s="30"/>
    </row>
    <row r="392092" spans="1:6" x14ac:dyDescent="0.3">
      <c r="A392092" s="30"/>
      <c r="B392092" s="30"/>
      <c r="C392092" s="30"/>
      <c r="D392092" s="30"/>
      <c r="E392092" s="30"/>
      <c r="F392092" s="30"/>
    </row>
    <row r="392191" spans="1:6" x14ac:dyDescent="0.3">
      <c r="A392191" s="30"/>
      <c r="B392191" s="30"/>
      <c r="C392191" s="30"/>
      <c r="D392191" s="30"/>
      <c r="E392191" s="30"/>
      <c r="F392191" s="30"/>
    </row>
    <row r="392290" spans="1:6" x14ac:dyDescent="0.3">
      <c r="A392290" s="30"/>
      <c r="B392290" s="30"/>
      <c r="C392290" s="30"/>
      <c r="D392290" s="30"/>
      <c r="E392290" s="30"/>
      <c r="F392290" s="30"/>
    </row>
    <row r="392389" spans="1:6" x14ac:dyDescent="0.3">
      <c r="A392389" s="30"/>
      <c r="B392389" s="30"/>
      <c r="C392389" s="30"/>
      <c r="D392389" s="30"/>
      <c r="E392389" s="30"/>
      <c r="F392389" s="30"/>
    </row>
    <row r="392488" spans="1:6" x14ac:dyDescent="0.3">
      <c r="A392488" s="30"/>
      <c r="B392488" s="30"/>
      <c r="C392488" s="30"/>
      <c r="D392488" s="30"/>
      <c r="E392488" s="30"/>
      <c r="F392488" s="30"/>
    </row>
    <row r="392587" spans="1:6" x14ac:dyDescent="0.3">
      <c r="A392587" s="30"/>
      <c r="B392587" s="30"/>
      <c r="C392587" s="30"/>
      <c r="D392587" s="30"/>
      <c r="E392587" s="30"/>
      <c r="F392587" s="30"/>
    </row>
    <row r="392686" spans="1:6" x14ac:dyDescent="0.3">
      <c r="A392686" s="30"/>
      <c r="B392686" s="30"/>
      <c r="C392686" s="30"/>
      <c r="D392686" s="30"/>
      <c r="E392686" s="30"/>
      <c r="F392686" s="30"/>
    </row>
    <row r="392785" spans="1:6" x14ac:dyDescent="0.3">
      <c r="A392785" s="30"/>
      <c r="B392785" s="30"/>
      <c r="C392785" s="30"/>
      <c r="D392785" s="30"/>
      <c r="E392785" s="30"/>
      <c r="F392785" s="30"/>
    </row>
    <row r="392884" spans="1:6" x14ac:dyDescent="0.3">
      <c r="A392884" s="30"/>
      <c r="B392884" s="30"/>
      <c r="C392884" s="30"/>
      <c r="D392884" s="30"/>
      <c r="E392884" s="30"/>
      <c r="F392884" s="30"/>
    </row>
    <row r="392983" spans="1:6" x14ac:dyDescent="0.3">
      <c r="A392983" s="30"/>
      <c r="B392983" s="30"/>
      <c r="C392983" s="30"/>
      <c r="D392983" s="30"/>
      <c r="E392983" s="30"/>
      <c r="F392983" s="30"/>
    </row>
    <row r="393082" spans="1:6" x14ac:dyDescent="0.3">
      <c r="A393082" s="30"/>
      <c r="B393082" s="30"/>
      <c r="C393082" s="30"/>
      <c r="D393082" s="30"/>
      <c r="E393082" s="30"/>
      <c r="F393082" s="30"/>
    </row>
    <row r="393181" spans="1:6" x14ac:dyDescent="0.3">
      <c r="A393181" s="30"/>
      <c r="B393181" s="30"/>
      <c r="C393181" s="30"/>
      <c r="D393181" s="30"/>
      <c r="E393181" s="30"/>
      <c r="F393181" s="30"/>
    </row>
    <row r="393280" spans="1:6" x14ac:dyDescent="0.3">
      <c r="A393280" s="30"/>
      <c r="B393280" s="30"/>
      <c r="C393280" s="30"/>
      <c r="D393280" s="30"/>
      <c r="E393280" s="30"/>
      <c r="F393280" s="30"/>
    </row>
    <row r="393379" spans="1:6" x14ac:dyDescent="0.3">
      <c r="A393379" s="30"/>
      <c r="B393379" s="30"/>
      <c r="C393379" s="30"/>
      <c r="D393379" s="30"/>
      <c r="E393379" s="30"/>
      <c r="F393379" s="30"/>
    </row>
    <row r="393478" spans="1:6" x14ac:dyDescent="0.3">
      <c r="A393478" s="30"/>
      <c r="B393478" s="30"/>
      <c r="C393478" s="30"/>
      <c r="D393478" s="30"/>
      <c r="E393478" s="30"/>
      <c r="F393478" s="30"/>
    </row>
    <row r="393577" spans="1:6" x14ac:dyDescent="0.3">
      <c r="A393577" s="30"/>
      <c r="B393577" s="30"/>
      <c r="C393577" s="30"/>
      <c r="D393577" s="30"/>
      <c r="E393577" s="30"/>
      <c r="F393577" s="30"/>
    </row>
    <row r="393676" spans="1:6" x14ac:dyDescent="0.3">
      <c r="A393676" s="30"/>
      <c r="B393676" s="30"/>
      <c r="C393676" s="30"/>
      <c r="D393676" s="30"/>
      <c r="E393676" s="30"/>
      <c r="F393676" s="30"/>
    </row>
    <row r="393775" spans="1:6" x14ac:dyDescent="0.3">
      <c r="A393775" s="30"/>
      <c r="B393775" s="30"/>
      <c r="C393775" s="30"/>
      <c r="D393775" s="30"/>
      <c r="E393775" s="30"/>
      <c r="F393775" s="30"/>
    </row>
    <row r="393874" spans="1:6" x14ac:dyDescent="0.3">
      <c r="A393874" s="30"/>
      <c r="B393874" s="30"/>
      <c r="C393874" s="30"/>
      <c r="D393874" s="30"/>
      <c r="E393874" s="30"/>
      <c r="F393874" s="30"/>
    </row>
    <row r="393973" spans="1:6" x14ac:dyDescent="0.3">
      <c r="A393973" s="30"/>
      <c r="B393973" s="30"/>
      <c r="C393973" s="30"/>
      <c r="D393973" s="30"/>
      <c r="E393973" s="30"/>
      <c r="F393973" s="30"/>
    </row>
    <row r="394072" spans="1:6" x14ac:dyDescent="0.3">
      <c r="A394072" s="30"/>
      <c r="B394072" s="30"/>
      <c r="C394072" s="30"/>
      <c r="D394072" s="30"/>
      <c r="E394072" s="30"/>
      <c r="F394072" s="30"/>
    </row>
    <row r="394171" spans="1:6" x14ac:dyDescent="0.3">
      <c r="A394171" s="30"/>
      <c r="B394171" s="30"/>
      <c r="C394171" s="30"/>
      <c r="D394171" s="30"/>
      <c r="E394171" s="30"/>
      <c r="F394171" s="30"/>
    </row>
    <row r="394270" spans="1:6" x14ac:dyDescent="0.3">
      <c r="A394270" s="30"/>
      <c r="B394270" s="30"/>
      <c r="C394270" s="30"/>
      <c r="D394270" s="30"/>
      <c r="E394270" s="30"/>
      <c r="F394270" s="30"/>
    </row>
    <row r="394369" spans="1:6" x14ac:dyDescent="0.3">
      <c r="A394369" s="30"/>
      <c r="B394369" s="30"/>
      <c r="C394369" s="30"/>
      <c r="D394369" s="30"/>
      <c r="E394369" s="30"/>
      <c r="F394369" s="30"/>
    </row>
    <row r="394468" spans="1:6" x14ac:dyDescent="0.3">
      <c r="A394468" s="30"/>
      <c r="B394468" s="30"/>
      <c r="C394468" s="30"/>
      <c r="D394468" s="30"/>
      <c r="E394468" s="30"/>
      <c r="F394468" s="30"/>
    </row>
    <row r="394567" spans="1:6" x14ac:dyDescent="0.3">
      <c r="A394567" s="30"/>
      <c r="B394567" s="30"/>
      <c r="C394567" s="30"/>
      <c r="D394567" s="30"/>
      <c r="E394567" s="30"/>
      <c r="F394567" s="30"/>
    </row>
    <row r="394666" spans="1:6" x14ac:dyDescent="0.3">
      <c r="A394666" s="30"/>
      <c r="B394666" s="30"/>
      <c r="C394666" s="30"/>
      <c r="D394666" s="30"/>
      <c r="E394666" s="30"/>
      <c r="F394666" s="30"/>
    </row>
    <row r="394765" spans="1:6" x14ac:dyDescent="0.3">
      <c r="A394765" s="30"/>
      <c r="B394765" s="30"/>
      <c r="C394765" s="30"/>
      <c r="D394765" s="30"/>
      <c r="E394765" s="30"/>
      <c r="F394765" s="30"/>
    </row>
    <row r="394864" spans="1:6" x14ac:dyDescent="0.3">
      <c r="A394864" s="30"/>
      <c r="B394864" s="30"/>
      <c r="C394864" s="30"/>
      <c r="D394864" s="30"/>
      <c r="E394864" s="30"/>
      <c r="F394864" s="30"/>
    </row>
    <row r="394963" spans="1:6" x14ac:dyDescent="0.3">
      <c r="A394963" s="30"/>
      <c r="B394963" s="30"/>
      <c r="C394963" s="30"/>
      <c r="D394963" s="30"/>
      <c r="E394963" s="30"/>
      <c r="F394963" s="30"/>
    </row>
    <row r="395062" spans="1:6" x14ac:dyDescent="0.3">
      <c r="A395062" s="30"/>
      <c r="B395062" s="30"/>
      <c r="C395062" s="30"/>
      <c r="D395062" s="30"/>
      <c r="E395062" s="30"/>
      <c r="F395062" s="30"/>
    </row>
    <row r="395161" spans="1:6" x14ac:dyDescent="0.3">
      <c r="A395161" s="30"/>
      <c r="B395161" s="30"/>
      <c r="C395161" s="30"/>
      <c r="D395161" s="30"/>
      <c r="E395161" s="30"/>
      <c r="F395161" s="30"/>
    </row>
    <row r="395260" spans="1:6" x14ac:dyDescent="0.3">
      <c r="A395260" s="30"/>
      <c r="B395260" s="30"/>
      <c r="C395260" s="30"/>
      <c r="D395260" s="30"/>
      <c r="E395260" s="30"/>
      <c r="F395260" s="30"/>
    </row>
    <row r="395359" spans="1:6" x14ac:dyDescent="0.3">
      <c r="A395359" s="30"/>
      <c r="B395359" s="30"/>
      <c r="C395359" s="30"/>
      <c r="D395359" s="30"/>
      <c r="E395359" s="30"/>
      <c r="F395359" s="30"/>
    </row>
    <row r="395458" spans="1:6" x14ac:dyDescent="0.3">
      <c r="A395458" s="30"/>
      <c r="B395458" s="30"/>
      <c r="C395458" s="30"/>
      <c r="D395458" s="30"/>
      <c r="E395458" s="30"/>
      <c r="F395458" s="30"/>
    </row>
    <row r="395557" spans="1:6" x14ac:dyDescent="0.3">
      <c r="A395557" s="30"/>
      <c r="B395557" s="30"/>
      <c r="C395557" s="30"/>
      <c r="D395557" s="30"/>
      <c r="E395557" s="30"/>
      <c r="F395557" s="30"/>
    </row>
    <row r="395656" spans="1:6" x14ac:dyDescent="0.3">
      <c r="A395656" s="30"/>
      <c r="B395656" s="30"/>
      <c r="C395656" s="30"/>
      <c r="D395656" s="30"/>
      <c r="E395656" s="30"/>
      <c r="F395656" s="30"/>
    </row>
    <row r="395755" spans="1:6" x14ac:dyDescent="0.3">
      <c r="A395755" s="30"/>
      <c r="B395755" s="30"/>
      <c r="C395755" s="30"/>
      <c r="D395755" s="30"/>
      <c r="E395755" s="30"/>
      <c r="F395755" s="30"/>
    </row>
    <row r="395854" spans="1:6" x14ac:dyDescent="0.3">
      <c r="A395854" s="30"/>
      <c r="B395854" s="30"/>
      <c r="C395854" s="30"/>
      <c r="D395854" s="30"/>
      <c r="E395854" s="30"/>
      <c r="F395854" s="30"/>
    </row>
    <row r="395953" spans="1:6" x14ac:dyDescent="0.3">
      <c r="A395953" s="30"/>
      <c r="B395953" s="30"/>
      <c r="C395953" s="30"/>
      <c r="D395953" s="30"/>
      <c r="E395953" s="30"/>
      <c r="F395953" s="30"/>
    </row>
    <row r="396052" spans="1:6" x14ac:dyDescent="0.3">
      <c r="A396052" s="30"/>
      <c r="B396052" s="30"/>
      <c r="C396052" s="30"/>
      <c r="D396052" s="30"/>
      <c r="E396052" s="30"/>
      <c r="F396052" s="30"/>
    </row>
    <row r="396151" spans="1:6" x14ac:dyDescent="0.3">
      <c r="A396151" s="30"/>
      <c r="B396151" s="30"/>
      <c r="C396151" s="30"/>
      <c r="D396151" s="30"/>
      <c r="E396151" s="30"/>
      <c r="F396151" s="30"/>
    </row>
    <row r="396250" spans="1:6" x14ac:dyDescent="0.3">
      <c r="A396250" s="30"/>
      <c r="B396250" s="30"/>
      <c r="C396250" s="30"/>
      <c r="D396250" s="30"/>
      <c r="E396250" s="30"/>
      <c r="F396250" s="30"/>
    </row>
    <row r="396349" spans="1:6" x14ac:dyDescent="0.3">
      <c r="A396349" s="30"/>
      <c r="B396349" s="30"/>
      <c r="C396349" s="30"/>
      <c r="D396349" s="30"/>
      <c r="E396349" s="30"/>
      <c r="F396349" s="30"/>
    </row>
    <row r="396448" spans="1:6" x14ac:dyDescent="0.3">
      <c r="A396448" s="30"/>
      <c r="B396448" s="30"/>
      <c r="C396448" s="30"/>
      <c r="D396448" s="30"/>
      <c r="E396448" s="30"/>
      <c r="F396448" s="30"/>
    </row>
    <row r="396547" spans="1:6" x14ac:dyDescent="0.3">
      <c r="A396547" s="30"/>
      <c r="B396547" s="30"/>
      <c r="C396547" s="30"/>
      <c r="D396547" s="30"/>
      <c r="E396547" s="30"/>
      <c r="F396547" s="30"/>
    </row>
    <row r="396646" spans="1:6" x14ac:dyDescent="0.3">
      <c r="A396646" s="30"/>
      <c r="B396646" s="30"/>
      <c r="C396646" s="30"/>
      <c r="D396646" s="30"/>
      <c r="E396646" s="30"/>
      <c r="F396646" s="30"/>
    </row>
    <row r="396745" spans="1:6" x14ac:dyDescent="0.3">
      <c r="A396745" s="30"/>
      <c r="B396745" s="30"/>
      <c r="C396745" s="30"/>
      <c r="D396745" s="30"/>
      <c r="E396745" s="30"/>
      <c r="F396745" s="30"/>
    </row>
    <row r="396844" spans="1:6" x14ac:dyDescent="0.3">
      <c r="A396844" s="30"/>
      <c r="B396844" s="30"/>
      <c r="C396844" s="30"/>
      <c r="D396844" s="30"/>
      <c r="E396844" s="30"/>
      <c r="F396844" s="30"/>
    </row>
    <row r="396943" spans="1:6" x14ac:dyDescent="0.3">
      <c r="A396943" s="30"/>
      <c r="B396943" s="30"/>
      <c r="C396943" s="30"/>
      <c r="D396943" s="30"/>
      <c r="E396943" s="30"/>
      <c r="F396943" s="30"/>
    </row>
    <row r="397042" spans="1:6" x14ac:dyDescent="0.3">
      <c r="A397042" s="30"/>
      <c r="B397042" s="30"/>
      <c r="C397042" s="30"/>
      <c r="D397042" s="30"/>
      <c r="E397042" s="30"/>
      <c r="F397042" s="30"/>
    </row>
    <row r="397141" spans="1:6" x14ac:dyDescent="0.3">
      <c r="A397141" s="30"/>
      <c r="B397141" s="30"/>
      <c r="C397141" s="30"/>
      <c r="D397141" s="30"/>
      <c r="E397141" s="30"/>
      <c r="F397141" s="30"/>
    </row>
    <row r="397240" spans="1:6" x14ac:dyDescent="0.3">
      <c r="A397240" s="30"/>
      <c r="B397240" s="30"/>
      <c r="C397240" s="30"/>
      <c r="D397240" s="30"/>
      <c r="E397240" s="30"/>
      <c r="F397240" s="30"/>
    </row>
    <row r="397339" spans="1:6" x14ac:dyDescent="0.3">
      <c r="A397339" s="30"/>
      <c r="B397339" s="30"/>
      <c r="C397339" s="30"/>
      <c r="D397339" s="30"/>
      <c r="E397339" s="30"/>
      <c r="F397339" s="30"/>
    </row>
    <row r="397438" spans="1:6" x14ac:dyDescent="0.3">
      <c r="A397438" s="30"/>
      <c r="B397438" s="30"/>
      <c r="C397438" s="30"/>
      <c r="D397438" s="30"/>
      <c r="E397438" s="30"/>
      <c r="F397438" s="30"/>
    </row>
    <row r="397537" spans="1:6" x14ac:dyDescent="0.3">
      <c r="A397537" s="30"/>
      <c r="B397537" s="30"/>
      <c r="C397537" s="30"/>
      <c r="D397537" s="30"/>
      <c r="E397537" s="30"/>
      <c r="F397537" s="30"/>
    </row>
    <row r="397636" spans="1:6" x14ac:dyDescent="0.3">
      <c r="A397636" s="30"/>
      <c r="B397636" s="30"/>
      <c r="C397636" s="30"/>
      <c r="D397636" s="30"/>
      <c r="E397636" s="30"/>
      <c r="F397636" s="30"/>
    </row>
    <row r="397735" spans="1:6" x14ac:dyDescent="0.3">
      <c r="A397735" s="30"/>
      <c r="B397735" s="30"/>
      <c r="C397735" s="30"/>
      <c r="D397735" s="30"/>
      <c r="E397735" s="30"/>
      <c r="F397735" s="30"/>
    </row>
    <row r="397834" spans="1:6" x14ac:dyDescent="0.3">
      <c r="A397834" s="30"/>
      <c r="B397834" s="30"/>
      <c r="C397834" s="30"/>
      <c r="D397834" s="30"/>
      <c r="E397834" s="30"/>
      <c r="F397834" s="30"/>
    </row>
    <row r="397933" spans="1:6" x14ac:dyDescent="0.3">
      <c r="A397933" s="30"/>
      <c r="B397933" s="30"/>
      <c r="C397933" s="30"/>
      <c r="D397933" s="30"/>
      <c r="E397933" s="30"/>
      <c r="F397933" s="30"/>
    </row>
    <row r="398032" spans="1:6" x14ac:dyDescent="0.3">
      <c r="A398032" s="30"/>
      <c r="B398032" s="30"/>
      <c r="C398032" s="30"/>
      <c r="D398032" s="30"/>
      <c r="E398032" s="30"/>
      <c r="F398032" s="30"/>
    </row>
    <row r="398131" spans="1:6" x14ac:dyDescent="0.3">
      <c r="A398131" s="30"/>
      <c r="B398131" s="30"/>
      <c r="C398131" s="30"/>
      <c r="D398131" s="30"/>
      <c r="E398131" s="30"/>
      <c r="F398131" s="30"/>
    </row>
    <row r="398230" spans="1:6" x14ac:dyDescent="0.3">
      <c r="A398230" s="30"/>
      <c r="B398230" s="30"/>
      <c r="C398230" s="30"/>
      <c r="D398230" s="30"/>
      <c r="E398230" s="30"/>
      <c r="F398230" s="30"/>
    </row>
    <row r="398329" spans="1:6" x14ac:dyDescent="0.3">
      <c r="A398329" s="30"/>
      <c r="B398329" s="30"/>
      <c r="C398329" s="30"/>
      <c r="D398329" s="30"/>
      <c r="E398329" s="30"/>
      <c r="F398329" s="30"/>
    </row>
    <row r="398428" spans="1:6" x14ac:dyDescent="0.3">
      <c r="A398428" s="30"/>
      <c r="B398428" s="30"/>
      <c r="C398428" s="30"/>
      <c r="D398428" s="30"/>
      <c r="E398428" s="30"/>
      <c r="F398428" s="30"/>
    </row>
    <row r="398527" spans="1:6" x14ac:dyDescent="0.3">
      <c r="A398527" s="30"/>
      <c r="B398527" s="30"/>
      <c r="C398527" s="30"/>
      <c r="D398527" s="30"/>
      <c r="E398527" s="30"/>
      <c r="F398527" s="30"/>
    </row>
    <row r="398626" spans="1:6" x14ac:dyDescent="0.3">
      <c r="A398626" s="30"/>
      <c r="B398626" s="30"/>
      <c r="C398626" s="30"/>
      <c r="D398626" s="30"/>
      <c r="E398626" s="30"/>
      <c r="F398626" s="30"/>
    </row>
    <row r="398725" spans="1:6" x14ac:dyDescent="0.3">
      <c r="A398725" s="30"/>
      <c r="B398725" s="30"/>
      <c r="C398725" s="30"/>
      <c r="D398725" s="30"/>
      <c r="E398725" s="30"/>
      <c r="F398725" s="30"/>
    </row>
    <row r="398824" spans="1:6" x14ac:dyDescent="0.3">
      <c r="A398824" s="30"/>
      <c r="B398824" s="30"/>
      <c r="C398824" s="30"/>
      <c r="D398824" s="30"/>
      <c r="E398824" s="30"/>
      <c r="F398824" s="30"/>
    </row>
    <row r="398923" spans="1:6" x14ac:dyDescent="0.3">
      <c r="A398923" s="30"/>
      <c r="B398923" s="30"/>
      <c r="C398923" s="30"/>
      <c r="D398923" s="30"/>
      <c r="E398923" s="30"/>
      <c r="F398923" s="30"/>
    </row>
    <row r="399022" spans="1:6" x14ac:dyDescent="0.3">
      <c r="A399022" s="30"/>
      <c r="B399022" s="30"/>
      <c r="C399022" s="30"/>
      <c r="D399022" s="30"/>
      <c r="E399022" s="30"/>
      <c r="F399022" s="30"/>
    </row>
    <row r="399121" spans="1:6" x14ac:dyDescent="0.3">
      <c r="A399121" s="30"/>
      <c r="B399121" s="30"/>
      <c r="C399121" s="30"/>
      <c r="D399121" s="30"/>
      <c r="E399121" s="30"/>
      <c r="F399121" s="30"/>
    </row>
    <row r="399220" spans="1:6" x14ac:dyDescent="0.3">
      <c r="A399220" s="30"/>
      <c r="B399220" s="30"/>
      <c r="C399220" s="30"/>
      <c r="D399220" s="30"/>
      <c r="E399220" s="30"/>
      <c r="F399220" s="30"/>
    </row>
    <row r="399319" spans="1:6" x14ac:dyDescent="0.3">
      <c r="A399319" s="30"/>
      <c r="B399319" s="30"/>
      <c r="C399319" s="30"/>
      <c r="D399319" s="30"/>
      <c r="E399319" s="30"/>
      <c r="F399319" s="30"/>
    </row>
    <row r="399418" spans="1:6" x14ac:dyDescent="0.3">
      <c r="A399418" s="30"/>
      <c r="B399418" s="30"/>
      <c r="C399418" s="30"/>
      <c r="D399418" s="30"/>
      <c r="E399418" s="30"/>
      <c r="F399418" s="30"/>
    </row>
    <row r="399517" spans="1:6" x14ac:dyDescent="0.3">
      <c r="A399517" s="30"/>
      <c r="B399517" s="30"/>
      <c r="C399517" s="30"/>
      <c r="D399517" s="30"/>
      <c r="E399517" s="30"/>
      <c r="F399517" s="30"/>
    </row>
    <row r="399616" spans="1:6" x14ac:dyDescent="0.3">
      <c r="A399616" s="30"/>
      <c r="B399616" s="30"/>
      <c r="C399616" s="30"/>
      <c r="D399616" s="30"/>
      <c r="E399616" s="30"/>
      <c r="F399616" s="30"/>
    </row>
    <row r="399715" spans="1:6" x14ac:dyDescent="0.3">
      <c r="A399715" s="30"/>
      <c r="B399715" s="30"/>
      <c r="C399715" s="30"/>
      <c r="D399715" s="30"/>
      <c r="E399715" s="30"/>
      <c r="F399715" s="30"/>
    </row>
    <row r="399814" spans="1:6" x14ac:dyDescent="0.3">
      <c r="A399814" s="30"/>
      <c r="B399814" s="30"/>
      <c r="C399814" s="30"/>
      <c r="D399814" s="30"/>
      <c r="E399814" s="30"/>
      <c r="F399814" s="30"/>
    </row>
    <row r="399913" spans="1:6" x14ac:dyDescent="0.3">
      <c r="A399913" s="30"/>
      <c r="B399913" s="30"/>
      <c r="C399913" s="30"/>
      <c r="D399913" s="30"/>
      <c r="E399913" s="30"/>
      <c r="F399913" s="30"/>
    </row>
    <row r="400012" spans="1:6" x14ac:dyDescent="0.3">
      <c r="A400012" s="30"/>
      <c r="B400012" s="30"/>
      <c r="C400012" s="30"/>
      <c r="D400012" s="30"/>
      <c r="E400012" s="30"/>
      <c r="F400012" s="30"/>
    </row>
    <row r="400111" spans="1:6" x14ac:dyDescent="0.3">
      <c r="A400111" s="30"/>
      <c r="B400111" s="30"/>
      <c r="C400111" s="30"/>
      <c r="D400111" s="30"/>
      <c r="E400111" s="30"/>
      <c r="F400111" s="30"/>
    </row>
    <row r="400210" spans="1:6" x14ac:dyDescent="0.3">
      <c r="A400210" s="30"/>
      <c r="B400210" s="30"/>
      <c r="C400210" s="30"/>
      <c r="D400210" s="30"/>
      <c r="E400210" s="30"/>
      <c r="F400210" s="30"/>
    </row>
    <row r="400309" spans="1:6" x14ac:dyDescent="0.3">
      <c r="A400309" s="30"/>
      <c r="B400309" s="30"/>
      <c r="C400309" s="30"/>
      <c r="D400309" s="30"/>
      <c r="E400309" s="30"/>
      <c r="F400309" s="30"/>
    </row>
    <row r="400408" spans="1:6" x14ac:dyDescent="0.3">
      <c r="A400408" s="30"/>
      <c r="B400408" s="30"/>
      <c r="C400408" s="30"/>
      <c r="D400408" s="30"/>
      <c r="E400408" s="30"/>
      <c r="F400408" s="30"/>
    </row>
    <row r="400507" spans="1:6" x14ac:dyDescent="0.3">
      <c r="A400507" s="30"/>
      <c r="B400507" s="30"/>
      <c r="C400507" s="30"/>
      <c r="D400507" s="30"/>
      <c r="E400507" s="30"/>
      <c r="F400507" s="30"/>
    </row>
    <row r="400606" spans="1:6" x14ac:dyDescent="0.3">
      <c r="A400606" s="30"/>
      <c r="B400606" s="30"/>
      <c r="C400606" s="30"/>
      <c r="D400606" s="30"/>
      <c r="E400606" s="30"/>
      <c r="F400606" s="30"/>
    </row>
    <row r="400705" spans="1:6" x14ac:dyDescent="0.3">
      <c r="A400705" s="30"/>
      <c r="B400705" s="30"/>
      <c r="C400705" s="30"/>
      <c r="D400705" s="30"/>
      <c r="E400705" s="30"/>
      <c r="F400705" s="30"/>
    </row>
    <row r="400804" spans="1:6" x14ac:dyDescent="0.3">
      <c r="A400804" s="30"/>
      <c r="B400804" s="30"/>
      <c r="C400804" s="30"/>
      <c r="D400804" s="30"/>
      <c r="E400804" s="30"/>
      <c r="F400804" s="30"/>
    </row>
    <row r="400903" spans="1:6" x14ac:dyDescent="0.3">
      <c r="A400903" s="30"/>
      <c r="B400903" s="30"/>
      <c r="C400903" s="30"/>
      <c r="D400903" s="30"/>
      <c r="E400903" s="30"/>
      <c r="F400903" s="30"/>
    </row>
    <row r="401002" spans="1:6" x14ac:dyDescent="0.3">
      <c r="A401002" s="30"/>
      <c r="B401002" s="30"/>
      <c r="C401002" s="30"/>
      <c r="D401002" s="30"/>
      <c r="E401002" s="30"/>
      <c r="F401002" s="30"/>
    </row>
    <row r="401101" spans="1:6" x14ac:dyDescent="0.3">
      <c r="A401101" s="30"/>
      <c r="B401101" s="30"/>
      <c r="C401101" s="30"/>
      <c r="D401101" s="30"/>
      <c r="E401101" s="30"/>
      <c r="F401101" s="30"/>
    </row>
    <row r="401200" spans="1:6" x14ac:dyDescent="0.3">
      <c r="A401200" s="30"/>
      <c r="B401200" s="30"/>
      <c r="C401200" s="30"/>
      <c r="D401200" s="30"/>
      <c r="E401200" s="30"/>
      <c r="F401200" s="30"/>
    </row>
    <row r="401299" spans="1:6" x14ac:dyDescent="0.3">
      <c r="A401299" s="30"/>
      <c r="B401299" s="30"/>
      <c r="C401299" s="30"/>
      <c r="D401299" s="30"/>
      <c r="E401299" s="30"/>
      <c r="F401299" s="30"/>
    </row>
    <row r="401398" spans="1:6" x14ac:dyDescent="0.3">
      <c r="A401398" s="30"/>
      <c r="B401398" s="30"/>
      <c r="C401398" s="30"/>
      <c r="D401398" s="30"/>
      <c r="E401398" s="30"/>
      <c r="F401398" s="30"/>
    </row>
    <row r="401497" spans="1:6" x14ac:dyDescent="0.3">
      <c r="A401497" s="30"/>
      <c r="B401497" s="30"/>
      <c r="C401497" s="30"/>
      <c r="D401497" s="30"/>
      <c r="E401497" s="30"/>
      <c r="F401497" s="30"/>
    </row>
    <row r="401596" spans="1:6" x14ac:dyDescent="0.3">
      <c r="A401596" s="30"/>
      <c r="B401596" s="30"/>
      <c r="C401596" s="30"/>
      <c r="D401596" s="30"/>
      <c r="E401596" s="30"/>
      <c r="F401596" s="30"/>
    </row>
    <row r="401695" spans="1:6" x14ac:dyDescent="0.3">
      <c r="A401695" s="30"/>
      <c r="B401695" s="30"/>
      <c r="C401695" s="30"/>
      <c r="D401695" s="30"/>
      <c r="E401695" s="30"/>
      <c r="F401695" s="30"/>
    </row>
    <row r="401794" spans="1:6" x14ac:dyDescent="0.3">
      <c r="A401794" s="30"/>
      <c r="B401794" s="30"/>
      <c r="C401794" s="30"/>
      <c r="D401794" s="30"/>
      <c r="E401794" s="30"/>
      <c r="F401794" s="30"/>
    </row>
    <row r="401893" spans="1:6" x14ac:dyDescent="0.3">
      <c r="A401893" s="30"/>
      <c r="B401893" s="30"/>
      <c r="C401893" s="30"/>
      <c r="D401893" s="30"/>
      <c r="E401893" s="30"/>
      <c r="F401893" s="30"/>
    </row>
    <row r="401992" spans="1:6" x14ac:dyDescent="0.3">
      <c r="A401992" s="30"/>
      <c r="B401992" s="30"/>
      <c r="C401992" s="30"/>
      <c r="D401992" s="30"/>
      <c r="E401992" s="30"/>
      <c r="F401992" s="30"/>
    </row>
    <row r="402091" spans="1:6" x14ac:dyDescent="0.3">
      <c r="A402091" s="30"/>
      <c r="B402091" s="30"/>
      <c r="C402091" s="30"/>
      <c r="D402091" s="30"/>
      <c r="E402091" s="30"/>
      <c r="F402091" s="30"/>
    </row>
    <row r="402190" spans="1:6" x14ac:dyDescent="0.3">
      <c r="A402190" s="30"/>
      <c r="B402190" s="30"/>
      <c r="C402190" s="30"/>
      <c r="D402190" s="30"/>
      <c r="E402190" s="30"/>
      <c r="F402190" s="30"/>
    </row>
    <row r="402289" spans="1:6" x14ac:dyDescent="0.3">
      <c r="A402289" s="30"/>
      <c r="B402289" s="30"/>
      <c r="C402289" s="30"/>
      <c r="D402289" s="30"/>
      <c r="E402289" s="30"/>
      <c r="F402289" s="30"/>
    </row>
    <row r="402388" spans="1:6" x14ac:dyDescent="0.3">
      <c r="A402388" s="30"/>
      <c r="B402388" s="30"/>
      <c r="C402388" s="30"/>
      <c r="D402388" s="30"/>
      <c r="E402388" s="30"/>
      <c r="F402388" s="30"/>
    </row>
    <row r="402487" spans="1:6" x14ac:dyDescent="0.3">
      <c r="A402487" s="30"/>
      <c r="B402487" s="30"/>
      <c r="C402487" s="30"/>
      <c r="D402487" s="30"/>
      <c r="E402487" s="30"/>
      <c r="F402487" s="30"/>
    </row>
    <row r="402586" spans="1:6" x14ac:dyDescent="0.3">
      <c r="A402586" s="30"/>
      <c r="B402586" s="30"/>
      <c r="C402586" s="30"/>
      <c r="D402586" s="30"/>
      <c r="E402586" s="30"/>
      <c r="F402586" s="30"/>
    </row>
    <row r="402685" spans="1:6" x14ac:dyDescent="0.3">
      <c r="A402685" s="30"/>
      <c r="B402685" s="30"/>
      <c r="C402685" s="30"/>
      <c r="D402685" s="30"/>
      <c r="E402685" s="30"/>
      <c r="F402685" s="30"/>
    </row>
    <row r="402784" spans="1:6" x14ac:dyDescent="0.3">
      <c r="A402784" s="30"/>
      <c r="B402784" s="30"/>
      <c r="C402784" s="30"/>
      <c r="D402784" s="30"/>
      <c r="E402784" s="30"/>
      <c r="F402784" s="30"/>
    </row>
    <row r="402883" spans="1:6" x14ac:dyDescent="0.3">
      <c r="A402883" s="30"/>
      <c r="B402883" s="30"/>
      <c r="C402883" s="30"/>
      <c r="D402883" s="30"/>
      <c r="E402883" s="30"/>
      <c r="F402883" s="30"/>
    </row>
    <row r="402982" spans="1:6" x14ac:dyDescent="0.3">
      <c r="A402982" s="30"/>
      <c r="B402982" s="30"/>
      <c r="C402982" s="30"/>
      <c r="D402982" s="30"/>
      <c r="E402982" s="30"/>
      <c r="F402982" s="30"/>
    </row>
    <row r="403081" spans="1:6" x14ac:dyDescent="0.3">
      <c r="A403081" s="30"/>
      <c r="B403081" s="30"/>
      <c r="C403081" s="30"/>
      <c r="D403081" s="30"/>
      <c r="E403081" s="30"/>
      <c r="F403081" s="30"/>
    </row>
    <row r="403180" spans="1:6" x14ac:dyDescent="0.3">
      <c r="A403180" s="30"/>
      <c r="B403180" s="30"/>
      <c r="C403180" s="30"/>
      <c r="D403180" s="30"/>
      <c r="E403180" s="30"/>
      <c r="F403180" s="30"/>
    </row>
    <row r="403279" spans="1:6" x14ac:dyDescent="0.3">
      <c r="A403279" s="30"/>
      <c r="B403279" s="30"/>
      <c r="C403279" s="30"/>
      <c r="D403279" s="30"/>
      <c r="E403279" s="30"/>
      <c r="F403279" s="30"/>
    </row>
    <row r="403378" spans="1:6" x14ac:dyDescent="0.3">
      <c r="A403378" s="30"/>
      <c r="B403378" s="30"/>
      <c r="C403378" s="30"/>
      <c r="D403378" s="30"/>
      <c r="E403378" s="30"/>
      <c r="F403378" s="30"/>
    </row>
    <row r="403477" spans="1:6" x14ac:dyDescent="0.3">
      <c r="A403477" s="30"/>
      <c r="B403477" s="30"/>
      <c r="C403477" s="30"/>
      <c r="D403477" s="30"/>
      <c r="E403477" s="30"/>
      <c r="F403477" s="30"/>
    </row>
    <row r="403576" spans="1:6" x14ac:dyDescent="0.3">
      <c r="A403576" s="30"/>
      <c r="B403576" s="30"/>
      <c r="C403576" s="30"/>
      <c r="D403576" s="30"/>
      <c r="E403576" s="30"/>
      <c r="F403576" s="30"/>
    </row>
    <row r="403675" spans="1:6" x14ac:dyDescent="0.3">
      <c r="A403675" s="30"/>
      <c r="B403675" s="30"/>
      <c r="C403675" s="30"/>
      <c r="D403675" s="30"/>
      <c r="E403675" s="30"/>
      <c r="F403675" s="30"/>
    </row>
    <row r="403774" spans="1:6" x14ac:dyDescent="0.3">
      <c r="A403774" s="30"/>
      <c r="B403774" s="30"/>
      <c r="C403774" s="30"/>
      <c r="D403774" s="30"/>
      <c r="E403774" s="30"/>
      <c r="F403774" s="30"/>
    </row>
    <row r="403873" spans="1:6" x14ac:dyDescent="0.3">
      <c r="A403873" s="30"/>
      <c r="B403873" s="30"/>
      <c r="C403873" s="30"/>
      <c r="D403873" s="30"/>
      <c r="E403873" s="30"/>
      <c r="F403873" s="30"/>
    </row>
    <row r="403972" spans="1:6" x14ac:dyDescent="0.3">
      <c r="A403972" s="30"/>
      <c r="B403972" s="30"/>
      <c r="C403972" s="30"/>
      <c r="D403972" s="30"/>
      <c r="E403972" s="30"/>
      <c r="F403972" s="30"/>
    </row>
    <row r="404071" spans="1:6" x14ac:dyDescent="0.3">
      <c r="A404071" s="30"/>
      <c r="B404071" s="30"/>
      <c r="C404071" s="30"/>
      <c r="D404071" s="30"/>
      <c r="E404071" s="30"/>
      <c r="F404071" s="30"/>
    </row>
    <row r="404170" spans="1:6" x14ac:dyDescent="0.3">
      <c r="A404170" s="30"/>
      <c r="B404170" s="30"/>
      <c r="C404170" s="30"/>
      <c r="D404170" s="30"/>
      <c r="E404170" s="30"/>
      <c r="F404170" s="30"/>
    </row>
    <row r="404269" spans="1:6" x14ac:dyDescent="0.3">
      <c r="A404269" s="30"/>
      <c r="B404269" s="30"/>
      <c r="C404269" s="30"/>
      <c r="D404269" s="30"/>
      <c r="E404269" s="30"/>
      <c r="F404269" s="30"/>
    </row>
    <row r="404368" spans="1:6" x14ac:dyDescent="0.3">
      <c r="A404368" s="30"/>
      <c r="B404368" s="30"/>
      <c r="C404368" s="30"/>
      <c r="D404368" s="30"/>
      <c r="E404368" s="30"/>
      <c r="F404368" s="30"/>
    </row>
    <row r="404467" spans="1:6" x14ac:dyDescent="0.3">
      <c r="A404467" s="30"/>
      <c r="B404467" s="30"/>
      <c r="C404467" s="30"/>
      <c r="D404467" s="30"/>
      <c r="E404467" s="30"/>
      <c r="F404467" s="30"/>
    </row>
    <row r="404566" spans="1:6" x14ac:dyDescent="0.3">
      <c r="A404566" s="30"/>
      <c r="B404566" s="30"/>
      <c r="C404566" s="30"/>
      <c r="D404566" s="30"/>
      <c r="E404566" s="30"/>
      <c r="F404566" s="30"/>
    </row>
    <row r="404665" spans="1:6" x14ac:dyDescent="0.3">
      <c r="A404665" s="30"/>
      <c r="B404665" s="30"/>
      <c r="C404665" s="30"/>
      <c r="D404665" s="30"/>
      <c r="E404665" s="30"/>
      <c r="F404665" s="30"/>
    </row>
    <row r="404764" spans="1:6" x14ac:dyDescent="0.3">
      <c r="A404764" s="30"/>
      <c r="B404764" s="30"/>
      <c r="C404764" s="30"/>
      <c r="D404764" s="30"/>
      <c r="E404764" s="30"/>
      <c r="F404764" s="30"/>
    </row>
    <row r="404863" spans="1:6" x14ac:dyDescent="0.3">
      <c r="A404863" s="30"/>
      <c r="B404863" s="30"/>
      <c r="C404863" s="30"/>
      <c r="D404863" s="30"/>
      <c r="E404863" s="30"/>
      <c r="F404863" s="30"/>
    </row>
    <row r="404962" spans="1:6" x14ac:dyDescent="0.3">
      <c r="A404962" s="30"/>
      <c r="B404962" s="30"/>
      <c r="C404962" s="30"/>
      <c r="D404962" s="30"/>
      <c r="E404962" s="30"/>
      <c r="F404962" s="30"/>
    </row>
    <row r="405061" spans="1:6" x14ac:dyDescent="0.3">
      <c r="A405061" s="30"/>
      <c r="B405061" s="30"/>
      <c r="C405061" s="30"/>
      <c r="D405061" s="30"/>
      <c r="E405061" s="30"/>
      <c r="F405061" s="30"/>
    </row>
    <row r="405160" spans="1:6" x14ac:dyDescent="0.3">
      <c r="A405160" s="30"/>
      <c r="B405160" s="30"/>
      <c r="C405160" s="30"/>
      <c r="D405160" s="30"/>
      <c r="E405160" s="30"/>
      <c r="F405160" s="30"/>
    </row>
    <row r="405259" spans="1:6" x14ac:dyDescent="0.3">
      <c r="A405259" s="30"/>
      <c r="B405259" s="30"/>
      <c r="C405259" s="30"/>
      <c r="D405259" s="30"/>
      <c r="E405259" s="30"/>
      <c r="F405259" s="30"/>
    </row>
    <row r="405358" spans="1:6" x14ac:dyDescent="0.3">
      <c r="A405358" s="30"/>
      <c r="B405358" s="30"/>
      <c r="C405358" s="30"/>
      <c r="D405358" s="30"/>
      <c r="E405358" s="30"/>
      <c r="F405358" s="30"/>
    </row>
    <row r="405457" spans="1:6" x14ac:dyDescent="0.3">
      <c r="A405457" s="30"/>
      <c r="B405457" s="30"/>
      <c r="C405457" s="30"/>
      <c r="D405457" s="30"/>
      <c r="E405457" s="30"/>
      <c r="F405457" s="30"/>
    </row>
    <row r="405556" spans="1:6" x14ac:dyDescent="0.3">
      <c r="A405556" s="30"/>
      <c r="B405556" s="30"/>
      <c r="C405556" s="30"/>
      <c r="D405556" s="30"/>
      <c r="E405556" s="30"/>
      <c r="F405556" s="30"/>
    </row>
    <row r="405655" spans="1:6" x14ac:dyDescent="0.3">
      <c r="A405655" s="30"/>
      <c r="B405655" s="30"/>
      <c r="C405655" s="30"/>
      <c r="D405655" s="30"/>
      <c r="E405655" s="30"/>
      <c r="F405655" s="30"/>
    </row>
    <row r="405754" spans="1:6" x14ac:dyDescent="0.3">
      <c r="A405754" s="30"/>
      <c r="B405754" s="30"/>
      <c r="C405754" s="30"/>
      <c r="D405754" s="30"/>
      <c r="E405754" s="30"/>
      <c r="F405754" s="30"/>
    </row>
    <row r="405853" spans="1:6" x14ac:dyDescent="0.3">
      <c r="A405853" s="30"/>
      <c r="B405853" s="30"/>
      <c r="C405853" s="30"/>
      <c r="D405853" s="30"/>
      <c r="E405853" s="30"/>
      <c r="F405853" s="30"/>
    </row>
    <row r="405952" spans="1:6" x14ac:dyDescent="0.3">
      <c r="A405952" s="30"/>
      <c r="B405952" s="30"/>
      <c r="C405952" s="30"/>
      <c r="D405952" s="30"/>
      <c r="E405952" s="30"/>
      <c r="F405952" s="30"/>
    </row>
    <row r="406051" spans="1:6" x14ac:dyDescent="0.3">
      <c r="A406051" s="30"/>
      <c r="B406051" s="30"/>
      <c r="C406051" s="30"/>
      <c r="D406051" s="30"/>
      <c r="E406051" s="30"/>
      <c r="F406051" s="30"/>
    </row>
    <row r="406150" spans="1:6" x14ac:dyDescent="0.3">
      <c r="A406150" s="30"/>
      <c r="B406150" s="30"/>
      <c r="C406150" s="30"/>
      <c r="D406150" s="30"/>
      <c r="E406150" s="30"/>
      <c r="F406150" s="30"/>
    </row>
    <row r="406249" spans="1:6" x14ac:dyDescent="0.3">
      <c r="A406249" s="30"/>
      <c r="B406249" s="30"/>
      <c r="C406249" s="30"/>
      <c r="D406249" s="30"/>
      <c r="E406249" s="30"/>
      <c r="F406249" s="30"/>
    </row>
    <row r="406348" spans="1:6" x14ac:dyDescent="0.3">
      <c r="A406348" s="30"/>
      <c r="B406348" s="30"/>
      <c r="C406348" s="30"/>
      <c r="D406348" s="30"/>
      <c r="E406348" s="30"/>
      <c r="F406348" s="30"/>
    </row>
    <row r="406447" spans="1:6" x14ac:dyDescent="0.3">
      <c r="A406447" s="30"/>
      <c r="B406447" s="30"/>
      <c r="C406447" s="30"/>
      <c r="D406447" s="30"/>
      <c r="E406447" s="30"/>
      <c r="F406447" s="30"/>
    </row>
    <row r="406546" spans="1:6" x14ac:dyDescent="0.3">
      <c r="A406546" s="30"/>
      <c r="B406546" s="30"/>
      <c r="C406546" s="30"/>
      <c r="D406546" s="30"/>
      <c r="E406546" s="30"/>
      <c r="F406546" s="30"/>
    </row>
    <row r="406645" spans="1:6" x14ac:dyDescent="0.3">
      <c r="A406645" s="30"/>
      <c r="B406645" s="30"/>
      <c r="C406645" s="30"/>
      <c r="D406645" s="30"/>
      <c r="E406645" s="30"/>
      <c r="F406645" s="30"/>
    </row>
    <row r="406744" spans="1:6" x14ac:dyDescent="0.3">
      <c r="A406744" s="30"/>
      <c r="B406744" s="30"/>
      <c r="C406744" s="30"/>
      <c r="D406744" s="30"/>
      <c r="E406744" s="30"/>
      <c r="F406744" s="30"/>
    </row>
    <row r="406843" spans="1:6" x14ac:dyDescent="0.3">
      <c r="A406843" s="30"/>
      <c r="B406843" s="30"/>
      <c r="C406843" s="30"/>
      <c r="D406843" s="30"/>
      <c r="E406843" s="30"/>
      <c r="F406843" s="30"/>
    </row>
    <row r="406942" spans="1:6" x14ac:dyDescent="0.3">
      <c r="A406942" s="30"/>
      <c r="B406942" s="30"/>
      <c r="C406942" s="30"/>
      <c r="D406942" s="30"/>
      <c r="E406942" s="30"/>
      <c r="F406942" s="30"/>
    </row>
    <row r="407041" spans="1:6" x14ac:dyDescent="0.3">
      <c r="A407041" s="30"/>
      <c r="B407041" s="30"/>
      <c r="C407041" s="30"/>
      <c r="D407041" s="30"/>
      <c r="E407041" s="30"/>
      <c r="F407041" s="30"/>
    </row>
    <row r="407140" spans="1:6" x14ac:dyDescent="0.3">
      <c r="A407140" s="30"/>
      <c r="B407140" s="30"/>
      <c r="C407140" s="30"/>
      <c r="D407140" s="30"/>
      <c r="E407140" s="30"/>
      <c r="F407140" s="30"/>
    </row>
    <row r="407239" spans="1:6" x14ac:dyDescent="0.3">
      <c r="A407239" s="30"/>
      <c r="B407239" s="30"/>
      <c r="C407239" s="30"/>
      <c r="D407239" s="30"/>
      <c r="E407239" s="30"/>
      <c r="F407239" s="30"/>
    </row>
    <row r="407338" spans="1:6" x14ac:dyDescent="0.3">
      <c r="A407338" s="30"/>
      <c r="B407338" s="30"/>
      <c r="C407338" s="30"/>
      <c r="D407338" s="30"/>
      <c r="E407338" s="30"/>
      <c r="F407338" s="30"/>
    </row>
    <row r="407437" spans="1:6" x14ac:dyDescent="0.3">
      <c r="A407437" s="30"/>
      <c r="B407437" s="30"/>
      <c r="C407437" s="30"/>
      <c r="D407437" s="30"/>
      <c r="E407437" s="30"/>
      <c r="F407437" s="30"/>
    </row>
    <row r="407536" spans="1:6" x14ac:dyDescent="0.3">
      <c r="A407536" s="30"/>
      <c r="B407536" s="30"/>
      <c r="C407536" s="30"/>
      <c r="D407536" s="30"/>
      <c r="E407536" s="30"/>
      <c r="F407536" s="30"/>
    </row>
    <row r="407635" spans="1:6" x14ac:dyDescent="0.3">
      <c r="A407635" s="30"/>
      <c r="B407635" s="30"/>
      <c r="C407635" s="30"/>
      <c r="D407635" s="30"/>
      <c r="E407635" s="30"/>
      <c r="F407635" s="30"/>
    </row>
    <row r="407734" spans="1:6" x14ac:dyDescent="0.3">
      <c r="A407734" s="30"/>
      <c r="B407734" s="30"/>
      <c r="C407734" s="30"/>
      <c r="D407734" s="30"/>
      <c r="E407734" s="30"/>
      <c r="F407734" s="30"/>
    </row>
    <row r="407833" spans="1:6" x14ac:dyDescent="0.3">
      <c r="A407833" s="30"/>
      <c r="B407833" s="30"/>
      <c r="C407833" s="30"/>
      <c r="D407833" s="30"/>
      <c r="E407833" s="30"/>
      <c r="F407833" s="30"/>
    </row>
    <row r="407932" spans="1:6" x14ac:dyDescent="0.3">
      <c r="A407932" s="30"/>
      <c r="B407932" s="30"/>
      <c r="C407932" s="30"/>
      <c r="D407932" s="30"/>
      <c r="E407932" s="30"/>
      <c r="F407932" s="30"/>
    </row>
    <row r="408031" spans="1:6" x14ac:dyDescent="0.3">
      <c r="A408031" s="30"/>
      <c r="B408031" s="30"/>
      <c r="C408031" s="30"/>
      <c r="D408031" s="30"/>
      <c r="E408031" s="30"/>
      <c r="F408031" s="30"/>
    </row>
    <row r="408130" spans="1:6" x14ac:dyDescent="0.3">
      <c r="A408130" s="30"/>
      <c r="B408130" s="30"/>
      <c r="C408130" s="30"/>
      <c r="D408130" s="30"/>
      <c r="E408130" s="30"/>
      <c r="F408130" s="30"/>
    </row>
    <row r="408229" spans="1:6" x14ac:dyDescent="0.3">
      <c r="A408229" s="30"/>
      <c r="B408229" s="30"/>
      <c r="C408229" s="30"/>
      <c r="D408229" s="30"/>
      <c r="E408229" s="30"/>
      <c r="F408229" s="30"/>
    </row>
    <row r="408328" spans="1:6" x14ac:dyDescent="0.3">
      <c r="A408328" s="30"/>
      <c r="B408328" s="30"/>
      <c r="C408328" s="30"/>
      <c r="D408328" s="30"/>
      <c r="E408328" s="30"/>
      <c r="F408328" s="30"/>
    </row>
    <row r="408427" spans="1:6" x14ac:dyDescent="0.3">
      <c r="A408427" s="30"/>
      <c r="B408427" s="30"/>
      <c r="C408427" s="30"/>
      <c r="D408427" s="30"/>
      <c r="E408427" s="30"/>
      <c r="F408427" s="30"/>
    </row>
    <row r="408526" spans="1:6" x14ac:dyDescent="0.3">
      <c r="A408526" s="30"/>
      <c r="B408526" s="30"/>
      <c r="C408526" s="30"/>
      <c r="D408526" s="30"/>
      <c r="E408526" s="30"/>
      <c r="F408526" s="30"/>
    </row>
    <row r="408625" spans="1:6" x14ac:dyDescent="0.3">
      <c r="A408625" s="30"/>
      <c r="B408625" s="30"/>
      <c r="C408625" s="30"/>
      <c r="D408625" s="30"/>
      <c r="E408625" s="30"/>
      <c r="F408625" s="30"/>
    </row>
    <row r="408724" spans="1:6" x14ac:dyDescent="0.3">
      <c r="A408724" s="30"/>
      <c r="B408724" s="30"/>
      <c r="C408724" s="30"/>
      <c r="D408724" s="30"/>
      <c r="E408724" s="30"/>
      <c r="F408724" s="30"/>
    </row>
    <row r="408823" spans="1:6" x14ac:dyDescent="0.3">
      <c r="A408823" s="30"/>
      <c r="B408823" s="30"/>
      <c r="C408823" s="30"/>
      <c r="D408823" s="30"/>
      <c r="E408823" s="30"/>
      <c r="F408823" s="30"/>
    </row>
    <row r="408922" spans="1:6" x14ac:dyDescent="0.3">
      <c r="A408922" s="30"/>
      <c r="B408922" s="30"/>
      <c r="C408922" s="30"/>
      <c r="D408922" s="30"/>
      <c r="E408922" s="30"/>
      <c r="F408922" s="30"/>
    </row>
    <row r="409021" spans="1:6" x14ac:dyDescent="0.3">
      <c r="A409021" s="30"/>
      <c r="B409021" s="30"/>
      <c r="C409021" s="30"/>
      <c r="D409021" s="30"/>
      <c r="E409021" s="30"/>
      <c r="F409021" s="30"/>
    </row>
    <row r="409120" spans="1:6" x14ac:dyDescent="0.3">
      <c r="A409120" s="30"/>
      <c r="B409120" s="30"/>
      <c r="C409120" s="30"/>
      <c r="D409120" s="30"/>
      <c r="E409120" s="30"/>
      <c r="F409120" s="30"/>
    </row>
    <row r="409219" spans="1:6" x14ac:dyDescent="0.3">
      <c r="A409219" s="30"/>
      <c r="B409219" s="30"/>
      <c r="C409219" s="30"/>
      <c r="D409219" s="30"/>
      <c r="E409219" s="30"/>
      <c r="F409219" s="30"/>
    </row>
    <row r="409318" spans="1:6" x14ac:dyDescent="0.3">
      <c r="A409318" s="30"/>
      <c r="B409318" s="30"/>
      <c r="C409318" s="30"/>
      <c r="D409318" s="30"/>
      <c r="E409318" s="30"/>
      <c r="F409318" s="30"/>
    </row>
    <row r="409417" spans="1:6" x14ac:dyDescent="0.3">
      <c r="A409417" s="30"/>
      <c r="B409417" s="30"/>
      <c r="C409417" s="30"/>
      <c r="D409417" s="30"/>
      <c r="E409417" s="30"/>
      <c r="F409417" s="30"/>
    </row>
    <row r="409516" spans="1:6" x14ac:dyDescent="0.3">
      <c r="A409516" s="30"/>
      <c r="B409516" s="30"/>
      <c r="C409516" s="30"/>
      <c r="D409516" s="30"/>
      <c r="E409516" s="30"/>
      <c r="F409516" s="30"/>
    </row>
    <row r="409615" spans="1:6" x14ac:dyDescent="0.3">
      <c r="A409615" s="30"/>
      <c r="B409615" s="30"/>
      <c r="C409615" s="30"/>
      <c r="D409615" s="30"/>
      <c r="E409615" s="30"/>
      <c r="F409615" s="30"/>
    </row>
    <row r="409714" spans="1:6" x14ac:dyDescent="0.3">
      <c r="A409714" s="30"/>
      <c r="B409714" s="30"/>
      <c r="C409714" s="30"/>
      <c r="D409714" s="30"/>
      <c r="E409714" s="30"/>
      <c r="F409714" s="30"/>
    </row>
    <row r="409813" spans="1:6" x14ac:dyDescent="0.3">
      <c r="A409813" s="30"/>
      <c r="B409813" s="30"/>
      <c r="C409813" s="30"/>
      <c r="D409813" s="30"/>
      <c r="E409813" s="30"/>
      <c r="F409813" s="30"/>
    </row>
    <row r="409912" spans="1:6" x14ac:dyDescent="0.3">
      <c r="A409912" s="30"/>
      <c r="B409912" s="30"/>
      <c r="C409912" s="30"/>
      <c r="D409912" s="30"/>
      <c r="E409912" s="30"/>
      <c r="F409912" s="30"/>
    </row>
    <row r="410011" spans="1:6" x14ac:dyDescent="0.3">
      <c r="A410011" s="30"/>
      <c r="B410011" s="30"/>
      <c r="C410011" s="30"/>
      <c r="D410011" s="30"/>
      <c r="E410011" s="30"/>
      <c r="F410011" s="30"/>
    </row>
    <row r="410110" spans="1:6" x14ac:dyDescent="0.3">
      <c r="A410110" s="30"/>
      <c r="B410110" s="30"/>
      <c r="C410110" s="30"/>
      <c r="D410110" s="30"/>
      <c r="E410110" s="30"/>
      <c r="F410110" s="30"/>
    </row>
    <row r="410209" spans="1:6" x14ac:dyDescent="0.3">
      <c r="A410209" s="30"/>
      <c r="B410209" s="30"/>
      <c r="C410209" s="30"/>
      <c r="D410209" s="30"/>
      <c r="E410209" s="30"/>
      <c r="F410209" s="30"/>
    </row>
    <row r="410308" spans="1:6" x14ac:dyDescent="0.3">
      <c r="A410308" s="30"/>
      <c r="B410308" s="30"/>
      <c r="C410308" s="30"/>
      <c r="D410308" s="30"/>
      <c r="E410308" s="30"/>
      <c r="F410308" s="30"/>
    </row>
    <row r="410407" spans="1:6" x14ac:dyDescent="0.3">
      <c r="A410407" s="30"/>
      <c r="B410407" s="30"/>
      <c r="C410407" s="30"/>
      <c r="D410407" s="30"/>
      <c r="E410407" s="30"/>
      <c r="F410407" s="30"/>
    </row>
    <row r="410506" spans="1:6" x14ac:dyDescent="0.3">
      <c r="A410506" s="30"/>
      <c r="B410506" s="30"/>
      <c r="C410506" s="30"/>
      <c r="D410506" s="30"/>
      <c r="E410506" s="30"/>
      <c r="F410506" s="30"/>
    </row>
    <row r="410605" spans="1:6" x14ac:dyDescent="0.3">
      <c r="A410605" s="30"/>
      <c r="B410605" s="30"/>
      <c r="C410605" s="30"/>
      <c r="D410605" s="30"/>
      <c r="E410605" s="30"/>
      <c r="F410605" s="30"/>
    </row>
    <row r="410704" spans="1:6" x14ac:dyDescent="0.3">
      <c r="A410704" s="30"/>
      <c r="B410704" s="30"/>
      <c r="C410704" s="30"/>
      <c r="D410704" s="30"/>
      <c r="E410704" s="30"/>
      <c r="F410704" s="30"/>
    </row>
    <row r="410803" spans="1:6" x14ac:dyDescent="0.3">
      <c r="A410803" s="30"/>
      <c r="B410803" s="30"/>
      <c r="C410803" s="30"/>
      <c r="D410803" s="30"/>
      <c r="E410803" s="30"/>
      <c r="F410803" s="30"/>
    </row>
    <row r="410902" spans="1:6" x14ac:dyDescent="0.3">
      <c r="A410902" s="30"/>
      <c r="B410902" s="30"/>
      <c r="C410902" s="30"/>
      <c r="D410902" s="30"/>
      <c r="E410902" s="30"/>
      <c r="F410902" s="30"/>
    </row>
    <row r="411001" spans="1:6" x14ac:dyDescent="0.3">
      <c r="A411001" s="30"/>
      <c r="B411001" s="30"/>
      <c r="C411001" s="30"/>
      <c r="D411001" s="30"/>
      <c r="E411001" s="30"/>
      <c r="F411001" s="30"/>
    </row>
    <row r="411100" spans="1:6" x14ac:dyDescent="0.3">
      <c r="A411100" s="30"/>
      <c r="B411100" s="30"/>
      <c r="C411100" s="30"/>
      <c r="D411100" s="30"/>
      <c r="E411100" s="30"/>
      <c r="F411100" s="30"/>
    </row>
    <row r="411199" spans="1:6" x14ac:dyDescent="0.3">
      <c r="A411199" s="30"/>
      <c r="B411199" s="30"/>
      <c r="C411199" s="30"/>
      <c r="D411199" s="30"/>
      <c r="E411199" s="30"/>
      <c r="F411199" s="30"/>
    </row>
    <row r="411298" spans="1:6" x14ac:dyDescent="0.3">
      <c r="A411298" s="30"/>
      <c r="B411298" s="30"/>
      <c r="C411298" s="30"/>
      <c r="D411298" s="30"/>
      <c r="E411298" s="30"/>
      <c r="F411298" s="30"/>
    </row>
    <row r="411397" spans="1:6" x14ac:dyDescent="0.3">
      <c r="A411397" s="30"/>
      <c r="B411397" s="30"/>
      <c r="C411397" s="30"/>
      <c r="D411397" s="30"/>
      <c r="E411397" s="30"/>
      <c r="F411397" s="30"/>
    </row>
    <row r="411496" spans="1:6" x14ac:dyDescent="0.3">
      <c r="A411496" s="30"/>
      <c r="B411496" s="30"/>
      <c r="C411496" s="30"/>
      <c r="D411496" s="30"/>
      <c r="E411496" s="30"/>
      <c r="F411496" s="30"/>
    </row>
    <row r="411595" spans="1:6" x14ac:dyDescent="0.3">
      <c r="A411595" s="30"/>
      <c r="B411595" s="30"/>
      <c r="C411595" s="30"/>
      <c r="D411595" s="30"/>
      <c r="E411595" s="30"/>
      <c r="F411595" s="30"/>
    </row>
    <row r="411694" spans="1:6" x14ac:dyDescent="0.3">
      <c r="A411694" s="30"/>
      <c r="B411694" s="30"/>
      <c r="C411694" s="30"/>
      <c r="D411694" s="30"/>
      <c r="E411694" s="30"/>
      <c r="F411694" s="30"/>
    </row>
    <row r="411793" spans="1:6" x14ac:dyDescent="0.3">
      <c r="A411793" s="30"/>
      <c r="B411793" s="30"/>
      <c r="C411793" s="30"/>
      <c r="D411793" s="30"/>
      <c r="E411793" s="30"/>
      <c r="F411793" s="30"/>
    </row>
    <row r="411892" spans="1:6" x14ac:dyDescent="0.3">
      <c r="A411892" s="30"/>
      <c r="B411892" s="30"/>
      <c r="C411892" s="30"/>
      <c r="D411892" s="30"/>
      <c r="E411892" s="30"/>
      <c r="F411892" s="30"/>
    </row>
    <row r="411991" spans="1:6" x14ac:dyDescent="0.3">
      <c r="A411991" s="30"/>
      <c r="B411991" s="30"/>
      <c r="C411991" s="30"/>
      <c r="D411991" s="30"/>
      <c r="E411991" s="30"/>
      <c r="F411991" s="30"/>
    </row>
    <row r="412090" spans="1:6" x14ac:dyDescent="0.3">
      <c r="A412090" s="30"/>
      <c r="B412090" s="30"/>
      <c r="C412090" s="30"/>
      <c r="D412090" s="30"/>
      <c r="E412090" s="30"/>
      <c r="F412090" s="30"/>
    </row>
    <row r="412189" spans="1:6" x14ac:dyDescent="0.3">
      <c r="A412189" s="30"/>
      <c r="B412189" s="30"/>
      <c r="C412189" s="30"/>
      <c r="D412189" s="30"/>
      <c r="E412189" s="30"/>
      <c r="F412189" s="30"/>
    </row>
    <row r="412288" spans="1:6" x14ac:dyDescent="0.3">
      <c r="A412288" s="30"/>
      <c r="B412288" s="30"/>
      <c r="C412288" s="30"/>
      <c r="D412288" s="30"/>
      <c r="E412288" s="30"/>
      <c r="F412288" s="30"/>
    </row>
    <row r="412387" spans="1:6" x14ac:dyDescent="0.3">
      <c r="A412387" s="30"/>
      <c r="B412387" s="30"/>
      <c r="C412387" s="30"/>
      <c r="D412387" s="30"/>
      <c r="E412387" s="30"/>
      <c r="F412387" s="30"/>
    </row>
    <row r="412486" spans="1:6" x14ac:dyDescent="0.3">
      <c r="A412486" s="30"/>
      <c r="B412486" s="30"/>
      <c r="C412486" s="30"/>
      <c r="D412486" s="30"/>
      <c r="E412486" s="30"/>
      <c r="F412486" s="30"/>
    </row>
    <row r="412585" spans="1:6" x14ac:dyDescent="0.3">
      <c r="A412585" s="30"/>
      <c r="B412585" s="30"/>
      <c r="C412585" s="30"/>
      <c r="D412585" s="30"/>
      <c r="E412585" s="30"/>
      <c r="F412585" s="30"/>
    </row>
    <row r="412684" spans="1:6" x14ac:dyDescent="0.3">
      <c r="A412684" s="30"/>
      <c r="B412684" s="30"/>
      <c r="C412684" s="30"/>
      <c r="D412684" s="30"/>
      <c r="E412684" s="30"/>
      <c r="F412684" s="30"/>
    </row>
    <row r="412783" spans="1:6" x14ac:dyDescent="0.3">
      <c r="A412783" s="30"/>
      <c r="B412783" s="30"/>
      <c r="C412783" s="30"/>
      <c r="D412783" s="30"/>
      <c r="E412783" s="30"/>
      <c r="F412783" s="30"/>
    </row>
    <row r="412882" spans="1:6" x14ac:dyDescent="0.3">
      <c r="A412882" s="30"/>
      <c r="B412882" s="30"/>
      <c r="C412882" s="30"/>
      <c r="D412882" s="30"/>
      <c r="E412882" s="30"/>
      <c r="F412882" s="30"/>
    </row>
    <row r="412981" spans="1:6" x14ac:dyDescent="0.3">
      <c r="A412981" s="30"/>
      <c r="B412981" s="30"/>
      <c r="C412981" s="30"/>
      <c r="D412981" s="30"/>
      <c r="E412981" s="30"/>
      <c r="F412981" s="30"/>
    </row>
    <row r="413080" spans="1:6" x14ac:dyDescent="0.3">
      <c r="A413080" s="30"/>
      <c r="B413080" s="30"/>
      <c r="C413080" s="30"/>
      <c r="D413080" s="30"/>
      <c r="E413080" s="30"/>
      <c r="F413080" s="30"/>
    </row>
    <row r="413179" spans="1:6" x14ac:dyDescent="0.3">
      <c r="A413179" s="30"/>
      <c r="B413179" s="30"/>
      <c r="C413179" s="30"/>
      <c r="D413179" s="30"/>
      <c r="E413179" s="30"/>
      <c r="F413179" s="30"/>
    </row>
    <row r="413278" spans="1:6" x14ac:dyDescent="0.3">
      <c r="A413278" s="30"/>
      <c r="B413278" s="30"/>
      <c r="C413278" s="30"/>
      <c r="D413278" s="30"/>
      <c r="E413278" s="30"/>
      <c r="F413278" s="30"/>
    </row>
    <row r="413377" spans="1:6" x14ac:dyDescent="0.3">
      <c r="A413377" s="30"/>
      <c r="B413377" s="30"/>
      <c r="C413377" s="30"/>
      <c r="D413377" s="30"/>
      <c r="E413377" s="30"/>
      <c r="F413377" s="30"/>
    </row>
    <row r="413476" spans="1:6" x14ac:dyDescent="0.3">
      <c r="A413476" s="30"/>
      <c r="B413476" s="30"/>
      <c r="C413476" s="30"/>
      <c r="D413476" s="30"/>
      <c r="E413476" s="30"/>
      <c r="F413476" s="30"/>
    </row>
    <row r="413575" spans="1:6" x14ac:dyDescent="0.3">
      <c r="A413575" s="30"/>
      <c r="B413575" s="30"/>
      <c r="C413575" s="30"/>
      <c r="D413575" s="30"/>
      <c r="E413575" s="30"/>
      <c r="F413575" s="30"/>
    </row>
    <row r="413674" spans="1:6" x14ac:dyDescent="0.3">
      <c r="A413674" s="30"/>
      <c r="B413674" s="30"/>
      <c r="C413674" s="30"/>
      <c r="D413674" s="30"/>
      <c r="E413674" s="30"/>
      <c r="F413674" s="30"/>
    </row>
    <row r="413773" spans="1:6" x14ac:dyDescent="0.3">
      <c r="A413773" s="30"/>
      <c r="B413773" s="30"/>
      <c r="C413773" s="30"/>
      <c r="D413773" s="30"/>
      <c r="E413773" s="30"/>
      <c r="F413773" s="30"/>
    </row>
    <row r="413872" spans="1:6" x14ac:dyDescent="0.3">
      <c r="A413872" s="30"/>
      <c r="B413872" s="30"/>
      <c r="C413872" s="30"/>
      <c r="D413872" s="30"/>
      <c r="E413872" s="30"/>
      <c r="F413872" s="30"/>
    </row>
    <row r="413971" spans="1:6" x14ac:dyDescent="0.3">
      <c r="A413971" s="30"/>
      <c r="B413971" s="30"/>
      <c r="C413971" s="30"/>
      <c r="D413971" s="30"/>
      <c r="E413971" s="30"/>
      <c r="F413971" s="30"/>
    </row>
    <row r="414070" spans="1:6" x14ac:dyDescent="0.3">
      <c r="A414070" s="30"/>
      <c r="B414070" s="30"/>
      <c r="C414070" s="30"/>
      <c r="D414070" s="30"/>
      <c r="E414070" s="30"/>
      <c r="F414070" s="30"/>
    </row>
    <row r="414169" spans="1:6" x14ac:dyDescent="0.3">
      <c r="A414169" s="30"/>
      <c r="B414169" s="30"/>
      <c r="C414169" s="30"/>
      <c r="D414169" s="30"/>
      <c r="E414169" s="30"/>
      <c r="F414169" s="30"/>
    </row>
    <row r="414268" spans="1:6" x14ac:dyDescent="0.3">
      <c r="A414268" s="30"/>
      <c r="B414268" s="30"/>
      <c r="C414268" s="30"/>
      <c r="D414268" s="30"/>
      <c r="E414268" s="30"/>
      <c r="F414268" s="30"/>
    </row>
    <row r="414367" spans="1:6" x14ac:dyDescent="0.3">
      <c r="A414367" s="30"/>
      <c r="B414367" s="30"/>
      <c r="C414367" s="30"/>
      <c r="D414367" s="30"/>
      <c r="E414367" s="30"/>
      <c r="F414367" s="30"/>
    </row>
    <row r="414466" spans="1:6" x14ac:dyDescent="0.3">
      <c r="A414466" s="30"/>
      <c r="B414466" s="30"/>
      <c r="C414466" s="30"/>
      <c r="D414466" s="30"/>
      <c r="E414466" s="30"/>
      <c r="F414466" s="30"/>
    </row>
    <row r="414565" spans="1:6" x14ac:dyDescent="0.3">
      <c r="A414565" s="30"/>
      <c r="B414565" s="30"/>
      <c r="C414565" s="30"/>
      <c r="D414565" s="30"/>
      <c r="E414565" s="30"/>
      <c r="F414565" s="30"/>
    </row>
    <row r="414664" spans="1:6" x14ac:dyDescent="0.3">
      <c r="A414664" s="30"/>
      <c r="B414664" s="30"/>
      <c r="C414664" s="30"/>
      <c r="D414664" s="30"/>
      <c r="E414664" s="30"/>
      <c r="F414664" s="30"/>
    </row>
    <row r="414763" spans="1:6" x14ac:dyDescent="0.3">
      <c r="A414763" s="30"/>
      <c r="B414763" s="30"/>
      <c r="C414763" s="30"/>
      <c r="D414763" s="30"/>
      <c r="E414763" s="30"/>
      <c r="F414763" s="30"/>
    </row>
    <row r="414862" spans="1:6" x14ac:dyDescent="0.3">
      <c r="A414862" s="30"/>
      <c r="B414862" s="30"/>
      <c r="C414862" s="30"/>
      <c r="D414862" s="30"/>
      <c r="E414862" s="30"/>
      <c r="F414862" s="30"/>
    </row>
    <row r="414961" spans="1:6" x14ac:dyDescent="0.3">
      <c r="A414961" s="30"/>
      <c r="B414961" s="30"/>
      <c r="C414961" s="30"/>
      <c r="D414961" s="30"/>
      <c r="E414961" s="30"/>
      <c r="F414961" s="30"/>
    </row>
    <row r="415060" spans="1:6" x14ac:dyDescent="0.3">
      <c r="A415060" s="30"/>
      <c r="B415060" s="30"/>
      <c r="C415060" s="30"/>
      <c r="D415060" s="30"/>
      <c r="E415060" s="30"/>
      <c r="F415060" s="30"/>
    </row>
    <row r="415159" spans="1:6" x14ac:dyDescent="0.3">
      <c r="A415159" s="30"/>
      <c r="B415159" s="30"/>
      <c r="C415159" s="30"/>
      <c r="D415159" s="30"/>
      <c r="E415159" s="30"/>
      <c r="F415159" s="30"/>
    </row>
    <row r="415258" spans="1:6" x14ac:dyDescent="0.3">
      <c r="A415258" s="30"/>
      <c r="B415258" s="30"/>
      <c r="C415258" s="30"/>
      <c r="D415258" s="30"/>
      <c r="E415258" s="30"/>
      <c r="F415258" s="30"/>
    </row>
    <row r="415357" spans="1:6" x14ac:dyDescent="0.3">
      <c r="A415357" s="30"/>
      <c r="B415357" s="30"/>
      <c r="C415357" s="30"/>
      <c r="D415357" s="30"/>
      <c r="E415357" s="30"/>
      <c r="F415357" s="30"/>
    </row>
    <row r="415456" spans="1:6" x14ac:dyDescent="0.3">
      <c r="A415456" s="30"/>
      <c r="B415456" s="30"/>
      <c r="C415456" s="30"/>
      <c r="D415456" s="30"/>
      <c r="E415456" s="30"/>
      <c r="F415456" s="30"/>
    </row>
    <row r="415555" spans="1:6" x14ac:dyDescent="0.3">
      <c r="A415555" s="30"/>
      <c r="B415555" s="30"/>
      <c r="C415555" s="30"/>
      <c r="D415555" s="30"/>
      <c r="E415555" s="30"/>
      <c r="F415555" s="30"/>
    </row>
    <row r="415654" spans="1:6" x14ac:dyDescent="0.3">
      <c r="A415654" s="30"/>
      <c r="B415654" s="30"/>
      <c r="C415654" s="30"/>
      <c r="D415654" s="30"/>
      <c r="E415654" s="30"/>
      <c r="F415654" s="30"/>
    </row>
    <row r="415753" spans="1:6" x14ac:dyDescent="0.3">
      <c r="A415753" s="30"/>
      <c r="B415753" s="30"/>
      <c r="C415753" s="30"/>
      <c r="D415753" s="30"/>
      <c r="E415753" s="30"/>
      <c r="F415753" s="30"/>
    </row>
    <row r="415852" spans="1:6" x14ac:dyDescent="0.3">
      <c r="A415852" s="30"/>
      <c r="B415852" s="30"/>
      <c r="C415852" s="30"/>
      <c r="D415852" s="30"/>
      <c r="E415852" s="30"/>
      <c r="F415852" s="30"/>
    </row>
    <row r="415951" spans="1:6" x14ac:dyDescent="0.3">
      <c r="A415951" s="30"/>
      <c r="B415951" s="30"/>
      <c r="C415951" s="30"/>
      <c r="D415951" s="30"/>
      <c r="E415951" s="30"/>
      <c r="F415951" s="30"/>
    </row>
    <row r="416050" spans="1:6" x14ac:dyDescent="0.3">
      <c r="A416050" s="30"/>
      <c r="B416050" s="30"/>
      <c r="C416050" s="30"/>
      <c r="D416050" s="30"/>
      <c r="E416050" s="30"/>
      <c r="F416050" s="30"/>
    </row>
    <row r="416149" spans="1:6" x14ac:dyDescent="0.3">
      <c r="A416149" s="30"/>
      <c r="B416149" s="30"/>
      <c r="C416149" s="30"/>
      <c r="D416149" s="30"/>
      <c r="E416149" s="30"/>
      <c r="F416149" s="30"/>
    </row>
    <row r="416248" spans="1:6" x14ac:dyDescent="0.3">
      <c r="A416248" s="30"/>
      <c r="B416248" s="30"/>
      <c r="C416248" s="30"/>
      <c r="D416248" s="30"/>
      <c r="E416248" s="30"/>
      <c r="F416248" s="30"/>
    </row>
    <row r="416347" spans="1:6" x14ac:dyDescent="0.3">
      <c r="A416347" s="30"/>
      <c r="B416347" s="30"/>
      <c r="C416347" s="30"/>
      <c r="D416347" s="30"/>
      <c r="E416347" s="30"/>
      <c r="F416347" s="30"/>
    </row>
    <row r="416446" spans="1:6" x14ac:dyDescent="0.3">
      <c r="A416446" s="30"/>
      <c r="B416446" s="30"/>
      <c r="C416446" s="30"/>
      <c r="D416446" s="30"/>
      <c r="E416446" s="30"/>
      <c r="F416446" s="30"/>
    </row>
    <row r="416545" spans="1:6" x14ac:dyDescent="0.3">
      <c r="A416545" s="30"/>
      <c r="B416545" s="30"/>
      <c r="C416545" s="30"/>
      <c r="D416545" s="30"/>
      <c r="E416545" s="30"/>
      <c r="F416545" s="30"/>
    </row>
    <row r="416644" spans="1:6" x14ac:dyDescent="0.3">
      <c r="A416644" s="30"/>
      <c r="B416644" s="30"/>
      <c r="C416644" s="30"/>
      <c r="D416644" s="30"/>
      <c r="E416644" s="30"/>
      <c r="F416644" s="30"/>
    </row>
    <row r="416743" spans="1:6" x14ac:dyDescent="0.3">
      <c r="A416743" s="30"/>
      <c r="B416743" s="30"/>
      <c r="C416743" s="30"/>
      <c r="D416743" s="30"/>
      <c r="E416743" s="30"/>
      <c r="F416743" s="30"/>
    </row>
    <row r="416842" spans="1:6" x14ac:dyDescent="0.3">
      <c r="A416842" s="30"/>
      <c r="B416842" s="30"/>
      <c r="C416842" s="30"/>
      <c r="D416842" s="30"/>
      <c r="E416842" s="30"/>
      <c r="F416842" s="30"/>
    </row>
    <row r="416941" spans="1:6" x14ac:dyDescent="0.3">
      <c r="A416941" s="30"/>
      <c r="B416941" s="30"/>
      <c r="C416941" s="30"/>
      <c r="D416941" s="30"/>
      <c r="E416941" s="30"/>
      <c r="F416941" s="30"/>
    </row>
    <row r="417040" spans="1:6" x14ac:dyDescent="0.3">
      <c r="A417040" s="30"/>
      <c r="B417040" s="30"/>
      <c r="C417040" s="30"/>
      <c r="D417040" s="30"/>
      <c r="E417040" s="30"/>
      <c r="F417040" s="30"/>
    </row>
    <row r="417139" spans="1:6" x14ac:dyDescent="0.3">
      <c r="A417139" s="30"/>
      <c r="B417139" s="30"/>
      <c r="C417139" s="30"/>
      <c r="D417139" s="30"/>
      <c r="E417139" s="30"/>
      <c r="F417139" s="30"/>
    </row>
    <row r="417238" spans="1:6" x14ac:dyDescent="0.3">
      <c r="A417238" s="30"/>
      <c r="B417238" s="30"/>
      <c r="C417238" s="30"/>
      <c r="D417238" s="30"/>
      <c r="E417238" s="30"/>
      <c r="F417238" s="30"/>
    </row>
    <row r="417337" spans="1:6" x14ac:dyDescent="0.3">
      <c r="A417337" s="30"/>
      <c r="B417337" s="30"/>
      <c r="C417337" s="30"/>
      <c r="D417337" s="30"/>
      <c r="E417337" s="30"/>
      <c r="F417337" s="30"/>
    </row>
    <row r="417436" spans="1:6" x14ac:dyDescent="0.3">
      <c r="A417436" s="30"/>
      <c r="B417436" s="30"/>
      <c r="C417436" s="30"/>
      <c r="D417436" s="30"/>
      <c r="E417436" s="30"/>
      <c r="F417436" s="30"/>
    </row>
    <row r="417535" spans="1:6" x14ac:dyDescent="0.3">
      <c r="A417535" s="30"/>
      <c r="B417535" s="30"/>
      <c r="C417535" s="30"/>
      <c r="D417535" s="30"/>
      <c r="E417535" s="30"/>
      <c r="F417535" s="30"/>
    </row>
    <row r="417634" spans="1:6" x14ac:dyDescent="0.3">
      <c r="A417634" s="30"/>
      <c r="B417634" s="30"/>
      <c r="C417634" s="30"/>
      <c r="D417634" s="30"/>
      <c r="E417634" s="30"/>
      <c r="F417634" s="30"/>
    </row>
    <row r="417733" spans="1:6" x14ac:dyDescent="0.3">
      <c r="A417733" s="30"/>
      <c r="B417733" s="30"/>
      <c r="C417733" s="30"/>
      <c r="D417733" s="30"/>
      <c r="E417733" s="30"/>
      <c r="F417733" s="30"/>
    </row>
    <row r="417832" spans="1:6" x14ac:dyDescent="0.3">
      <c r="A417832" s="30"/>
      <c r="B417832" s="30"/>
      <c r="C417832" s="30"/>
      <c r="D417832" s="30"/>
      <c r="E417832" s="30"/>
      <c r="F417832" s="30"/>
    </row>
    <row r="417931" spans="1:6" x14ac:dyDescent="0.3">
      <c r="A417931" s="30"/>
      <c r="B417931" s="30"/>
      <c r="C417931" s="30"/>
      <c r="D417931" s="30"/>
      <c r="E417931" s="30"/>
      <c r="F417931" s="30"/>
    </row>
    <row r="418030" spans="1:6" x14ac:dyDescent="0.3">
      <c r="A418030" s="30"/>
      <c r="B418030" s="30"/>
      <c r="C418030" s="30"/>
      <c r="D418030" s="30"/>
      <c r="E418030" s="30"/>
      <c r="F418030" s="30"/>
    </row>
    <row r="418129" spans="1:6" x14ac:dyDescent="0.3">
      <c r="A418129" s="30"/>
      <c r="B418129" s="30"/>
      <c r="C418129" s="30"/>
      <c r="D418129" s="30"/>
      <c r="E418129" s="30"/>
      <c r="F418129" s="30"/>
    </row>
    <row r="418228" spans="1:6" x14ac:dyDescent="0.3">
      <c r="A418228" s="30"/>
      <c r="B418228" s="30"/>
      <c r="C418228" s="30"/>
      <c r="D418228" s="30"/>
      <c r="E418228" s="30"/>
      <c r="F418228" s="30"/>
    </row>
    <row r="418327" spans="1:6" x14ac:dyDescent="0.3">
      <c r="A418327" s="30"/>
      <c r="B418327" s="30"/>
      <c r="C418327" s="30"/>
      <c r="D418327" s="30"/>
      <c r="E418327" s="30"/>
      <c r="F418327" s="30"/>
    </row>
    <row r="418426" spans="1:6" x14ac:dyDescent="0.3">
      <c r="A418426" s="30"/>
      <c r="B418426" s="30"/>
      <c r="C418426" s="30"/>
      <c r="D418426" s="30"/>
      <c r="E418426" s="30"/>
      <c r="F418426" s="30"/>
    </row>
    <row r="418525" spans="1:6" x14ac:dyDescent="0.3">
      <c r="A418525" s="30"/>
      <c r="B418525" s="30"/>
      <c r="C418525" s="30"/>
      <c r="D418525" s="30"/>
      <c r="E418525" s="30"/>
      <c r="F418525" s="30"/>
    </row>
    <row r="418624" spans="1:6" x14ac:dyDescent="0.3">
      <c r="A418624" s="30"/>
      <c r="B418624" s="30"/>
      <c r="C418624" s="30"/>
      <c r="D418624" s="30"/>
      <c r="E418624" s="30"/>
      <c r="F418624" s="30"/>
    </row>
    <row r="418723" spans="1:6" x14ac:dyDescent="0.3">
      <c r="A418723" s="30"/>
      <c r="B418723" s="30"/>
      <c r="C418723" s="30"/>
      <c r="D418723" s="30"/>
      <c r="E418723" s="30"/>
      <c r="F418723" s="30"/>
    </row>
    <row r="418822" spans="1:6" x14ac:dyDescent="0.3">
      <c r="A418822" s="30"/>
      <c r="B418822" s="30"/>
      <c r="C418822" s="30"/>
      <c r="D418822" s="30"/>
      <c r="E418822" s="30"/>
      <c r="F418822" s="30"/>
    </row>
    <row r="418921" spans="1:6" x14ac:dyDescent="0.3">
      <c r="A418921" s="30"/>
      <c r="B418921" s="30"/>
      <c r="C418921" s="30"/>
      <c r="D418921" s="30"/>
      <c r="E418921" s="30"/>
      <c r="F418921" s="30"/>
    </row>
    <row r="419020" spans="1:6" x14ac:dyDescent="0.3">
      <c r="A419020" s="30"/>
      <c r="B419020" s="30"/>
      <c r="C419020" s="30"/>
      <c r="D419020" s="30"/>
      <c r="E419020" s="30"/>
      <c r="F419020" s="30"/>
    </row>
    <row r="419119" spans="1:6" x14ac:dyDescent="0.3">
      <c r="A419119" s="30"/>
      <c r="B419119" s="30"/>
      <c r="C419119" s="30"/>
      <c r="D419119" s="30"/>
      <c r="E419119" s="30"/>
      <c r="F419119" s="30"/>
    </row>
    <row r="419218" spans="1:6" x14ac:dyDescent="0.3">
      <c r="A419218" s="30"/>
      <c r="B419218" s="30"/>
      <c r="C419218" s="30"/>
      <c r="D419218" s="30"/>
      <c r="E419218" s="30"/>
      <c r="F419218" s="30"/>
    </row>
    <row r="419317" spans="1:6" x14ac:dyDescent="0.3">
      <c r="A419317" s="30"/>
      <c r="B419317" s="30"/>
      <c r="C419317" s="30"/>
      <c r="D419317" s="30"/>
      <c r="E419317" s="30"/>
      <c r="F419317" s="30"/>
    </row>
    <row r="419416" spans="1:6" x14ac:dyDescent="0.3">
      <c r="A419416" s="30"/>
      <c r="B419416" s="30"/>
      <c r="C419416" s="30"/>
      <c r="D419416" s="30"/>
      <c r="E419416" s="30"/>
      <c r="F419416" s="30"/>
    </row>
    <row r="419515" spans="1:6" x14ac:dyDescent="0.3">
      <c r="A419515" s="30"/>
      <c r="B419515" s="30"/>
      <c r="C419515" s="30"/>
      <c r="D419515" s="30"/>
      <c r="E419515" s="30"/>
      <c r="F419515" s="30"/>
    </row>
    <row r="419614" spans="1:6" x14ac:dyDescent="0.3">
      <c r="A419614" s="30"/>
      <c r="B419614" s="30"/>
      <c r="C419614" s="30"/>
      <c r="D419614" s="30"/>
      <c r="E419614" s="30"/>
      <c r="F419614" s="30"/>
    </row>
    <row r="419713" spans="1:6" x14ac:dyDescent="0.3">
      <c r="A419713" s="30"/>
      <c r="B419713" s="30"/>
      <c r="C419713" s="30"/>
      <c r="D419713" s="30"/>
      <c r="E419713" s="30"/>
      <c r="F419713" s="30"/>
    </row>
    <row r="419812" spans="1:6" x14ac:dyDescent="0.3">
      <c r="A419812" s="30"/>
      <c r="B419812" s="30"/>
      <c r="C419812" s="30"/>
      <c r="D419812" s="30"/>
      <c r="E419812" s="30"/>
      <c r="F419812" s="30"/>
    </row>
    <row r="419911" spans="1:6" x14ac:dyDescent="0.3">
      <c r="A419911" s="30"/>
      <c r="B419911" s="30"/>
      <c r="C419911" s="30"/>
      <c r="D419911" s="30"/>
      <c r="E419911" s="30"/>
      <c r="F419911" s="30"/>
    </row>
    <row r="420010" spans="1:6" x14ac:dyDescent="0.3">
      <c r="A420010" s="30"/>
      <c r="B420010" s="30"/>
      <c r="C420010" s="30"/>
      <c r="D420010" s="30"/>
      <c r="E420010" s="30"/>
      <c r="F420010" s="30"/>
    </row>
    <row r="420109" spans="1:6" x14ac:dyDescent="0.3">
      <c r="A420109" s="30"/>
      <c r="B420109" s="30"/>
      <c r="C420109" s="30"/>
      <c r="D420109" s="30"/>
      <c r="E420109" s="30"/>
      <c r="F420109" s="30"/>
    </row>
    <row r="420208" spans="1:6" x14ac:dyDescent="0.3">
      <c r="A420208" s="30"/>
      <c r="B420208" s="30"/>
      <c r="C420208" s="30"/>
      <c r="D420208" s="30"/>
      <c r="E420208" s="30"/>
      <c r="F420208" s="30"/>
    </row>
    <row r="420307" spans="1:6" x14ac:dyDescent="0.3">
      <c r="A420307" s="30"/>
      <c r="B420307" s="30"/>
      <c r="C420307" s="30"/>
      <c r="D420307" s="30"/>
      <c r="E420307" s="30"/>
      <c r="F420307" s="30"/>
    </row>
    <row r="420406" spans="1:6" x14ac:dyDescent="0.3">
      <c r="A420406" s="30"/>
      <c r="B420406" s="30"/>
      <c r="C420406" s="30"/>
      <c r="D420406" s="30"/>
      <c r="E420406" s="30"/>
      <c r="F420406" s="30"/>
    </row>
    <row r="420505" spans="1:6" x14ac:dyDescent="0.3">
      <c r="A420505" s="30"/>
      <c r="B420505" s="30"/>
      <c r="C420505" s="30"/>
      <c r="D420505" s="30"/>
      <c r="E420505" s="30"/>
      <c r="F420505" s="30"/>
    </row>
    <row r="420604" spans="1:6" x14ac:dyDescent="0.3">
      <c r="A420604" s="30"/>
      <c r="B420604" s="30"/>
      <c r="C420604" s="30"/>
      <c r="D420604" s="30"/>
      <c r="E420604" s="30"/>
      <c r="F420604" s="30"/>
    </row>
    <row r="420703" spans="1:6" x14ac:dyDescent="0.3">
      <c r="A420703" s="30"/>
      <c r="B420703" s="30"/>
      <c r="C420703" s="30"/>
      <c r="D420703" s="30"/>
      <c r="E420703" s="30"/>
      <c r="F420703" s="30"/>
    </row>
    <row r="420802" spans="1:6" x14ac:dyDescent="0.3">
      <c r="A420802" s="30"/>
      <c r="B420802" s="30"/>
      <c r="C420802" s="30"/>
      <c r="D420802" s="30"/>
      <c r="E420802" s="30"/>
      <c r="F420802" s="30"/>
    </row>
    <row r="420901" spans="1:6" x14ac:dyDescent="0.3">
      <c r="A420901" s="30"/>
      <c r="B420901" s="30"/>
      <c r="C420901" s="30"/>
      <c r="D420901" s="30"/>
      <c r="E420901" s="30"/>
      <c r="F420901" s="30"/>
    </row>
    <row r="421000" spans="1:6" x14ac:dyDescent="0.3">
      <c r="A421000" s="30"/>
      <c r="B421000" s="30"/>
      <c r="C421000" s="30"/>
      <c r="D421000" s="30"/>
      <c r="E421000" s="30"/>
      <c r="F421000" s="30"/>
    </row>
    <row r="421099" spans="1:6" x14ac:dyDescent="0.3">
      <c r="A421099" s="30"/>
      <c r="B421099" s="30"/>
      <c r="C421099" s="30"/>
      <c r="D421099" s="30"/>
      <c r="E421099" s="30"/>
      <c r="F421099" s="30"/>
    </row>
    <row r="421198" spans="1:6" x14ac:dyDescent="0.3">
      <c r="A421198" s="30"/>
      <c r="B421198" s="30"/>
      <c r="C421198" s="30"/>
      <c r="D421198" s="30"/>
      <c r="E421198" s="30"/>
      <c r="F421198" s="30"/>
    </row>
    <row r="421297" spans="1:6" x14ac:dyDescent="0.3">
      <c r="A421297" s="30"/>
      <c r="B421297" s="30"/>
      <c r="C421297" s="30"/>
      <c r="D421297" s="30"/>
      <c r="E421297" s="30"/>
      <c r="F421297" s="30"/>
    </row>
    <row r="421396" spans="1:6" x14ac:dyDescent="0.3">
      <c r="A421396" s="30"/>
      <c r="B421396" s="30"/>
      <c r="C421396" s="30"/>
      <c r="D421396" s="30"/>
      <c r="E421396" s="30"/>
      <c r="F421396" s="30"/>
    </row>
    <row r="421495" spans="1:6" x14ac:dyDescent="0.3">
      <c r="A421495" s="30"/>
      <c r="B421495" s="30"/>
      <c r="C421495" s="30"/>
      <c r="D421495" s="30"/>
      <c r="E421495" s="30"/>
      <c r="F421495" s="30"/>
    </row>
    <row r="421594" spans="1:6" x14ac:dyDescent="0.3">
      <c r="A421594" s="30"/>
      <c r="B421594" s="30"/>
      <c r="C421594" s="30"/>
      <c r="D421594" s="30"/>
      <c r="E421594" s="30"/>
      <c r="F421594" s="30"/>
    </row>
    <row r="421693" spans="1:6" x14ac:dyDescent="0.3">
      <c r="A421693" s="30"/>
      <c r="B421693" s="30"/>
      <c r="C421693" s="30"/>
      <c r="D421693" s="30"/>
      <c r="E421693" s="30"/>
      <c r="F421693" s="30"/>
    </row>
    <row r="421792" spans="1:6" x14ac:dyDescent="0.3">
      <c r="A421792" s="30"/>
      <c r="B421792" s="30"/>
      <c r="C421792" s="30"/>
      <c r="D421792" s="30"/>
      <c r="E421792" s="30"/>
      <c r="F421792" s="30"/>
    </row>
    <row r="421891" spans="1:6" x14ac:dyDescent="0.3">
      <c r="A421891" s="30"/>
      <c r="B421891" s="30"/>
      <c r="C421891" s="30"/>
      <c r="D421891" s="30"/>
      <c r="E421891" s="30"/>
      <c r="F421891" s="30"/>
    </row>
    <row r="421990" spans="1:6" x14ac:dyDescent="0.3">
      <c r="A421990" s="30"/>
      <c r="B421990" s="30"/>
      <c r="C421990" s="30"/>
      <c r="D421990" s="30"/>
      <c r="E421990" s="30"/>
      <c r="F421990" s="30"/>
    </row>
    <row r="422089" spans="1:6" x14ac:dyDescent="0.3">
      <c r="A422089" s="30"/>
      <c r="B422089" s="30"/>
      <c r="C422089" s="30"/>
      <c r="D422089" s="30"/>
      <c r="E422089" s="30"/>
      <c r="F422089" s="30"/>
    </row>
    <row r="422188" spans="1:6" x14ac:dyDescent="0.3">
      <c r="A422188" s="30"/>
      <c r="B422188" s="30"/>
      <c r="C422188" s="30"/>
      <c r="D422188" s="30"/>
      <c r="E422188" s="30"/>
      <c r="F422188" s="30"/>
    </row>
    <row r="422287" spans="1:6" x14ac:dyDescent="0.3">
      <c r="A422287" s="30"/>
      <c r="B422287" s="30"/>
      <c r="C422287" s="30"/>
      <c r="D422287" s="30"/>
      <c r="E422287" s="30"/>
      <c r="F422287" s="30"/>
    </row>
    <row r="422386" spans="1:6" x14ac:dyDescent="0.3">
      <c r="A422386" s="30"/>
      <c r="B422386" s="30"/>
      <c r="C422386" s="30"/>
      <c r="D422386" s="30"/>
      <c r="E422386" s="30"/>
      <c r="F422386" s="30"/>
    </row>
    <row r="422485" spans="1:6" x14ac:dyDescent="0.3">
      <c r="A422485" s="30"/>
      <c r="B422485" s="30"/>
      <c r="C422485" s="30"/>
      <c r="D422485" s="30"/>
      <c r="E422485" s="30"/>
      <c r="F422485" s="30"/>
    </row>
    <row r="422584" spans="1:6" x14ac:dyDescent="0.3">
      <c r="A422584" s="30"/>
      <c r="B422584" s="30"/>
      <c r="C422584" s="30"/>
      <c r="D422584" s="30"/>
      <c r="E422584" s="30"/>
      <c r="F422584" s="30"/>
    </row>
    <row r="422683" spans="1:6" x14ac:dyDescent="0.3">
      <c r="A422683" s="30"/>
      <c r="B422683" s="30"/>
      <c r="C422683" s="30"/>
      <c r="D422683" s="30"/>
      <c r="E422683" s="30"/>
      <c r="F422683" s="30"/>
    </row>
    <row r="422782" spans="1:6" x14ac:dyDescent="0.3">
      <c r="A422782" s="30"/>
      <c r="B422782" s="30"/>
      <c r="C422782" s="30"/>
      <c r="D422782" s="30"/>
      <c r="E422782" s="30"/>
      <c r="F422782" s="30"/>
    </row>
    <row r="422881" spans="1:6" x14ac:dyDescent="0.3">
      <c r="A422881" s="30"/>
      <c r="B422881" s="30"/>
      <c r="C422881" s="30"/>
      <c r="D422881" s="30"/>
      <c r="E422881" s="30"/>
      <c r="F422881" s="30"/>
    </row>
    <row r="422980" spans="1:6" x14ac:dyDescent="0.3">
      <c r="A422980" s="30"/>
      <c r="B422980" s="30"/>
      <c r="C422980" s="30"/>
      <c r="D422980" s="30"/>
      <c r="E422980" s="30"/>
      <c r="F422980" s="30"/>
    </row>
    <row r="423079" spans="1:6" x14ac:dyDescent="0.3">
      <c r="A423079" s="30"/>
      <c r="B423079" s="30"/>
      <c r="C423079" s="30"/>
      <c r="D423079" s="30"/>
      <c r="E423079" s="30"/>
      <c r="F423079" s="30"/>
    </row>
    <row r="423178" spans="1:6" x14ac:dyDescent="0.3">
      <c r="A423178" s="30"/>
      <c r="B423178" s="30"/>
      <c r="C423178" s="30"/>
      <c r="D423178" s="30"/>
      <c r="E423178" s="30"/>
      <c r="F423178" s="30"/>
    </row>
    <row r="423277" spans="1:6" x14ac:dyDescent="0.3">
      <c r="A423277" s="30"/>
      <c r="B423277" s="30"/>
      <c r="C423277" s="30"/>
      <c r="D423277" s="30"/>
      <c r="E423277" s="30"/>
      <c r="F423277" s="30"/>
    </row>
    <row r="423376" spans="1:6" x14ac:dyDescent="0.3">
      <c r="A423376" s="30"/>
      <c r="B423376" s="30"/>
      <c r="C423376" s="30"/>
      <c r="D423376" s="30"/>
      <c r="E423376" s="30"/>
      <c r="F423376" s="30"/>
    </row>
    <row r="423475" spans="1:6" x14ac:dyDescent="0.3">
      <c r="A423475" s="30"/>
      <c r="B423475" s="30"/>
      <c r="C423475" s="30"/>
      <c r="D423475" s="30"/>
      <c r="E423475" s="30"/>
      <c r="F423475" s="30"/>
    </row>
    <row r="423574" spans="1:6" x14ac:dyDescent="0.3">
      <c r="A423574" s="30"/>
      <c r="B423574" s="30"/>
      <c r="C423574" s="30"/>
      <c r="D423574" s="30"/>
      <c r="E423574" s="30"/>
      <c r="F423574" s="30"/>
    </row>
    <row r="423673" spans="1:6" x14ac:dyDescent="0.3">
      <c r="A423673" s="30"/>
      <c r="B423673" s="30"/>
      <c r="C423673" s="30"/>
      <c r="D423673" s="30"/>
      <c r="E423673" s="30"/>
      <c r="F423673" s="30"/>
    </row>
    <row r="423772" spans="1:6" x14ac:dyDescent="0.3">
      <c r="A423772" s="30"/>
      <c r="B423772" s="30"/>
      <c r="C423772" s="30"/>
      <c r="D423772" s="30"/>
      <c r="E423772" s="30"/>
      <c r="F423772" s="30"/>
    </row>
    <row r="423871" spans="1:6" x14ac:dyDescent="0.3">
      <c r="A423871" s="30"/>
      <c r="B423871" s="30"/>
      <c r="C423871" s="30"/>
      <c r="D423871" s="30"/>
      <c r="E423871" s="30"/>
      <c r="F423871" s="30"/>
    </row>
    <row r="423970" spans="1:6" x14ac:dyDescent="0.3">
      <c r="A423970" s="30"/>
      <c r="B423970" s="30"/>
      <c r="C423970" s="30"/>
      <c r="D423970" s="30"/>
      <c r="E423970" s="30"/>
      <c r="F423970" s="30"/>
    </row>
    <row r="424069" spans="1:6" x14ac:dyDescent="0.3">
      <c r="A424069" s="30"/>
      <c r="B424069" s="30"/>
      <c r="C424069" s="30"/>
      <c r="D424069" s="30"/>
      <c r="E424069" s="30"/>
      <c r="F424069" s="30"/>
    </row>
    <row r="424168" spans="1:6" x14ac:dyDescent="0.3">
      <c r="A424168" s="30"/>
      <c r="B424168" s="30"/>
      <c r="C424168" s="30"/>
      <c r="D424168" s="30"/>
      <c r="E424168" s="30"/>
      <c r="F424168" s="30"/>
    </row>
    <row r="424267" spans="1:6" x14ac:dyDescent="0.3">
      <c r="A424267" s="30"/>
      <c r="B424267" s="30"/>
      <c r="C424267" s="30"/>
      <c r="D424267" s="30"/>
      <c r="E424267" s="30"/>
      <c r="F424267" s="30"/>
    </row>
    <row r="424366" spans="1:6" x14ac:dyDescent="0.3">
      <c r="A424366" s="30"/>
      <c r="B424366" s="30"/>
      <c r="C424366" s="30"/>
      <c r="D424366" s="30"/>
      <c r="E424366" s="30"/>
      <c r="F424366" s="30"/>
    </row>
    <row r="424465" spans="1:6" x14ac:dyDescent="0.3">
      <c r="A424465" s="30"/>
      <c r="B424465" s="30"/>
      <c r="C424465" s="30"/>
      <c r="D424465" s="30"/>
      <c r="E424465" s="30"/>
      <c r="F424465" s="30"/>
    </row>
    <row r="424564" spans="1:6" x14ac:dyDescent="0.3">
      <c r="A424564" s="30"/>
      <c r="B424564" s="30"/>
      <c r="C424564" s="30"/>
      <c r="D424564" s="30"/>
      <c r="E424564" s="30"/>
      <c r="F424564" s="30"/>
    </row>
    <row r="424663" spans="1:6" x14ac:dyDescent="0.3">
      <c r="A424663" s="30"/>
      <c r="B424663" s="30"/>
      <c r="C424663" s="30"/>
      <c r="D424663" s="30"/>
      <c r="E424663" s="30"/>
      <c r="F424663" s="30"/>
    </row>
    <row r="424762" spans="1:6" x14ac:dyDescent="0.3">
      <c r="A424762" s="30"/>
      <c r="B424762" s="30"/>
      <c r="C424762" s="30"/>
      <c r="D424762" s="30"/>
      <c r="E424762" s="30"/>
      <c r="F424762" s="30"/>
    </row>
    <row r="424861" spans="1:6" x14ac:dyDescent="0.3">
      <c r="A424861" s="30"/>
      <c r="B424861" s="30"/>
      <c r="C424861" s="30"/>
      <c r="D424861" s="30"/>
      <c r="E424861" s="30"/>
      <c r="F424861" s="30"/>
    </row>
    <row r="424960" spans="1:6" x14ac:dyDescent="0.3">
      <c r="A424960" s="30"/>
      <c r="B424960" s="30"/>
      <c r="C424960" s="30"/>
      <c r="D424960" s="30"/>
      <c r="E424960" s="30"/>
      <c r="F424960" s="30"/>
    </row>
    <row r="425059" spans="1:6" x14ac:dyDescent="0.3">
      <c r="A425059" s="30"/>
      <c r="B425059" s="30"/>
      <c r="C425059" s="30"/>
      <c r="D425059" s="30"/>
      <c r="E425059" s="30"/>
      <c r="F425059" s="30"/>
    </row>
    <row r="425158" spans="1:6" x14ac:dyDescent="0.3">
      <c r="A425158" s="30"/>
      <c r="B425158" s="30"/>
      <c r="C425158" s="30"/>
      <c r="D425158" s="30"/>
      <c r="E425158" s="30"/>
      <c r="F425158" s="30"/>
    </row>
    <row r="425257" spans="1:6" x14ac:dyDescent="0.3">
      <c r="A425257" s="30"/>
      <c r="B425257" s="30"/>
      <c r="C425257" s="30"/>
      <c r="D425257" s="30"/>
      <c r="E425257" s="30"/>
      <c r="F425257" s="30"/>
    </row>
    <row r="425356" spans="1:6" x14ac:dyDescent="0.3">
      <c r="A425356" s="30"/>
      <c r="B425356" s="30"/>
      <c r="C425356" s="30"/>
      <c r="D425356" s="30"/>
      <c r="E425356" s="30"/>
      <c r="F425356" s="30"/>
    </row>
    <row r="425455" spans="1:6" x14ac:dyDescent="0.3">
      <c r="A425455" s="30"/>
      <c r="B425455" s="30"/>
      <c r="C425455" s="30"/>
      <c r="D425455" s="30"/>
      <c r="E425455" s="30"/>
      <c r="F425455" s="30"/>
    </row>
    <row r="425554" spans="1:6" x14ac:dyDescent="0.3">
      <c r="A425554" s="30"/>
      <c r="B425554" s="30"/>
      <c r="C425554" s="30"/>
      <c r="D425554" s="30"/>
      <c r="E425554" s="30"/>
      <c r="F425554" s="30"/>
    </row>
    <row r="425653" spans="1:6" x14ac:dyDescent="0.3">
      <c r="A425653" s="30"/>
      <c r="B425653" s="30"/>
      <c r="C425653" s="30"/>
      <c r="D425653" s="30"/>
      <c r="E425653" s="30"/>
      <c r="F425653" s="30"/>
    </row>
    <row r="425752" spans="1:6" x14ac:dyDescent="0.3">
      <c r="A425752" s="30"/>
      <c r="B425752" s="30"/>
      <c r="C425752" s="30"/>
      <c r="D425752" s="30"/>
      <c r="E425752" s="30"/>
      <c r="F425752" s="30"/>
    </row>
    <row r="425851" spans="1:6" x14ac:dyDescent="0.3">
      <c r="A425851" s="30"/>
      <c r="B425851" s="30"/>
      <c r="C425851" s="30"/>
      <c r="D425851" s="30"/>
      <c r="E425851" s="30"/>
      <c r="F425851" s="30"/>
    </row>
    <row r="425950" spans="1:6" x14ac:dyDescent="0.3">
      <c r="A425950" s="30"/>
      <c r="B425950" s="30"/>
      <c r="C425950" s="30"/>
      <c r="D425950" s="30"/>
      <c r="E425950" s="30"/>
      <c r="F425950" s="30"/>
    </row>
    <row r="426049" spans="1:6" x14ac:dyDescent="0.3">
      <c r="A426049" s="30"/>
      <c r="B426049" s="30"/>
      <c r="C426049" s="30"/>
      <c r="D426049" s="30"/>
      <c r="E426049" s="30"/>
      <c r="F426049" s="30"/>
    </row>
    <row r="426148" spans="1:6" x14ac:dyDescent="0.3">
      <c r="A426148" s="30"/>
      <c r="B426148" s="30"/>
      <c r="C426148" s="30"/>
      <c r="D426148" s="30"/>
      <c r="E426148" s="30"/>
      <c r="F426148" s="30"/>
    </row>
    <row r="426247" spans="1:6" x14ac:dyDescent="0.3">
      <c r="A426247" s="30"/>
      <c r="B426247" s="30"/>
      <c r="C426247" s="30"/>
      <c r="D426247" s="30"/>
      <c r="E426247" s="30"/>
      <c r="F426247" s="30"/>
    </row>
    <row r="426346" spans="1:6" x14ac:dyDescent="0.3">
      <c r="A426346" s="30"/>
      <c r="B426346" s="30"/>
      <c r="C426346" s="30"/>
      <c r="D426346" s="30"/>
      <c r="E426346" s="30"/>
      <c r="F426346" s="30"/>
    </row>
    <row r="426445" spans="1:6" x14ac:dyDescent="0.3">
      <c r="A426445" s="30"/>
      <c r="B426445" s="30"/>
      <c r="C426445" s="30"/>
      <c r="D426445" s="30"/>
      <c r="E426445" s="30"/>
      <c r="F426445" s="30"/>
    </row>
    <row r="426544" spans="1:6" x14ac:dyDescent="0.3">
      <c r="A426544" s="30"/>
      <c r="B426544" s="30"/>
      <c r="C426544" s="30"/>
      <c r="D426544" s="30"/>
      <c r="E426544" s="30"/>
      <c r="F426544" s="30"/>
    </row>
    <row r="426643" spans="1:6" x14ac:dyDescent="0.3">
      <c r="A426643" s="30"/>
      <c r="B426643" s="30"/>
      <c r="C426643" s="30"/>
      <c r="D426643" s="30"/>
      <c r="E426643" s="30"/>
      <c r="F426643" s="30"/>
    </row>
    <row r="426742" spans="1:6" x14ac:dyDescent="0.3">
      <c r="A426742" s="30"/>
      <c r="B426742" s="30"/>
      <c r="C426742" s="30"/>
      <c r="D426742" s="30"/>
      <c r="E426742" s="30"/>
      <c r="F426742" s="30"/>
    </row>
    <row r="426841" spans="1:6" x14ac:dyDescent="0.3">
      <c r="A426841" s="30"/>
      <c r="B426841" s="30"/>
      <c r="C426841" s="30"/>
      <c r="D426841" s="30"/>
      <c r="E426841" s="30"/>
      <c r="F426841" s="30"/>
    </row>
    <row r="426940" spans="1:6" x14ac:dyDescent="0.3">
      <c r="A426940" s="30"/>
      <c r="B426940" s="30"/>
      <c r="C426940" s="30"/>
      <c r="D426940" s="30"/>
      <c r="E426940" s="30"/>
      <c r="F426940" s="30"/>
    </row>
    <row r="427039" spans="1:6" x14ac:dyDescent="0.3">
      <c r="A427039" s="30"/>
      <c r="B427039" s="30"/>
      <c r="C427039" s="30"/>
      <c r="D427039" s="30"/>
      <c r="E427039" s="30"/>
      <c r="F427039" s="30"/>
    </row>
    <row r="427138" spans="1:6" x14ac:dyDescent="0.3">
      <c r="A427138" s="30"/>
      <c r="B427138" s="30"/>
      <c r="C427138" s="30"/>
      <c r="D427138" s="30"/>
      <c r="E427138" s="30"/>
      <c r="F427138" s="30"/>
    </row>
    <row r="427237" spans="1:6" x14ac:dyDescent="0.3">
      <c r="A427237" s="30"/>
      <c r="B427237" s="30"/>
      <c r="C427237" s="30"/>
      <c r="D427237" s="30"/>
      <c r="E427237" s="30"/>
      <c r="F427237" s="30"/>
    </row>
    <row r="427336" spans="1:6" x14ac:dyDescent="0.3">
      <c r="A427336" s="30"/>
      <c r="B427336" s="30"/>
      <c r="C427336" s="30"/>
      <c r="D427336" s="30"/>
      <c r="E427336" s="30"/>
      <c r="F427336" s="30"/>
    </row>
    <row r="427435" spans="1:6" x14ac:dyDescent="0.3">
      <c r="A427435" s="30"/>
      <c r="B427435" s="30"/>
      <c r="C427435" s="30"/>
      <c r="D427435" s="30"/>
      <c r="E427435" s="30"/>
      <c r="F427435" s="30"/>
    </row>
    <row r="427534" spans="1:6" x14ac:dyDescent="0.3">
      <c r="A427534" s="30"/>
      <c r="B427534" s="30"/>
      <c r="C427534" s="30"/>
      <c r="D427534" s="30"/>
      <c r="E427534" s="30"/>
      <c r="F427534" s="30"/>
    </row>
    <row r="427633" spans="1:6" x14ac:dyDescent="0.3">
      <c r="A427633" s="30"/>
      <c r="B427633" s="30"/>
      <c r="C427633" s="30"/>
      <c r="D427633" s="30"/>
      <c r="E427633" s="30"/>
      <c r="F427633" s="30"/>
    </row>
    <row r="427732" spans="1:6" x14ac:dyDescent="0.3">
      <c r="A427732" s="30"/>
      <c r="B427732" s="30"/>
      <c r="C427732" s="30"/>
      <c r="D427732" s="30"/>
      <c r="E427732" s="30"/>
      <c r="F427732" s="30"/>
    </row>
    <row r="427831" spans="1:6" x14ac:dyDescent="0.3">
      <c r="A427831" s="30"/>
      <c r="B427831" s="30"/>
      <c r="C427831" s="30"/>
      <c r="D427831" s="30"/>
      <c r="E427831" s="30"/>
      <c r="F427831" s="30"/>
    </row>
    <row r="427930" spans="1:6" x14ac:dyDescent="0.3">
      <c r="A427930" s="30"/>
      <c r="B427930" s="30"/>
      <c r="C427930" s="30"/>
      <c r="D427930" s="30"/>
      <c r="E427930" s="30"/>
      <c r="F427930" s="30"/>
    </row>
    <row r="428029" spans="1:6" x14ac:dyDescent="0.3">
      <c r="A428029" s="30"/>
      <c r="B428029" s="30"/>
      <c r="C428029" s="30"/>
      <c r="D428029" s="30"/>
      <c r="E428029" s="30"/>
      <c r="F428029" s="30"/>
    </row>
    <row r="428128" spans="1:6" x14ac:dyDescent="0.3">
      <c r="A428128" s="30"/>
      <c r="B428128" s="30"/>
      <c r="C428128" s="30"/>
      <c r="D428128" s="30"/>
      <c r="E428128" s="30"/>
      <c r="F428128" s="30"/>
    </row>
    <row r="428227" spans="1:6" x14ac:dyDescent="0.3">
      <c r="A428227" s="30"/>
      <c r="B428227" s="30"/>
      <c r="C428227" s="30"/>
      <c r="D428227" s="30"/>
      <c r="E428227" s="30"/>
      <c r="F428227" s="30"/>
    </row>
    <row r="428326" spans="1:6" x14ac:dyDescent="0.3">
      <c r="A428326" s="30"/>
      <c r="B428326" s="30"/>
      <c r="C428326" s="30"/>
      <c r="D428326" s="30"/>
      <c r="E428326" s="30"/>
      <c r="F428326" s="30"/>
    </row>
    <row r="428425" spans="1:6" x14ac:dyDescent="0.3">
      <c r="A428425" s="30"/>
      <c r="B428425" s="30"/>
      <c r="C428425" s="30"/>
      <c r="D428425" s="30"/>
      <c r="E428425" s="30"/>
      <c r="F428425" s="30"/>
    </row>
    <row r="428524" spans="1:6" x14ac:dyDescent="0.3">
      <c r="A428524" s="30"/>
      <c r="B428524" s="30"/>
      <c r="C428524" s="30"/>
      <c r="D428524" s="30"/>
      <c r="E428524" s="30"/>
      <c r="F428524" s="30"/>
    </row>
    <row r="428623" spans="1:6" x14ac:dyDescent="0.3">
      <c r="A428623" s="30"/>
      <c r="B428623" s="30"/>
      <c r="C428623" s="30"/>
      <c r="D428623" s="30"/>
      <c r="E428623" s="30"/>
      <c r="F428623" s="30"/>
    </row>
    <row r="428722" spans="1:6" x14ac:dyDescent="0.3">
      <c r="A428722" s="30"/>
      <c r="B428722" s="30"/>
      <c r="C428722" s="30"/>
      <c r="D428722" s="30"/>
      <c r="E428722" s="30"/>
      <c r="F428722" s="30"/>
    </row>
    <row r="428821" spans="1:6" x14ac:dyDescent="0.3">
      <c r="A428821" s="30"/>
      <c r="B428821" s="30"/>
      <c r="C428821" s="30"/>
      <c r="D428821" s="30"/>
      <c r="E428821" s="30"/>
      <c r="F428821" s="30"/>
    </row>
    <row r="428920" spans="1:6" x14ac:dyDescent="0.3">
      <c r="A428920" s="30"/>
      <c r="B428920" s="30"/>
      <c r="C428920" s="30"/>
      <c r="D428920" s="30"/>
      <c r="E428920" s="30"/>
      <c r="F428920" s="30"/>
    </row>
    <row r="429019" spans="1:6" x14ac:dyDescent="0.3">
      <c r="A429019" s="30"/>
      <c r="B429019" s="30"/>
      <c r="C429019" s="30"/>
      <c r="D429019" s="30"/>
      <c r="E429019" s="30"/>
      <c r="F429019" s="30"/>
    </row>
    <row r="429118" spans="1:6" x14ac:dyDescent="0.3">
      <c r="A429118" s="30"/>
      <c r="B429118" s="30"/>
      <c r="C429118" s="30"/>
      <c r="D429118" s="30"/>
      <c r="E429118" s="30"/>
      <c r="F429118" s="30"/>
    </row>
    <row r="429217" spans="1:6" x14ac:dyDescent="0.3">
      <c r="A429217" s="30"/>
      <c r="B429217" s="30"/>
      <c r="C429217" s="30"/>
      <c r="D429217" s="30"/>
      <c r="E429217" s="30"/>
      <c r="F429217" s="30"/>
    </row>
    <row r="429316" spans="1:6" x14ac:dyDescent="0.3">
      <c r="A429316" s="30"/>
      <c r="B429316" s="30"/>
      <c r="C429316" s="30"/>
      <c r="D429316" s="30"/>
      <c r="E429316" s="30"/>
      <c r="F429316" s="30"/>
    </row>
    <row r="429415" spans="1:6" x14ac:dyDescent="0.3">
      <c r="A429415" s="30"/>
      <c r="B429415" s="30"/>
      <c r="C429415" s="30"/>
      <c r="D429415" s="30"/>
      <c r="E429415" s="30"/>
      <c r="F429415" s="30"/>
    </row>
    <row r="429514" spans="1:6" x14ac:dyDescent="0.3">
      <c r="A429514" s="30"/>
      <c r="B429514" s="30"/>
      <c r="C429514" s="30"/>
      <c r="D429514" s="30"/>
      <c r="E429514" s="30"/>
      <c r="F429514" s="30"/>
    </row>
    <row r="429613" spans="1:6" x14ac:dyDescent="0.3">
      <c r="A429613" s="30"/>
      <c r="B429613" s="30"/>
      <c r="C429613" s="30"/>
      <c r="D429613" s="30"/>
      <c r="E429613" s="30"/>
      <c r="F429613" s="30"/>
    </row>
    <row r="429712" spans="1:6" x14ac:dyDescent="0.3">
      <c r="A429712" s="30"/>
      <c r="B429712" s="30"/>
      <c r="C429712" s="30"/>
      <c r="D429712" s="30"/>
      <c r="E429712" s="30"/>
      <c r="F429712" s="30"/>
    </row>
    <row r="429811" spans="1:6" x14ac:dyDescent="0.3">
      <c r="A429811" s="30"/>
      <c r="B429811" s="30"/>
      <c r="C429811" s="30"/>
      <c r="D429811" s="30"/>
      <c r="E429811" s="30"/>
      <c r="F429811" s="30"/>
    </row>
    <row r="429910" spans="1:6" x14ac:dyDescent="0.3">
      <c r="A429910" s="30"/>
      <c r="B429910" s="30"/>
      <c r="C429910" s="30"/>
      <c r="D429910" s="30"/>
      <c r="E429910" s="30"/>
      <c r="F429910" s="30"/>
    </row>
    <row r="430009" spans="1:6" x14ac:dyDescent="0.3">
      <c r="A430009" s="30"/>
      <c r="B430009" s="30"/>
      <c r="C430009" s="30"/>
      <c r="D430009" s="30"/>
      <c r="E430009" s="30"/>
      <c r="F430009" s="30"/>
    </row>
    <row r="430108" spans="1:6" x14ac:dyDescent="0.3">
      <c r="A430108" s="30"/>
      <c r="B430108" s="30"/>
      <c r="C430108" s="30"/>
      <c r="D430108" s="30"/>
      <c r="E430108" s="30"/>
      <c r="F430108" s="30"/>
    </row>
    <row r="430207" spans="1:6" x14ac:dyDescent="0.3">
      <c r="A430207" s="30"/>
      <c r="B430207" s="30"/>
      <c r="C430207" s="30"/>
      <c r="D430207" s="30"/>
      <c r="E430207" s="30"/>
      <c r="F430207" s="30"/>
    </row>
    <row r="430306" spans="1:6" x14ac:dyDescent="0.3">
      <c r="A430306" s="30"/>
      <c r="B430306" s="30"/>
      <c r="C430306" s="30"/>
      <c r="D430306" s="30"/>
      <c r="E430306" s="30"/>
      <c r="F430306" s="30"/>
    </row>
    <row r="430405" spans="1:6" x14ac:dyDescent="0.3">
      <c r="A430405" s="30"/>
      <c r="B430405" s="30"/>
      <c r="C430405" s="30"/>
      <c r="D430405" s="30"/>
      <c r="E430405" s="30"/>
      <c r="F430405" s="30"/>
    </row>
    <row r="430504" spans="1:6" x14ac:dyDescent="0.3">
      <c r="A430504" s="30"/>
      <c r="B430504" s="30"/>
      <c r="C430504" s="30"/>
      <c r="D430504" s="30"/>
      <c r="E430504" s="30"/>
      <c r="F430504" s="30"/>
    </row>
    <row r="430603" spans="1:6" x14ac:dyDescent="0.3">
      <c r="A430603" s="30"/>
      <c r="B430603" s="30"/>
      <c r="C430603" s="30"/>
      <c r="D430603" s="30"/>
      <c r="E430603" s="30"/>
      <c r="F430603" s="30"/>
    </row>
    <row r="430702" spans="1:6" x14ac:dyDescent="0.3">
      <c r="A430702" s="30"/>
      <c r="B430702" s="30"/>
      <c r="C430702" s="30"/>
      <c r="D430702" s="30"/>
      <c r="E430702" s="30"/>
      <c r="F430702" s="30"/>
    </row>
    <row r="430801" spans="1:6" x14ac:dyDescent="0.3">
      <c r="A430801" s="30"/>
      <c r="B430801" s="30"/>
      <c r="C430801" s="30"/>
      <c r="D430801" s="30"/>
      <c r="E430801" s="30"/>
      <c r="F430801" s="30"/>
    </row>
    <row r="430900" spans="1:6" x14ac:dyDescent="0.3">
      <c r="A430900" s="30"/>
      <c r="B430900" s="30"/>
      <c r="C430900" s="30"/>
      <c r="D430900" s="30"/>
      <c r="E430900" s="30"/>
      <c r="F430900" s="30"/>
    </row>
    <row r="430999" spans="1:6" x14ac:dyDescent="0.3">
      <c r="A430999" s="30"/>
      <c r="B430999" s="30"/>
      <c r="C430999" s="30"/>
      <c r="D430999" s="30"/>
      <c r="E430999" s="30"/>
      <c r="F430999" s="30"/>
    </row>
    <row r="431098" spans="1:6" x14ac:dyDescent="0.3">
      <c r="A431098" s="30"/>
      <c r="B431098" s="30"/>
      <c r="C431098" s="30"/>
      <c r="D431098" s="30"/>
      <c r="E431098" s="30"/>
      <c r="F431098" s="30"/>
    </row>
    <row r="431197" spans="1:6" x14ac:dyDescent="0.3">
      <c r="A431197" s="30"/>
      <c r="B431197" s="30"/>
      <c r="C431197" s="30"/>
      <c r="D431197" s="30"/>
      <c r="E431197" s="30"/>
      <c r="F431197" s="30"/>
    </row>
    <row r="431296" spans="1:6" x14ac:dyDescent="0.3">
      <c r="A431296" s="30"/>
      <c r="B431296" s="30"/>
      <c r="C431296" s="30"/>
      <c r="D431296" s="30"/>
      <c r="E431296" s="30"/>
      <c r="F431296" s="30"/>
    </row>
    <row r="431395" spans="1:6" x14ac:dyDescent="0.3">
      <c r="A431395" s="30"/>
      <c r="B431395" s="30"/>
      <c r="C431395" s="30"/>
      <c r="D431395" s="30"/>
      <c r="E431395" s="30"/>
      <c r="F431395" s="30"/>
    </row>
    <row r="431494" spans="1:6" x14ac:dyDescent="0.3">
      <c r="A431494" s="30"/>
      <c r="B431494" s="30"/>
      <c r="C431494" s="30"/>
      <c r="D431494" s="30"/>
      <c r="E431494" s="30"/>
      <c r="F431494" s="30"/>
    </row>
    <row r="431593" spans="1:6" x14ac:dyDescent="0.3">
      <c r="A431593" s="30"/>
      <c r="B431593" s="30"/>
      <c r="C431593" s="30"/>
      <c r="D431593" s="30"/>
      <c r="E431593" s="30"/>
      <c r="F431593" s="30"/>
    </row>
    <row r="431692" spans="1:6" x14ac:dyDescent="0.3">
      <c r="A431692" s="30"/>
      <c r="B431692" s="30"/>
      <c r="C431692" s="30"/>
      <c r="D431692" s="30"/>
      <c r="E431692" s="30"/>
      <c r="F431692" s="30"/>
    </row>
    <row r="431791" spans="1:6" x14ac:dyDescent="0.3">
      <c r="A431791" s="30"/>
      <c r="B431791" s="30"/>
      <c r="C431791" s="30"/>
      <c r="D431791" s="30"/>
      <c r="E431791" s="30"/>
      <c r="F431791" s="30"/>
    </row>
    <row r="431890" spans="1:6" x14ac:dyDescent="0.3">
      <c r="A431890" s="30"/>
      <c r="B431890" s="30"/>
      <c r="C431890" s="30"/>
      <c r="D431890" s="30"/>
      <c r="E431890" s="30"/>
      <c r="F431890" s="30"/>
    </row>
    <row r="431989" spans="1:6" x14ac:dyDescent="0.3">
      <c r="A431989" s="30"/>
      <c r="B431989" s="30"/>
      <c r="C431989" s="30"/>
      <c r="D431989" s="30"/>
      <c r="E431989" s="30"/>
      <c r="F431989" s="30"/>
    </row>
    <row r="432088" spans="1:6" x14ac:dyDescent="0.3">
      <c r="A432088" s="30"/>
      <c r="B432088" s="30"/>
      <c r="C432088" s="30"/>
      <c r="D432088" s="30"/>
      <c r="E432088" s="30"/>
      <c r="F432088" s="30"/>
    </row>
    <row r="432187" spans="1:6" x14ac:dyDescent="0.3">
      <c r="A432187" s="30"/>
      <c r="B432187" s="30"/>
      <c r="C432187" s="30"/>
      <c r="D432187" s="30"/>
      <c r="E432187" s="30"/>
      <c r="F432187" s="30"/>
    </row>
    <row r="432286" spans="1:6" x14ac:dyDescent="0.3">
      <c r="A432286" s="30"/>
      <c r="B432286" s="30"/>
      <c r="C432286" s="30"/>
      <c r="D432286" s="30"/>
      <c r="E432286" s="30"/>
      <c r="F432286" s="30"/>
    </row>
    <row r="432385" spans="1:6" x14ac:dyDescent="0.3">
      <c r="A432385" s="30"/>
      <c r="B432385" s="30"/>
      <c r="C432385" s="30"/>
      <c r="D432385" s="30"/>
      <c r="E432385" s="30"/>
      <c r="F432385" s="30"/>
    </row>
    <row r="432484" spans="1:6" x14ac:dyDescent="0.3">
      <c r="A432484" s="30"/>
      <c r="B432484" s="30"/>
      <c r="C432484" s="30"/>
      <c r="D432484" s="30"/>
      <c r="E432484" s="30"/>
      <c r="F432484" s="30"/>
    </row>
    <row r="432583" spans="1:6" x14ac:dyDescent="0.3">
      <c r="A432583" s="30"/>
      <c r="B432583" s="30"/>
      <c r="C432583" s="30"/>
      <c r="D432583" s="30"/>
      <c r="E432583" s="30"/>
      <c r="F432583" s="30"/>
    </row>
    <row r="432682" spans="1:6" x14ac:dyDescent="0.3">
      <c r="A432682" s="30"/>
      <c r="B432682" s="30"/>
      <c r="C432682" s="30"/>
      <c r="D432682" s="30"/>
      <c r="E432682" s="30"/>
      <c r="F432682" s="30"/>
    </row>
    <row r="432781" spans="1:6" x14ac:dyDescent="0.3">
      <c r="A432781" s="30"/>
      <c r="B432781" s="30"/>
      <c r="C432781" s="30"/>
      <c r="D432781" s="30"/>
      <c r="E432781" s="30"/>
      <c r="F432781" s="30"/>
    </row>
    <row r="432880" spans="1:6" x14ac:dyDescent="0.3">
      <c r="A432880" s="30"/>
      <c r="B432880" s="30"/>
      <c r="C432880" s="30"/>
      <c r="D432880" s="30"/>
      <c r="E432880" s="30"/>
      <c r="F432880" s="30"/>
    </row>
    <row r="432979" spans="1:6" x14ac:dyDescent="0.3">
      <c r="A432979" s="30"/>
      <c r="B432979" s="30"/>
      <c r="C432979" s="30"/>
      <c r="D432979" s="30"/>
      <c r="E432979" s="30"/>
      <c r="F432979" s="30"/>
    </row>
    <row r="433078" spans="1:6" x14ac:dyDescent="0.3">
      <c r="A433078" s="30"/>
      <c r="B433078" s="30"/>
      <c r="C433078" s="30"/>
      <c r="D433078" s="30"/>
      <c r="E433078" s="30"/>
      <c r="F433078" s="30"/>
    </row>
    <row r="433177" spans="1:6" x14ac:dyDescent="0.3">
      <c r="A433177" s="30"/>
      <c r="B433177" s="30"/>
      <c r="C433177" s="30"/>
      <c r="D433177" s="30"/>
      <c r="E433177" s="30"/>
      <c r="F433177" s="30"/>
    </row>
    <row r="433276" spans="1:6" x14ac:dyDescent="0.3">
      <c r="A433276" s="30"/>
      <c r="B433276" s="30"/>
      <c r="C433276" s="30"/>
      <c r="D433276" s="30"/>
      <c r="E433276" s="30"/>
      <c r="F433276" s="30"/>
    </row>
    <row r="433375" spans="1:6" x14ac:dyDescent="0.3">
      <c r="A433375" s="30"/>
      <c r="B433375" s="30"/>
      <c r="C433375" s="30"/>
      <c r="D433375" s="30"/>
      <c r="E433375" s="30"/>
      <c r="F433375" s="30"/>
    </row>
    <row r="433474" spans="1:6" x14ac:dyDescent="0.3">
      <c r="A433474" s="30"/>
      <c r="B433474" s="30"/>
      <c r="C433474" s="30"/>
      <c r="D433474" s="30"/>
      <c r="E433474" s="30"/>
      <c r="F433474" s="30"/>
    </row>
    <row r="433573" spans="1:6" x14ac:dyDescent="0.3">
      <c r="A433573" s="30"/>
      <c r="B433573" s="30"/>
      <c r="C433573" s="30"/>
      <c r="D433573" s="30"/>
      <c r="E433573" s="30"/>
      <c r="F433573" s="30"/>
    </row>
    <row r="433672" spans="1:6" x14ac:dyDescent="0.3">
      <c r="A433672" s="30"/>
      <c r="B433672" s="30"/>
      <c r="C433672" s="30"/>
      <c r="D433672" s="30"/>
      <c r="E433672" s="30"/>
      <c r="F433672" s="30"/>
    </row>
    <row r="433771" spans="1:6" x14ac:dyDescent="0.3">
      <c r="A433771" s="30"/>
      <c r="B433771" s="30"/>
      <c r="C433771" s="30"/>
      <c r="D433771" s="30"/>
      <c r="E433771" s="30"/>
      <c r="F433771" s="30"/>
    </row>
    <row r="433870" spans="1:6" x14ac:dyDescent="0.3">
      <c r="A433870" s="30"/>
      <c r="B433870" s="30"/>
      <c r="C433870" s="30"/>
      <c r="D433870" s="30"/>
      <c r="E433870" s="30"/>
      <c r="F433870" s="30"/>
    </row>
    <row r="433969" spans="1:6" x14ac:dyDescent="0.3">
      <c r="A433969" s="30"/>
      <c r="B433969" s="30"/>
      <c r="C433969" s="30"/>
      <c r="D433969" s="30"/>
      <c r="E433969" s="30"/>
      <c r="F433969" s="30"/>
    </row>
    <row r="434068" spans="1:6" x14ac:dyDescent="0.3">
      <c r="A434068" s="30"/>
      <c r="B434068" s="30"/>
      <c r="C434068" s="30"/>
      <c r="D434068" s="30"/>
      <c r="E434068" s="30"/>
      <c r="F434068" s="30"/>
    </row>
    <row r="434167" spans="1:6" x14ac:dyDescent="0.3">
      <c r="A434167" s="30"/>
      <c r="B434167" s="30"/>
      <c r="C434167" s="30"/>
      <c r="D434167" s="30"/>
      <c r="E434167" s="30"/>
      <c r="F434167" s="30"/>
    </row>
    <row r="434266" spans="1:6" x14ac:dyDescent="0.3">
      <c r="A434266" s="30"/>
      <c r="B434266" s="30"/>
      <c r="C434266" s="30"/>
      <c r="D434266" s="30"/>
      <c r="E434266" s="30"/>
      <c r="F434266" s="30"/>
    </row>
    <row r="434365" spans="1:6" x14ac:dyDescent="0.3">
      <c r="A434365" s="30"/>
      <c r="B434365" s="30"/>
      <c r="C434365" s="30"/>
      <c r="D434365" s="30"/>
      <c r="E434365" s="30"/>
      <c r="F434365" s="30"/>
    </row>
    <row r="434464" spans="1:6" x14ac:dyDescent="0.3">
      <c r="A434464" s="30"/>
      <c r="B434464" s="30"/>
      <c r="C434464" s="30"/>
      <c r="D434464" s="30"/>
      <c r="E434464" s="30"/>
      <c r="F434464" s="30"/>
    </row>
    <row r="434563" spans="1:6" x14ac:dyDescent="0.3">
      <c r="A434563" s="30"/>
      <c r="B434563" s="30"/>
      <c r="C434563" s="30"/>
      <c r="D434563" s="30"/>
      <c r="E434563" s="30"/>
      <c r="F434563" s="30"/>
    </row>
    <row r="434662" spans="1:6" x14ac:dyDescent="0.3">
      <c r="A434662" s="30"/>
      <c r="B434662" s="30"/>
      <c r="C434662" s="30"/>
      <c r="D434662" s="30"/>
      <c r="E434662" s="30"/>
      <c r="F434662" s="30"/>
    </row>
    <row r="434761" spans="1:6" x14ac:dyDescent="0.3">
      <c r="A434761" s="30"/>
      <c r="B434761" s="30"/>
      <c r="C434761" s="30"/>
      <c r="D434761" s="30"/>
      <c r="E434761" s="30"/>
      <c r="F434761" s="30"/>
    </row>
    <row r="434860" spans="1:6" x14ac:dyDescent="0.3">
      <c r="A434860" s="30"/>
      <c r="B434860" s="30"/>
      <c r="C434860" s="30"/>
      <c r="D434860" s="30"/>
      <c r="E434860" s="30"/>
      <c r="F434860" s="30"/>
    </row>
    <row r="434959" spans="1:6" x14ac:dyDescent="0.3">
      <c r="A434959" s="30"/>
      <c r="B434959" s="30"/>
      <c r="C434959" s="30"/>
      <c r="D434959" s="30"/>
      <c r="E434959" s="30"/>
      <c r="F434959" s="30"/>
    </row>
    <row r="435058" spans="1:6" x14ac:dyDescent="0.3">
      <c r="A435058" s="30"/>
      <c r="B435058" s="30"/>
      <c r="C435058" s="30"/>
      <c r="D435058" s="30"/>
      <c r="E435058" s="30"/>
      <c r="F435058" s="30"/>
    </row>
    <row r="435157" spans="1:6" x14ac:dyDescent="0.3">
      <c r="A435157" s="30"/>
      <c r="B435157" s="30"/>
      <c r="C435157" s="30"/>
      <c r="D435157" s="30"/>
      <c r="E435157" s="30"/>
      <c r="F435157" s="30"/>
    </row>
    <row r="435256" spans="1:6" x14ac:dyDescent="0.3">
      <c r="A435256" s="30"/>
      <c r="B435256" s="30"/>
      <c r="C435256" s="30"/>
      <c r="D435256" s="30"/>
      <c r="E435256" s="30"/>
      <c r="F435256" s="30"/>
    </row>
    <row r="435355" spans="1:6" x14ac:dyDescent="0.3">
      <c r="A435355" s="30"/>
      <c r="B435355" s="30"/>
      <c r="C435355" s="30"/>
      <c r="D435355" s="30"/>
      <c r="E435355" s="30"/>
      <c r="F435355" s="30"/>
    </row>
    <row r="435454" spans="1:6" x14ac:dyDescent="0.3">
      <c r="A435454" s="30"/>
      <c r="B435454" s="30"/>
      <c r="C435454" s="30"/>
      <c r="D435454" s="30"/>
      <c r="E435454" s="30"/>
      <c r="F435454" s="30"/>
    </row>
    <row r="435553" spans="1:6" x14ac:dyDescent="0.3">
      <c r="A435553" s="30"/>
      <c r="B435553" s="30"/>
      <c r="C435553" s="30"/>
      <c r="D435553" s="30"/>
      <c r="E435553" s="30"/>
      <c r="F435553" s="30"/>
    </row>
    <row r="435652" spans="1:6" x14ac:dyDescent="0.3">
      <c r="A435652" s="30"/>
      <c r="B435652" s="30"/>
      <c r="C435652" s="30"/>
      <c r="D435652" s="30"/>
      <c r="E435652" s="30"/>
      <c r="F435652" s="30"/>
    </row>
    <row r="435751" spans="1:6" x14ac:dyDescent="0.3">
      <c r="A435751" s="30"/>
      <c r="B435751" s="30"/>
      <c r="C435751" s="30"/>
      <c r="D435751" s="30"/>
      <c r="E435751" s="30"/>
      <c r="F435751" s="30"/>
    </row>
    <row r="435850" spans="1:6" x14ac:dyDescent="0.3">
      <c r="A435850" s="30"/>
      <c r="B435850" s="30"/>
      <c r="C435850" s="30"/>
      <c r="D435850" s="30"/>
      <c r="E435850" s="30"/>
      <c r="F435850" s="30"/>
    </row>
    <row r="435949" spans="1:6" x14ac:dyDescent="0.3">
      <c r="A435949" s="30"/>
      <c r="B435949" s="30"/>
      <c r="C435949" s="30"/>
      <c r="D435949" s="30"/>
      <c r="E435949" s="30"/>
      <c r="F435949" s="30"/>
    </row>
    <row r="436048" spans="1:6" x14ac:dyDescent="0.3">
      <c r="A436048" s="30"/>
      <c r="B436048" s="30"/>
      <c r="C436048" s="30"/>
      <c r="D436048" s="30"/>
      <c r="E436048" s="30"/>
      <c r="F436048" s="30"/>
    </row>
    <row r="436147" spans="1:6" x14ac:dyDescent="0.3">
      <c r="A436147" s="30"/>
      <c r="B436147" s="30"/>
      <c r="C436147" s="30"/>
      <c r="D436147" s="30"/>
      <c r="E436147" s="30"/>
      <c r="F436147" s="30"/>
    </row>
    <row r="436246" spans="1:6" x14ac:dyDescent="0.3">
      <c r="A436246" s="30"/>
      <c r="B436246" s="30"/>
      <c r="C436246" s="30"/>
      <c r="D436246" s="30"/>
      <c r="E436246" s="30"/>
      <c r="F436246" s="30"/>
    </row>
    <row r="436345" spans="1:6" x14ac:dyDescent="0.3">
      <c r="A436345" s="30"/>
      <c r="B436345" s="30"/>
      <c r="C436345" s="30"/>
      <c r="D436345" s="30"/>
      <c r="E436345" s="30"/>
      <c r="F436345" s="30"/>
    </row>
    <row r="436444" spans="1:6" x14ac:dyDescent="0.3">
      <c r="A436444" s="30"/>
      <c r="B436444" s="30"/>
      <c r="C436444" s="30"/>
      <c r="D436444" s="30"/>
      <c r="E436444" s="30"/>
      <c r="F436444" s="30"/>
    </row>
    <row r="436543" spans="1:6" x14ac:dyDescent="0.3">
      <c r="A436543" s="30"/>
      <c r="B436543" s="30"/>
      <c r="C436543" s="30"/>
      <c r="D436543" s="30"/>
      <c r="E436543" s="30"/>
      <c r="F436543" s="30"/>
    </row>
    <row r="436642" spans="1:6" x14ac:dyDescent="0.3">
      <c r="A436642" s="30"/>
      <c r="B436642" s="30"/>
      <c r="C436642" s="30"/>
      <c r="D436642" s="30"/>
      <c r="E436642" s="30"/>
      <c r="F436642" s="30"/>
    </row>
    <row r="436741" spans="1:6" x14ac:dyDescent="0.3">
      <c r="A436741" s="30"/>
      <c r="B436741" s="30"/>
      <c r="C436741" s="30"/>
      <c r="D436741" s="30"/>
      <c r="E436741" s="30"/>
      <c r="F436741" s="30"/>
    </row>
    <row r="436840" spans="1:6" x14ac:dyDescent="0.3">
      <c r="A436840" s="30"/>
      <c r="B436840" s="30"/>
      <c r="C436840" s="30"/>
      <c r="D436840" s="30"/>
      <c r="E436840" s="30"/>
      <c r="F436840" s="30"/>
    </row>
    <row r="436939" spans="1:6" x14ac:dyDescent="0.3">
      <c r="A436939" s="30"/>
      <c r="B436939" s="30"/>
      <c r="C436939" s="30"/>
      <c r="D436939" s="30"/>
      <c r="E436939" s="30"/>
      <c r="F436939" s="30"/>
    </row>
    <row r="437038" spans="1:6" x14ac:dyDescent="0.3">
      <c r="A437038" s="30"/>
      <c r="B437038" s="30"/>
      <c r="C437038" s="30"/>
      <c r="D437038" s="30"/>
      <c r="E437038" s="30"/>
      <c r="F437038" s="30"/>
    </row>
    <row r="437137" spans="1:6" x14ac:dyDescent="0.3">
      <c r="A437137" s="30"/>
      <c r="B437137" s="30"/>
      <c r="C437137" s="30"/>
      <c r="D437137" s="30"/>
      <c r="E437137" s="30"/>
      <c r="F437137" s="30"/>
    </row>
    <row r="437236" spans="1:6" x14ac:dyDescent="0.3">
      <c r="A437236" s="30"/>
      <c r="B437236" s="30"/>
      <c r="C437236" s="30"/>
      <c r="D437236" s="30"/>
      <c r="E437236" s="30"/>
      <c r="F437236" s="30"/>
    </row>
    <row r="437335" spans="1:6" x14ac:dyDescent="0.3">
      <c r="A437335" s="30"/>
      <c r="B437335" s="30"/>
      <c r="C437335" s="30"/>
      <c r="D437335" s="30"/>
      <c r="E437335" s="30"/>
      <c r="F437335" s="30"/>
    </row>
    <row r="437434" spans="1:6" x14ac:dyDescent="0.3">
      <c r="A437434" s="30"/>
      <c r="B437434" s="30"/>
      <c r="C437434" s="30"/>
      <c r="D437434" s="30"/>
      <c r="E437434" s="30"/>
      <c r="F437434" s="30"/>
    </row>
    <row r="437533" spans="1:6" x14ac:dyDescent="0.3">
      <c r="A437533" s="30"/>
      <c r="B437533" s="30"/>
      <c r="C437533" s="30"/>
      <c r="D437533" s="30"/>
      <c r="E437533" s="30"/>
      <c r="F437533" s="30"/>
    </row>
    <row r="437632" spans="1:6" x14ac:dyDescent="0.3">
      <c r="A437632" s="30"/>
      <c r="B437632" s="30"/>
      <c r="C437632" s="30"/>
      <c r="D437632" s="30"/>
      <c r="E437632" s="30"/>
      <c r="F437632" s="30"/>
    </row>
    <row r="437731" spans="1:6" x14ac:dyDescent="0.3">
      <c r="A437731" s="30"/>
      <c r="B437731" s="30"/>
      <c r="C437731" s="30"/>
      <c r="D437731" s="30"/>
      <c r="E437731" s="30"/>
      <c r="F437731" s="30"/>
    </row>
    <row r="437830" spans="1:6" x14ac:dyDescent="0.3">
      <c r="A437830" s="30"/>
      <c r="B437830" s="30"/>
      <c r="C437830" s="30"/>
      <c r="D437830" s="30"/>
      <c r="E437830" s="30"/>
      <c r="F437830" s="30"/>
    </row>
    <row r="437929" spans="1:6" x14ac:dyDescent="0.3">
      <c r="A437929" s="30"/>
      <c r="B437929" s="30"/>
      <c r="C437929" s="30"/>
      <c r="D437929" s="30"/>
      <c r="E437929" s="30"/>
      <c r="F437929" s="30"/>
    </row>
    <row r="438028" spans="1:6" x14ac:dyDescent="0.3">
      <c r="A438028" s="30"/>
      <c r="B438028" s="30"/>
      <c r="C438028" s="30"/>
      <c r="D438028" s="30"/>
      <c r="E438028" s="30"/>
      <c r="F438028" s="30"/>
    </row>
    <row r="438127" spans="1:6" x14ac:dyDescent="0.3">
      <c r="A438127" s="30"/>
      <c r="B438127" s="30"/>
      <c r="C438127" s="30"/>
      <c r="D438127" s="30"/>
      <c r="E438127" s="30"/>
      <c r="F438127" s="30"/>
    </row>
    <row r="438226" spans="1:6" x14ac:dyDescent="0.3">
      <c r="A438226" s="30"/>
      <c r="B438226" s="30"/>
      <c r="C438226" s="30"/>
      <c r="D438226" s="30"/>
      <c r="E438226" s="30"/>
      <c r="F438226" s="30"/>
    </row>
    <row r="438325" spans="1:6" x14ac:dyDescent="0.3">
      <c r="A438325" s="30"/>
      <c r="B438325" s="30"/>
      <c r="C438325" s="30"/>
      <c r="D438325" s="30"/>
      <c r="E438325" s="30"/>
      <c r="F438325" s="30"/>
    </row>
    <row r="438424" spans="1:6" x14ac:dyDescent="0.3">
      <c r="A438424" s="30"/>
      <c r="B438424" s="30"/>
      <c r="C438424" s="30"/>
      <c r="D438424" s="30"/>
      <c r="E438424" s="30"/>
      <c r="F438424" s="30"/>
    </row>
    <row r="438523" spans="1:6" x14ac:dyDescent="0.3">
      <c r="A438523" s="30"/>
      <c r="B438523" s="30"/>
      <c r="C438523" s="30"/>
      <c r="D438523" s="30"/>
      <c r="E438523" s="30"/>
      <c r="F438523" s="30"/>
    </row>
    <row r="438622" spans="1:6" x14ac:dyDescent="0.3">
      <c r="A438622" s="30"/>
      <c r="B438622" s="30"/>
      <c r="C438622" s="30"/>
      <c r="D438622" s="30"/>
      <c r="E438622" s="30"/>
      <c r="F438622" s="30"/>
    </row>
    <row r="438721" spans="1:6" x14ac:dyDescent="0.3">
      <c r="A438721" s="30"/>
      <c r="B438721" s="30"/>
      <c r="C438721" s="30"/>
      <c r="D438721" s="30"/>
      <c r="E438721" s="30"/>
      <c r="F438721" s="30"/>
    </row>
    <row r="438820" spans="1:6" x14ac:dyDescent="0.3">
      <c r="A438820" s="30"/>
      <c r="B438820" s="30"/>
      <c r="C438820" s="30"/>
      <c r="D438820" s="30"/>
      <c r="E438820" s="30"/>
      <c r="F438820" s="30"/>
    </row>
    <row r="438919" spans="1:6" x14ac:dyDescent="0.3">
      <c r="A438919" s="30"/>
      <c r="B438919" s="30"/>
      <c r="C438919" s="30"/>
      <c r="D438919" s="30"/>
      <c r="E438919" s="30"/>
      <c r="F438919" s="30"/>
    </row>
    <row r="439018" spans="1:6" x14ac:dyDescent="0.3">
      <c r="A439018" s="30"/>
      <c r="B439018" s="30"/>
      <c r="C439018" s="30"/>
      <c r="D439018" s="30"/>
      <c r="E439018" s="30"/>
      <c r="F439018" s="30"/>
    </row>
    <row r="439117" spans="1:6" x14ac:dyDescent="0.3">
      <c r="A439117" s="30"/>
      <c r="B439117" s="30"/>
      <c r="C439117" s="30"/>
      <c r="D439117" s="30"/>
      <c r="E439117" s="30"/>
      <c r="F439117" s="30"/>
    </row>
    <row r="439216" spans="1:6" x14ac:dyDescent="0.3">
      <c r="A439216" s="30"/>
      <c r="B439216" s="30"/>
      <c r="C439216" s="30"/>
      <c r="D439216" s="30"/>
      <c r="E439216" s="30"/>
      <c r="F439216" s="30"/>
    </row>
    <row r="439315" spans="1:6" x14ac:dyDescent="0.3">
      <c r="A439315" s="30"/>
      <c r="B439315" s="30"/>
      <c r="C439315" s="30"/>
      <c r="D439315" s="30"/>
      <c r="E439315" s="30"/>
      <c r="F439315" s="30"/>
    </row>
    <row r="439414" spans="1:6" x14ac:dyDescent="0.3">
      <c r="A439414" s="30"/>
      <c r="B439414" s="30"/>
      <c r="C439414" s="30"/>
      <c r="D439414" s="30"/>
      <c r="E439414" s="30"/>
      <c r="F439414" s="30"/>
    </row>
    <row r="439513" spans="1:6" x14ac:dyDescent="0.3">
      <c r="A439513" s="30"/>
      <c r="B439513" s="30"/>
      <c r="C439513" s="30"/>
      <c r="D439513" s="30"/>
      <c r="E439513" s="30"/>
      <c r="F439513" s="30"/>
    </row>
    <row r="439612" spans="1:6" x14ac:dyDescent="0.3">
      <c r="A439612" s="30"/>
      <c r="B439612" s="30"/>
      <c r="C439612" s="30"/>
      <c r="D439612" s="30"/>
      <c r="E439612" s="30"/>
      <c r="F439612" s="30"/>
    </row>
    <row r="439711" spans="1:6" x14ac:dyDescent="0.3">
      <c r="A439711" s="30"/>
      <c r="B439711" s="30"/>
      <c r="C439711" s="30"/>
      <c r="D439711" s="30"/>
      <c r="E439711" s="30"/>
      <c r="F439711" s="30"/>
    </row>
    <row r="439810" spans="1:6" x14ac:dyDescent="0.3">
      <c r="A439810" s="30"/>
      <c r="B439810" s="30"/>
      <c r="C439810" s="30"/>
      <c r="D439810" s="30"/>
      <c r="E439810" s="30"/>
      <c r="F439810" s="30"/>
    </row>
    <row r="439909" spans="1:6" x14ac:dyDescent="0.3">
      <c r="A439909" s="30"/>
      <c r="B439909" s="30"/>
      <c r="C439909" s="30"/>
      <c r="D439909" s="30"/>
      <c r="E439909" s="30"/>
      <c r="F439909" s="30"/>
    </row>
    <row r="440008" spans="1:6" x14ac:dyDescent="0.3">
      <c r="A440008" s="30"/>
      <c r="B440008" s="30"/>
      <c r="C440008" s="30"/>
      <c r="D440008" s="30"/>
      <c r="E440008" s="30"/>
      <c r="F440008" s="30"/>
    </row>
    <row r="440107" spans="1:6" x14ac:dyDescent="0.3">
      <c r="A440107" s="30"/>
      <c r="B440107" s="30"/>
      <c r="C440107" s="30"/>
      <c r="D440107" s="30"/>
      <c r="E440107" s="30"/>
      <c r="F440107" s="30"/>
    </row>
    <row r="440206" spans="1:6" x14ac:dyDescent="0.3">
      <c r="A440206" s="30"/>
      <c r="B440206" s="30"/>
      <c r="C440206" s="30"/>
      <c r="D440206" s="30"/>
      <c r="E440206" s="30"/>
      <c r="F440206" s="30"/>
    </row>
    <row r="440305" spans="1:6" x14ac:dyDescent="0.3">
      <c r="A440305" s="30"/>
      <c r="B440305" s="30"/>
      <c r="C440305" s="30"/>
      <c r="D440305" s="30"/>
      <c r="E440305" s="30"/>
      <c r="F440305" s="30"/>
    </row>
    <row r="440404" spans="1:6" x14ac:dyDescent="0.3">
      <c r="A440404" s="30"/>
      <c r="B440404" s="30"/>
      <c r="C440404" s="30"/>
      <c r="D440404" s="30"/>
      <c r="E440404" s="30"/>
      <c r="F440404" s="30"/>
    </row>
    <row r="440503" spans="1:6" x14ac:dyDescent="0.3">
      <c r="A440503" s="30"/>
      <c r="B440503" s="30"/>
      <c r="C440503" s="30"/>
      <c r="D440503" s="30"/>
      <c r="E440503" s="30"/>
      <c r="F440503" s="30"/>
    </row>
    <row r="440602" spans="1:6" x14ac:dyDescent="0.3">
      <c r="A440602" s="30"/>
      <c r="B440602" s="30"/>
      <c r="C440602" s="30"/>
      <c r="D440602" s="30"/>
      <c r="E440602" s="30"/>
      <c r="F440602" s="30"/>
    </row>
    <row r="440701" spans="1:6" x14ac:dyDescent="0.3">
      <c r="A440701" s="30"/>
      <c r="B440701" s="30"/>
      <c r="C440701" s="30"/>
      <c r="D440701" s="30"/>
      <c r="E440701" s="30"/>
      <c r="F440701" s="30"/>
    </row>
    <row r="440800" spans="1:6" x14ac:dyDescent="0.3">
      <c r="A440800" s="30"/>
      <c r="B440800" s="30"/>
      <c r="C440800" s="30"/>
      <c r="D440800" s="30"/>
      <c r="E440800" s="30"/>
      <c r="F440800" s="30"/>
    </row>
    <row r="440899" spans="1:6" x14ac:dyDescent="0.3">
      <c r="A440899" s="30"/>
      <c r="B440899" s="30"/>
      <c r="C440899" s="30"/>
      <c r="D440899" s="30"/>
      <c r="E440899" s="30"/>
      <c r="F440899" s="30"/>
    </row>
    <row r="440998" spans="1:6" x14ac:dyDescent="0.3">
      <c r="A440998" s="30"/>
      <c r="B440998" s="30"/>
      <c r="C440998" s="30"/>
      <c r="D440998" s="30"/>
      <c r="E440998" s="30"/>
      <c r="F440998" s="30"/>
    </row>
    <row r="441097" spans="1:6" x14ac:dyDescent="0.3">
      <c r="A441097" s="30"/>
      <c r="B441097" s="30"/>
      <c r="C441097" s="30"/>
      <c r="D441097" s="30"/>
      <c r="E441097" s="30"/>
      <c r="F441097" s="30"/>
    </row>
    <row r="441196" spans="1:6" x14ac:dyDescent="0.3">
      <c r="A441196" s="30"/>
      <c r="B441196" s="30"/>
      <c r="C441196" s="30"/>
      <c r="D441196" s="30"/>
      <c r="E441196" s="30"/>
      <c r="F441196" s="30"/>
    </row>
    <row r="441295" spans="1:6" x14ac:dyDescent="0.3">
      <c r="A441295" s="30"/>
      <c r="B441295" s="30"/>
      <c r="C441295" s="30"/>
      <c r="D441295" s="30"/>
      <c r="E441295" s="30"/>
      <c r="F441295" s="30"/>
    </row>
    <row r="441394" spans="1:6" x14ac:dyDescent="0.3">
      <c r="A441394" s="30"/>
      <c r="B441394" s="30"/>
      <c r="C441394" s="30"/>
      <c r="D441394" s="30"/>
      <c r="E441394" s="30"/>
      <c r="F441394" s="30"/>
    </row>
    <row r="441493" spans="1:6" x14ac:dyDescent="0.3">
      <c r="A441493" s="30"/>
      <c r="B441493" s="30"/>
      <c r="C441493" s="30"/>
      <c r="D441493" s="30"/>
      <c r="E441493" s="30"/>
      <c r="F441493" s="30"/>
    </row>
    <row r="441592" spans="1:6" x14ac:dyDescent="0.3">
      <c r="A441592" s="30"/>
      <c r="B441592" s="30"/>
      <c r="C441592" s="30"/>
      <c r="D441592" s="30"/>
      <c r="E441592" s="30"/>
      <c r="F441592" s="30"/>
    </row>
    <row r="441691" spans="1:6" x14ac:dyDescent="0.3">
      <c r="A441691" s="30"/>
      <c r="B441691" s="30"/>
      <c r="C441691" s="30"/>
      <c r="D441691" s="30"/>
      <c r="E441691" s="30"/>
      <c r="F441691" s="30"/>
    </row>
    <row r="441790" spans="1:6" x14ac:dyDescent="0.3">
      <c r="A441790" s="30"/>
      <c r="B441790" s="30"/>
      <c r="C441790" s="30"/>
      <c r="D441790" s="30"/>
      <c r="E441790" s="30"/>
      <c r="F441790" s="30"/>
    </row>
    <row r="441889" spans="1:6" x14ac:dyDescent="0.3">
      <c r="A441889" s="30"/>
      <c r="B441889" s="30"/>
      <c r="C441889" s="30"/>
      <c r="D441889" s="30"/>
      <c r="E441889" s="30"/>
      <c r="F441889" s="30"/>
    </row>
    <row r="441988" spans="1:6" x14ac:dyDescent="0.3">
      <c r="A441988" s="30"/>
      <c r="B441988" s="30"/>
      <c r="C441988" s="30"/>
      <c r="D441988" s="30"/>
      <c r="E441988" s="30"/>
      <c r="F441988" s="30"/>
    </row>
    <row r="442087" spans="1:6" x14ac:dyDescent="0.3">
      <c r="A442087" s="30"/>
      <c r="B442087" s="30"/>
      <c r="C442087" s="30"/>
      <c r="D442087" s="30"/>
      <c r="E442087" s="30"/>
      <c r="F442087" s="30"/>
    </row>
    <row r="442186" spans="1:6" x14ac:dyDescent="0.3">
      <c r="A442186" s="30"/>
      <c r="B442186" s="30"/>
      <c r="C442186" s="30"/>
      <c r="D442186" s="30"/>
      <c r="E442186" s="30"/>
      <c r="F442186" s="30"/>
    </row>
    <row r="442285" spans="1:6" x14ac:dyDescent="0.3">
      <c r="A442285" s="30"/>
      <c r="B442285" s="30"/>
      <c r="C442285" s="30"/>
      <c r="D442285" s="30"/>
      <c r="E442285" s="30"/>
      <c r="F442285" s="30"/>
    </row>
    <row r="442384" spans="1:6" x14ac:dyDescent="0.3">
      <c r="A442384" s="30"/>
      <c r="B442384" s="30"/>
      <c r="C442384" s="30"/>
      <c r="D442384" s="30"/>
      <c r="E442384" s="30"/>
      <c r="F442384" s="30"/>
    </row>
    <row r="442483" spans="1:6" x14ac:dyDescent="0.3">
      <c r="A442483" s="30"/>
      <c r="B442483" s="30"/>
      <c r="C442483" s="30"/>
      <c r="D442483" s="30"/>
      <c r="E442483" s="30"/>
      <c r="F442483" s="30"/>
    </row>
    <row r="442582" spans="1:6" x14ac:dyDescent="0.3">
      <c r="A442582" s="30"/>
      <c r="B442582" s="30"/>
      <c r="C442582" s="30"/>
      <c r="D442582" s="30"/>
      <c r="E442582" s="30"/>
      <c r="F442582" s="30"/>
    </row>
    <row r="442681" spans="1:6" x14ac:dyDescent="0.3">
      <c r="A442681" s="30"/>
      <c r="B442681" s="30"/>
      <c r="C442681" s="30"/>
      <c r="D442681" s="30"/>
      <c r="E442681" s="30"/>
      <c r="F442681" s="30"/>
    </row>
    <row r="442780" spans="1:6" x14ac:dyDescent="0.3">
      <c r="A442780" s="30"/>
      <c r="B442780" s="30"/>
      <c r="C442780" s="30"/>
      <c r="D442780" s="30"/>
      <c r="E442780" s="30"/>
      <c r="F442780" s="30"/>
    </row>
    <row r="442879" spans="1:6" x14ac:dyDescent="0.3">
      <c r="A442879" s="30"/>
      <c r="B442879" s="30"/>
      <c r="C442879" s="30"/>
      <c r="D442879" s="30"/>
      <c r="E442879" s="30"/>
      <c r="F442879" s="30"/>
    </row>
    <row r="442978" spans="1:6" x14ac:dyDescent="0.3">
      <c r="A442978" s="30"/>
      <c r="B442978" s="30"/>
      <c r="C442978" s="30"/>
      <c r="D442978" s="30"/>
      <c r="E442978" s="30"/>
      <c r="F442978" s="30"/>
    </row>
    <row r="443077" spans="1:6" x14ac:dyDescent="0.3">
      <c r="A443077" s="30"/>
      <c r="B443077" s="30"/>
      <c r="C443077" s="30"/>
      <c r="D443077" s="30"/>
      <c r="E443077" s="30"/>
      <c r="F443077" s="30"/>
    </row>
    <row r="443176" spans="1:6" x14ac:dyDescent="0.3">
      <c r="A443176" s="30"/>
      <c r="B443176" s="30"/>
      <c r="C443176" s="30"/>
      <c r="D443176" s="30"/>
      <c r="E443176" s="30"/>
      <c r="F443176" s="30"/>
    </row>
    <row r="443275" spans="1:6" x14ac:dyDescent="0.3">
      <c r="A443275" s="30"/>
      <c r="B443275" s="30"/>
      <c r="C443275" s="30"/>
      <c r="D443275" s="30"/>
      <c r="E443275" s="30"/>
      <c r="F443275" s="30"/>
    </row>
    <row r="443374" spans="1:6" x14ac:dyDescent="0.3">
      <c r="A443374" s="30"/>
      <c r="B443374" s="30"/>
      <c r="C443374" s="30"/>
      <c r="D443374" s="30"/>
      <c r="E443374" s="30"/>
      <c r="F443374" s="30"/>
    </row>
    <row r="443473" spans="1:6" x14ac:dyDescent="0.3">
      <c r="A443473" s="30"/>
      <c r="B443473" s="30"/>
      <c r="C443473" s="30"/>
      <c r="D443473" s="30"/>
      <c r="E443473" s="30"/>
      <c r="F443473" s="30"/>
    </row>
    <row r="443572" spans="1:6" x14ac:dyDescent="0.3">
      <c r="A443572" s="30"/>
      <c r="B443572" s="30"/>
      <c r="C443572" s="30"/>
      <c r="D443572" s="30"/>
      <c r="E443572" s="30"/>
      <c r="F443572" s="30"/>
    </row>
    <row r="443671" spans="1:6" x14ac:dyDescent="0.3">
      <c r="A443671" s="30"/>
      <c r="B443671" s="30"/>
      <c r="C443671" s="30"/>
      <c r="D443671" s="30"/>
      <c r="E443671" s="30"/>
      <c r="F443671" s="30"/>
    </row>
    <row r="443770" spans="1:6" x14ac:dyDescent="0.3">
      <c r="A443770" s="30"/>
      <c r="B443770" s="30"/>
      <c r="C443770" s="30"/>
      <c r="D443770" s="30"/>
      <c r="E443770" s="30"/>
      <c r="F443770" s="30"/>
    </row>
    <row r="443869" spans="1:6" x14ac:dyDescent="0.3">
      <c r="A443869" s="30"/>
      <c r="B443869" s="30"/>
      <c r="C443869" s="30"/>
      <c r="D443869" s="30"/>
      <c r="E443869" s="30"/>
      <c r="F443869" s="30"/>
    </row>
    <row r="443968" spans="1:6" x14ac:dyDescent="0.3">
      <c r="A443968" s="30"/>
      <c r="B443968" s="30"/>
      <c r="C443968" s="30"/>
      <c r="D443968" s="30"/>
      <c r="E443968" s="30"/>
      <c r="F443968" s="30"/>
    </row>
    <row r="444067" spans="1:6" x14ac:dyDescent="0.3">
      <c r="A444067" s="30"/>
      <c r="B444067" s="30"/>
      <c r="C444067" s="30"/>
      <c r="D444067" s="30"/>
      <c r="E444067" s="30"/>
      <c r="F444067" s="30"/>
    </row>
    <row r="444166" spans="1:6" x14ac:dyDescent="0.3">
      <c r="A444166" s="30"/>
      <c r="B444166" s="30"/>
      <c r="C444166" s="30"/>
      <c r="D444166" s="30"/>
      <c r="E444166" s="30"/>
      <c r="F444166" s="30"/>
    </row>
    <row r="444265" spans="1:6" x14ac:dyDescent="0.3">
      <c r="A444265" s="30"/>
      <c r="B444265" s="30"/>
      <c r="C444265" s="30"/>
      <c r="D444265" s="30"/>
      <c r="E444265" s="30"/>
      <c r="F444265" s="30"/>
    </row>
    <row r="444364" spans="1:6" x14ac:dyDescent="0.3">
      <c r="A444364" s="30"/>
      <c r="B444364" s="30"/>
      <c r="C444364" s="30"/>
      <c r="D444364" s="30"/>
      <c r="E444364" s="30"/>
      <c r="F444364" s="30"/>
    </row>
    <row r="444463" spans="1:6" x14ac:dyDescent="0.3">
      <c r="A444463" s="30"/>
      <c r="B444463" s="30"/>
      <c r="C444463" s="30"/>
      <c r="D444463" s="30"/>
      <c r="E444463" s="30"/>
      <c r="F444463" s="30"/>
    </row>
    <row r="444562" spans="1:6" x14ac:dyDescent="0.3">
      <c r="A444562" s="30"/>
      <c r="B444562" s="30"/>
      <c r="C444562" s="30"/>
      <c r="D444562" s="30"/>
      <c r="E444562" s="30"/>
      <c r="F444562" s="30"/>
    </row>
    <row r="444661" spans="1:6" x14ac:dyDescent="0.3">
      <c r="A444661" s="30"/>
      <c r="B444661" s="30"/>
      <c r="C444661" s="30"/>
      <c r="D444661" s="30"/>
      <c r="E444661" s="30"/>
      <c r="F444661" s="30"/>
    </row>
    <row r="444760" spans="1:6" x14ac:dyDescent="0.3">
      <c r="A444760" s="30"/>
      <c r="B444760" s="30"/>
      <c r="C444760" s="30"/>
      <c r="D444760" s="30"/>
      <c r="E444760" s="30"/>
      <c r="F444760" s="30"/>
    </row>
    <row r="444859" spans="1:6" x14ac:dyDescent="0.3">
      <c r="A444859" s="30"/>
      <c r="B444859" s="30"/>
      <c r="C444859" s="30"/>
      <c r="D444859" s="30"/>
      <c r="E444859" s="30"/>
      <c r="F444859" s="30"/>
    </row>
    <row r="444958" spans="1:6" x14ac:dyDescent="0.3">
      <c r="A444958" s="30"/>
      <c r="B444958" s="30"/>
      <c r="C444958" s="30"/>
      <c r="D444958" s="30"/>
      <c r="E444958" s="30"/>
      <c r="F444958" s="30"/>
    </row>
    <row r="445057" spans="1:6" x14ac:dyDescent="0.3">
      <c r="A445057" s="30"/>
      <c r="B445057" s="30"/>
      <c r="C445057" s="30"/>
      <c r="D445057" s="30"/>
      <c r="E445057" s="30"/>
      <c r="F445057" s="30"/>
    </row>
    <row r="445156" spans="1:6" x14ac:dyDescent="0.3">
      <c r="A445156" s="30"/>
      <c r="B445156" s="30"/>
      <c r="C445156" s="30"/>
      <c r="D445156" s="30"/>
      <c r="E445156" s="30"/>
      <c r="F445156" s="30"/>
    </row>
    <row r="445255" spans="1:6" x14ac:dyDescent="0.3">
      <c r="A445255" s="30"/>
      <c r="B445255" s="30"/>
      <c r="C445255" s="30"/>
      <c r="D445255" s="30"/>
      <c r="E445255" s="30"/>
      <c r="F445255" s="30"/>
    </row>
    <row r="445354" spans="1:6" x14ac:dyDescent="0.3">
      <c r="A445354" s="30"/>
      <c r="B445354" s="30"/>
      <c r="C445354" s="30"/>
      <c r="D445354" s="30"/>
      <c r="E445354" s="30"/>
      <c r="F445354" s="30"/>
    </row>
    <row r="445453" spans="1:6" x14ac:dyDescent="0.3">
      <c r="A445453" s="30"/>
      <c r="B445453" s="30"/>
      <c r="C445453" s="30"/>
      <c r="D445453" s="30"/>
      <c r="E445453" s="30"/>
      <c r="F445453" s="30"/>
    </row>
    <row r="445552" spans="1:6" x14ac:dyDescent="0.3">
      <c r="A445552" s="30"/>
      <c r="B445552" s="30"/>
      <c r="C445552" s="30"/>
      <c r="D445552" s="30"/>
      <c r="E445552" s="30"/>
      <c r="F445552" s="30"/>
    </row>
    <row r="445651" spans="1:6" x14ac:dyDescent="0.3">
      <c r="A445651" s="30"/>
      <c r="B445651" s="30"/>
      <c r="C445651" s="30"/>
      <c r="D445651" s="30"/>
      <c r="E445651" s="30"/>
      <c r="F445651" s="30"/>
    </row>
    <row r="445750" spans="1:6" x14ac:dyDescent="0.3">
      <c r="A445750" s="30"/>
      <c r="B445750" s="30"/>
      <c r="C445750" s="30"/>
      <c r="D445750" s="30"/>
      <c r="E445750" s="30"/>
      <c r="F445750" s="30"/>
    </row>
    <row r="445849" spans="1:6" x14ac:dyDescent="0.3">
      <c r="A445849" s="30"/>
      <c r="B445849" s="30"/>
      <c r="C445849" s="30"/>
      <c r="D445849" s="30"/>
      <c r="E445849" s="30"/>
      <c r="F445849" s="30"/>
    </row>
    <row r="445948" spans="1:6" x14ac:dyDescent="0.3">
      <c r="A445948" s="30"/>
      <c r="B445948" s="30"/>
      <c r="C445948" s="30"/>
      <c r="D445948" s="30"/>
      <c r="E445948" s="30"/>
      <c r="F445948" s="30"/>
    </row>
    <row r="446047" spans="1:6" x14ac:dyDescent="0.3">
      <c r="A446047" s="30"/>
      <c r="B446047" s="30"/>
      <c r="C446047" s="30"/>
      <c r="D446047" s="30"/>
      <c r="E446047" s="30"/>
      <c r="F446047" s="30"/>
    </row>
    <row r="446146" spans="1:6" x14ac:dyDescent="0.3">
      <c r="A446146" s="30"/>
      <c r="B446146" s="30"/>
      <c r="C446146" s="30"/>
      <c r="D446146" s="30"/>
      <c r="E446146" s="30"/>
      <c r="F446146" s="30"/>
    </row>
    <row r="446245" spans="1:6" x14ac:dyDescent="0.3">
      <c r="A446245" s="30"/>
      <c r="B446245" s="30"/>
      <c r="C446245" s="30"/>
      <c r="D446245" s="30"/>
      <c r="E446245" s="30"/>
      <c r="F446245" s="30"/>
    </row>
    <row r="446344" spans="1:6" x14ac:dyDescent="0.3">
      <c r="A446344" s="30"/>
      <c r="B446344" s="30"/>
      <c r="C446344" s="30"/>
      <c r="D446344" s="30"/>
      <c r="E446344" s="30"/>
      <c r="F446344" s="30"/>
    </row>
    <row r="446443" spans="1:6" x14ac:dyDescent="0.3">
      <c r="A446443" s="30"/>
      <c r="B446443" s="30"/>
      <c r="C446443" s="30"/>
      <c r="D446443" s="30"/>
      <c r="E446443" s="30"/>
      <c r="F446443" s="30"/>
    </row>
    <row r="446542" spans="1:6" x14ac:dyDescent="0.3">
      <c r="A446542" s="30"/>
      <c r="B446542" s="30"/>
      <c r="C446542" s="30"/>
      <c r="D446542" s="30"/>
      <c r="E446542" s="30"/>
      <c r="F446542" s="30"/>
    </row>
    <row r="446641" spans="1:6" x14ac:dyDescent="0.3">
      <c r="A446641" s="30"/>
      <c r="B446641" s="30"/>
      <c r="C446641" s="30"/>
      <c r="D446641" s="30"/>
      <c r="E446641" s="30"/>
      <c r="F446641" s="30"/>
    </row>
    <row r="446740" spans="1:6" x14ac:dyDescent="0.3">
      <c r="A446740" s="30"/>
      <c r="B446740" s="30"/>
      <c r="C446740" s="30"/>
      <c r="D446740" s="30"/>
      <c r="E446740" s="30"/>
      <c r="F446740" s="30"/>
    </row>
    <row r="446839" spans="1:6" x14ac:dyDescent="0.3">
      <c r="A446839" s="30"/>
      <c r="B446839" s="30"/>
      <c r="C446839" s="30"/>
      <c r="D446839" s="30"/>
      <c r="E446839" s="30"/>
      <c r="F446839" s="30"/>
    </row>
    <row r="446938" spans="1:6" x14ac:dyDescent="0.3">
      <c r="A446938" s="30"/>
      <c r="B446938" s="30"/>
      <c r="C446938" s="30"/>
      <c r="D446938" s="30"/>
      <c r="E446938" s="30"/>
      <c r="F446938" s="30"/>
    </row>
    <row r="447037" spans="1:6" x14ac:dyDescent="0.3">
      <c r="A447037" s="30"/>
      <c r="B447037" s="30"/>
      <c r="C447037" s="30"/>
      <c r="D447037" s="30"/>
      <c r="E447037" s="30"/>
      <c r="F447037" s="30"/>
    </row>
    <row r="447136" spans="1:6" x14ac:dyDescent="0.3">
      <c r="A447136" s="30"/>
      <c r="B447136" s="30"/>
      <c r="C447136" s="30"/>
      <c r="D447136" s="30"/>
      <c r="E447136" s="30"/>
      <c r="F447136" s="30"/>
    </row>
    <row r="447235" spans="1:6" x14ac:dyDescent="0.3">
      <c r="A447235" s="30"/>
      <c r="B447235" s="30"/>
      <c r="C447235" s="30"/>
      <c r="D447235" s="30"/>
      <c r="E447235" s="30"/>
      <c r="F447235" s="30"/>
    </row>
    <row r="447334" spans="1:6" x14ac:dyDescent="0.3">
      <c r="A447334" s="30"/>
      <c r="B447334" s="30"/>
      <c r="C447334" s="30"/>
      <c r="D447334" s="30"/>
      <c r="E447334" s="30"/>
      <c r="F447334" s="30"/>
    </row>
    <row r="447433" spans="1:6" x14ac:dyDescent="0.3">
      <c r="A447433" s="30"/>
      <c r="B447433" s="30"/>
      <c r="C447433" s="30"/>
      <c r="D447433" s="30"/>
      <c r="E447433" s="30"/>
      <c r="F447433" s="30"/>
    </row>
    <row r="447532" spans="1:6" x14ac:dyDescent="0.3">
      <c r="A447532" s="30"/>
      <c r="B447532" s="30"/>
      <c r="C447532" s="30"/>
      <c r="D447532" s="30"/>
      <c r="E447532" s="30"/>
      <c r="F447532" s="30"/>
    </row>
    <row r="447631" spans="1:6" x14ac:dyDescent="0.3">
      <c r="A447631" s="30"/>
      <c r="B447631" s="30"/>
      <c r="C447631" s="30"/>
      <c r="D447631" s="30"/>
      <c r="E447631" s="30"/>
      <c r="F447631" s="30"/>
    </row>
    <row r="447730" spans="1:6" x14ac:dyDescent="0.3">
      <c r="A447730" s="30"/>
      <c r="B447730" s="30"/>
      <c r="C447730" s="30"/>
      <c r="D447730" s="30"/>
      <c r="E447730" s="30"/>
      <c r="F447730" s="30"/>
    </row>
    <row r="447829" spans="1:6" x14ac:dyDescent="0.3">
      <c r="A447829" s="30"/>
      <c r="B447829" s="30"/>
      <c r="C447829" s="30"/>
      <c r="D447829" s="30"/>
      <c r="E447829" s="30"/>
      <c r="F447829" s="30"/>
    </row>
    <row r="447928" spans="1:6" x14ac:dyDescent="0.3">
      <c r="A447928" s="30"/>
      <c r="B447928" s="30"/>
      <c r="C447928" s="30"/>
      <c r="D447928" s="30"/>
      <c r="E447928" s="30"/>
      <c r="F447928" s="30"/>
    </row>
    <row r="448027" spans="1:6" x14ac:dyDescent="0.3">
      <c r="A448027" s="30"/>
      <c r="B448027" s="30"/>
      <c r="C448027" s="30"/>
      <c r="D448027" s="30"/>
      <c r="E448027" s="30"/>
      <c r="F448027" s="30"/>
    </row>
    <row r="448126" spans="1:6" x14ac:dyDescent="0.3">
      <c r="A448126" s="30"/>
      <c r="B448126" s="30"/>
      <c r="C448126" s="30"/>
      <c r="D448126" s="30"/>
      <c r="E448126" s="30"/>
      <c r="F448126" s="30"/>
    </row>
    <row r="448225" spans="1:6" x14ac:dyDescent="0.3">
      <c r="A448225" s="30"/>
      <c r="B448225" s="30"/>
      <c r="C448225" s="30"/>
      <c r="D448225" s="30"/>
      <c r="E448225" s="30"/>
      <c r="F448225" s="30"/>
    </row>
    <row r="448324" spans="1:6" x14ac:dyDescent="0.3">
      <c r="A448324" s="30"/>
      <c r="B448324" s="30"/>
      <c r="C448324" s="30"/>
      <c r="D448324" s="30"/>
      <c r="E448324" s="30"/>
      <c r="F448324" s="30"/>
    </row>
    <row r="448423" spans="1:6" x14ac:dyDescent="0.3">
      <c r="A448423" s="30"/>
      <c r="B448423" s="30"/>
      <c r="C448423" s="30"/>
      <c r="D448423" s="30"/>
      <c r="E448423" s="30"/>
      <c r="F448423" s="30"/>
    </row>
    <row r="448522" spans="1:6" x14ac:dyDescent="0.3">
      <c r="A448522" s="30"/>
      <c r="B448522" s="30"/>
      <c r="C448522" s="30"/>
      <c r="D448522" s="30"/>
      <c r="E448522" s="30"/>
      <c r="F448522" s="30"/>
    </row>
    <row r="448621" spans="1:6" x14ac:dyDescent="0.3">
      <c r="A448621" s="30"/>
      <c r="B448621" s="30"/>
      <c r="C448621" s="30"/>
      <c r="D448621" s="30"/>
      <c r="E448621" s="30"/>
      <c r="F448621" s="30"/>
    </row>
    <row r="448720" spans="1:6" x14ac:dyDescent="0.3">
      <c r="A448720" s="30"/>
      <c r="B448720" s="30"/>
      <c r="C448720" s="30"/>
      <c r="D448720" s="30"/>
      <c r="E448720" s="30"/>
      <c r="F448720" s="30"/>
    </row>
    <row r="448819" spans="1:6" x14ac:dyDescent="0.3">
      <c r="A448819" s="30"/>
      <c r="B448819" s="30"/>
      <c r="C448819" s="30"/>
      <c r="D448819" s="30"/>
      <c r="E448819" s="30"/>
      <c r="F448819" s="30"/>
    </row>
    <row r="448918" spans="1:6" x14ac:dyDescent="0.3">
      <c r="A448918" s="30"/>
      <c r="B448918" s="30"/>
      <c r="C448918" s="30"/>
      <c r="D448918" s="30"/>
      <c r="E448918" s="30"/>
      <c r="F448918" s="30"/>
    </row>
    <row r="449017" spans="1:6" x14ac:dyDescent="0.3">
      <c r="A449017" s="30"/>
      <c r="B449017" s="30"/>
      <c r="C449017" s="30"/>
      <c r="D449017" s="30"/>
      <c r="E449017" s="30"/>
      <c r="F449017" s="30"/>
    </row>
    <row r="449116" spans="1:6" x14ac:dyDescent="0.3">
      <c r="A449116" s="30"/>
      <c r="B449116" s="30"/>
      <c r="C449116" s="30"/>
      <c r="D449116" s="30"/>
      <c r="E449116" s="30"/>
      <c r="F449116" s="30"/>
    </row>
    <row r="449215" spans="1:6" x14ac:dyDescent="0.3">
      <c r="A449215" s="30"/>
      <c r="B449215" s="30"/>
      <c r="C449215" s="30"/>
      <c r="D449215" s="30"/>
      <c r="E449215" s="30"/>
      <c r="F449215" s="30"/>
    </row>
    <row r="449314" spans="1:6" x14ac:dyDescent="0.3">
      <c r="A449314" s="30"/>
      <c r="B449314" s="30"/>
      <c r="C449314" s="30"/>
      <c r="D449314" s="30"/>
      <c r="E449314" s="30"/>
      <c r="F449314" s="30"/>
    </row>
    <row r="449413" spans="1:6" x14ac:dyDescent="0.3">
      <c r="A449413" s="30"/>
      <c r="B449413" s="30"/>
      <c r="C449413" s="30"/>
      <c r="D449413" s="30"/>
      <c r="E449413" s="30"/>
      <c r="F449413" s="30"/>
    </row>
    <row r="449512" spans="1:6" x14ac:dyDescent="0.3">
      <c r="A449512" s="30"/>
      <c r="B449512" s="30"/>
      <c r="C449512" s="30"/>
      <c r="D449512" s="30"/>
      <c r="E449512" s="30"/>
      <c r="F449512" s="30"/>
    </row>
    <row r="449611" spans="1:6" x14ac:dyDescent="0.3">
      <c r="A449611" s="30"/>
      <c r="B449611" s="30"/>
      <c r="C449611" s="30"/>
      <c r="D449611" s="30"/>
      <c r="E449611" s="30"/>
      <c r="F449611" s="30"/>
    </row>
    <row r="449710" spans="1:6" x14ac:dyDescent="0.3">
      <c r="A449710" s="30"/>
      <c r="B449710" s="30"/>
      <c r="C449710" s="30"/>
      <c r="D449710" s="30"/>
      <c r="E449710" s="30"/>
      <c r="F449710" s="30"/>
    </row>
    <row r="449809" spans="1:6" x14ac:dyDescent="0.3">
      <c r="A449809" s="30"/>
      <c r="B449809" s="30"/>
      <c r="C449809" s="30"/>
      <c r="D449809" s="30"/>
      <c r="E449809" s="30"/>
      <c r="F449809" s="30"/>
    </row>
    <row r="449908" spans="1:6" x14ac:dyDescent="0.3">
      <c r="A449908" s="30"/>
      <c r="B449908" s="30"/>
      <c r="C449908" s="30"/>
      <c r="D449908" s="30"/>
      <c r="E449908" s="30"/>
      <c r="F449908" s="30"/>
    </row>
    <row r="450007" spans="1:6" x14ac:dyDescent="0.3">
      <c r="A450007" s="30"/>
      <c r="B450007" s="30"/>
      <c r="C450007" s="30"/>
      <c r="D450007" s="30"/>
      <c r="E450007" s="30"/>
      <c r="F450007" s="30"/>
    </row>
    <row r="450106" spans="1:6" x14ac:dyDescent="0.3">
      <c r="A450106" s="30"/>
      <c r="B450106" s="30"/>
      <c r="C450106" s="30"/>
      <c r="D450106" s="30"/>
      <c r="E450106" s="30"/>
      <c r="F450106" s="30"/>
    </row>
    <row r="450205" spans="1:6" x14ac:dyDescent="0.3">
      <c r="A450205" s="30"/>
      <c r="B450205" s="30"/>
      <c r="C450205" s="30"/>
      <c r="D450205" s="30"/>
      <c r="E450205" s="30"/>
      <c r="F450205" s="30"/>
    </row>
    <row r="450304" spans="1:6" x14ac:dyDescent="0.3">
      <c r="A450304" s="30"/>
      <c r="B450304" s="30"/>
      <c r="C450304" s="30"/>
      <c r="D450304" s="30"/>
      <c r="E450304" s="30"/>
      <c r="F450304" s="30"/>
    </row>
    <row r="450403" spans="1:6" x14ac:dyDescent="0.3">
      <c r="A450403" s="30"/>
      <c r="B450403" s="30"/>
      <c r="C450403" s="30"/>
      <c r="D450403" s="30"/>
      <c r="E450403" s="30"/>
      <c r="F450403" s="30"/>
    </row>
    <row r="450502" spans="1:6" x14ac:dyDescent="0.3">
      <c r="A450502" s="30"/>
      <c r="B450502" s="30"/>
      <c r="C450502" s="30"/>
      <c r="D450502" s="30"/>
      <c r="E450502" s="30"/>
      <c r="F450502" s="30"/>
    </row>
    <row r="450601" spans="1:6" x14ac:dyDescent="0.3">
      <c r="A450601" s="30"/>
      <c r="B450601" s="30"/>
      <c r="C450601" s="30"/>
      <c r="D450601" s="30"/>
      <c r="E450601" s="30"/>
      <c r="F450601" s="30"/>
    </row>
    <row r="450700" spans="1:6" x14ac:dyDescent="0.3">
      <c r="A450700" s="30"/>
      <c r="B450700" s="30"/>
      <c r="C450700" s="30"/>
      <c r="D450700" s="30"/>
      <c r="E450700" s="30"/>
      <c r="F450700" s="30"/>
    </row>
    <row r="450799" spans="1:6" x14ac:dyDescent="0.3">
      <c r="A450799" s="30"/>
      <c r="B450799" s="30"/>
      <c r="C450799" s="30"/>
      <c r="D450799" s="30"/>
      <c r="E450799" s="30"/>
      <c r="F450799" s="30"/>
    </row>
    <row r="450898" spans="1:6" x14ac:dyDescent="0.3">
      <c r="A450898" s="30"/>
      <c r="B450898" s="30"/>
      <c r="C450898" s="30"/>
      <c r="D450898" s="30"/>
      <c r="E450898" s="30"/>
      <c r="F450898" s="30"/>
    </row>
    <row r="450997" spans="1:6" x14ac:dyDescent="0.3">
      <c r="A450997" s="30"/>
      <c r="B450997" s="30"/>
      <c r="C450997" s="30"/>
      <c r="D450997" s="30"/>
      <c r="E450997" s="30"/>
      <c r="F450997" s="30"/>
    </row>
    <row r="451096" spans="1:6" x14ac:dyDescent="0.3">
      <c r="A451096" s="30"/>
      <c r="B451096" s="30"/>
      <c r="C451096" s="30"/>
      <c r="D451096" s="30"/>
      <c r="E451096" s="30"/>
      <c r="F451096" s="30"/>
    </row>
    <row r="451195" spans="1:6" x14ac:dyDescent="0.3">
      <c r="A451195" s="30"/>
      <c r="B451195" s="30"/>
      <c r="C451195" s="30"/>
      <c r="D451195" s="30"/>
      <c r="E451195" s="30"/>
      <c r="F451195" s="30"/>
    </row>
    <row r="451294" spans="1:6" x14ac:dyDescent="0.3">
      <c r="A451294" s="30"/>
      <c r="B451294" s="30"/>
      <c r="C451294" s="30"/>
      <c r="D451294" s="30"/>
      <c r="E451294" s="30"/>
      <c r="F451294" s="30"/>
    </row>
    <row r="451393" spans="1:6" x14ac:dyDescent="0.3">
      <c r="A451393" s="30"/>
      <c r="B451393" s="30"/>
      <c r="C451393" s="30"/>
      <c r="D451393" s="30"/>
      <c r="E451393" s="30"/>
      <c r="F451393" s="30"/>
    </row>
    <row r="451492" spans="1:6" x14ac:dyDescent="0.3">
      <c r="A451492" s="30"/>
      <c r="B451492" s="30"/>
      <c r="C451492" s="30"/>
      <c r="D451492" s="30"/>
      <c r="E451492" s="30"/>
      <c r="F451492" s="30"/>
    </row>
    <row r="451591" spans="1:6" x14ac:dyDescent="0.3">
      <c r="A451591" s="30"/>
      <c r="B451591" s="30"/>
      <c r="C451591" s="30"/>
      <c r="D451591" s="30"/>
      <c r="E451591" s="30"/>
      <c r="F451591" s="30"/>
    </row>
    <row r="451690" spans="1:6" x14ac:dyDescent="0.3">
      <c r="A451690" s="30"/>
      <c r="B451690" s="30"/>
      <c r="C451690" s="30"/>
      <c r="D451690" s="30"/>
      <c r="E451690" s="30"/>
      <c r="F451690" s="30"/>
    </row>
    <row r="451789" spans="1:6" x14ac:dyDescent="0.3">
      <c r="A451789" s="30"/>
      <c r="B451789" s="30"/>
      <c r="C451789" s="30"/>
      <c r="D451789" s="30"/>
      <c r="E451789" s="30"/>
      <c r="F451789" s="30"/>
    </row>
    <row r="451888" spans="1:6" x14ac:dyDescent="0.3">
      <c r="A451888" s="30"/>
      <c r="B451888" s="30"/>
      <c r="C451888" s="30"/>
      <c r="D451888" s="30"/>
      <c r="E451888" s="30"/>
      <c r="F451888" s="30"/>
    </row>
    <row r="451987" spans="1:6" x14ac:dyDescent="0.3">
      <c r="A451987" s="30"/>
      <c r="B451987" s="30"/>
      <c r="C451987" s="30"/>
      <c r="D451987" s="30"/>
      <c r="E451987" s="30"/>
      <c r="F451987" s="30"/>
    </row>
    <row r="452086" spans="1:6" x14ac:dyDescent="0.3">
      <c r="A452086" s="30"/>
      <c r="B452086" s="30"/>
      <c r="C452086" s="30"/>
      <c r="D452086" s="30"/>
      <c r="E452086" s="30"/>
      <c r="F452086" s="30"/>
    </row>
    <row r="452185" spans="1:6" x14ac:dyDescent="0.3">
      <c r="A452185" s="30"/>
      <c r="B452185" s="30"/>
      <c r="C452185" s="30"/>
      <c r="D452185" s="30"/>
      <c r="E452185" s="30"/>
      <c r="F452185" s="30"/>
    </row>
    <row r="452284" spans="1:6" x14ac:dyDescent="0.3">
      <c r="A452284" s="30"/>
      <c r="B452284" s="30"/>
      <c r="C452284" s="30"/>
      <c r="D452284" s="30"/>
      <c r="E452284" s="30"/>
      <c r="F452284" s="30"/>
    </row>
    <row r="452383" spans="1:6" x14ac:dyDescent="0.3">
      <c r="A452383" s="30"/>
      <c r="B452383" s="30"/>
      <c r="C452383" s="30"/>
      <c r="D452383" s="30"/>
      <c r="E452383" s="30"/>
      <c r="F452383" s="30"/>
    </row>
    <row r="452482" spans="1:6" x14ac:dyDescent="0.3">
      <c r="A452482" s="30"/>
      <c r="B452482" s="30"/>
      <c r="C452482" s="30"/>
      <c r="D452482" s="30"/>
      <c r="E452482" s="30"/>
      <c r="F452482" s="30"/>
    </row>
    <row r="452581" spans="1:6" x14ac:dyDescent="0.3">
      <c r="A452581" s="30"/>
      <c r="B452581" s="30"/>
      <c r="C452581" s="30"/>
      <c r="D452581" s="30"/>
      <c r="E452581" s="30"/>
      <c r="F452581" s="30"/>
    </row>
    <row r="452680" spans="1:6" x14ac:dyDescent="0.3">
      <c r="A452680" s="30"/>
      <c r="B452680" s="30"/>
      <c r="C452680" s="30"/>
      <c r="D452680" s="30"/>
      <c r="E452680" s="30"/>
      <c r="F452680" s="30"/>
    </row>
    <row r="452779" spans="1:6" x14ac:dyDescent="0.3">
      <c r="A452779" s="30"/>
      <c r="B452779" s="30"/>
      <c r="C452779" s="30"/>
      <c r="D452779" s="30"/>
      <c r="E452779" s="30"/>
      <c r="F452779" s="30"/>
    </row>
    <row r="452878" spans="1:6" x14ac:dyDescent="0.3">
      <c r="A452878" s="30"/>
      <c r="B452878" s="30"/>
      <c r="C452878" s="30"/>
      <c r="D452878" s="30"/>
      <c r="E452878" s="30"/>
      <c r="F452878" s="30"/>
    </row>
    <row r="452977" spans="1:6" x14ac:dyDescent="0.3">
      <c r="A452977" s="30"/>
      <c r="B452977" s="30"/>
      <c r="C452977" s="30"/>
      <c r="D452977" s="30"/>
      <c r="E452977" s="30"/>
      <c r="F452977" s="30"/>
    </row>
    <row r="453076" spans="1:6" x14ac:dyDescent="0.3">
      <c r="A453076" s="30"/>
      <c r="B453076" s="30"/>
      <c r="C453076" s="30"/>
      <c r="D453076" s="30"/>
      <c r="E453076" s="30"/>
      <c r="F453076" s="30"/>
    </row>
    <row r="453175" spans="1:6" x14ac:dyDescent="0.3">
      <c r="A453175" s="30"/>
      <c r="B453175" s="30"/>
      <c r="C453175" s="30"/>
      <c r="D453175" s="30"/>
      <c r="E453175" s="30"/>
      <c r="F453175" s="30"/>
    </row>
    <row r="453274" spans="1:6" x14ac:dyDescent="0.3">
      <c r="A453274" s="30"/>
      <c r="B453274" s="30"/>
      <c r="C453274" s="30"/>
      <c r="D453274" s="30"/>
      <c r="E453274" s="30"/>
      <c r="F453274" s="30"/>
    </row>
    <row r="453373" spans="1:6" x14ac:dyDescent="0.3">
      <c r="A453373" s="30"/>
      <c r="B453373" s="30"/>
      <c r="C453373" s="30"/>
      <c r="D453373" s="30"/>
      <c r="E453373" s="30"/>
      <c r="F453373" s="30"/>
    </row>
    <row r="453472" spans="1:6" x14ac:dyDescent="0.3">
      <c r="A453472" s="30"/>
      <c r="B453472" s="30"/>
      <c r="C453472" s="30"/>
      <c r="D453472" s="30"/>
      <c r="E453472" s="30"/>
      <c r="F453472" s="30"/>
    </row>
    <row r="453571" spans="1:6" x14ac:dyDescent="0.3">
      <c r="A453571" s="30"/>
      <c r="B453571" s="30"/>
      <c r="C453571" s="30"/>
      <c r="D453571" s="30"/>
      <c r="E453571" s="30"/>
      <c r="F453571" s="30"/>
    </row>
    <row r="453670" spans="1:6" x14ac:dyDescent="0.3">
      <c r="A453670" s="30"/>
      <c r="B453670" s="30"/>
      <c r="C453670" s="30"/>
      <c r="D453670" s="30"/>
      <c r="E453670" s="30"/>
      <c r="F453670" s="30"/>
    </row>
    <row r="453769" spans="1:6" x14ac:dyDescent="0.3">
      <c r="A453769" s="30"/>
      <c r="B453769" s="30"/>
      <c r="C453769" s="30"/>
      <c r="D453769" s="30"/>
      <c r="E453769" s="30"/>
      <c r="F453769" s="30"/>
    </row>
    <row r="453868" spans="1:6" x14ac:dyDescent="0.3">
      <c r="A453868" s="30"/>
      <c r="B453868" s="30"/>
      <c r="C453868" s="30"/>
      <c r="D453868" s="30"/>
      <c r="E453868" s="30"/>
      <c r="F453868" s="30"/>
    </row>
    <row r="453967" spans="1:6" x14ac:dyDescent="0.3">
      <c r="A453967" s="30"/>
      <c r="B453967" s="30"/>
      <c r="C453967" s="30"/>
      <c r="D453967" s="30"/>
      <c r="E453967" s="30"/>
      <c r="F453967" s="30"/>
    </row>
    <row r="454066" spans="1:6" x14ac:dyDescent="0.3">
      <c r="A454066" s="30"/>
      <c r="B454066" s="30"/>
      <c r="C454066" s="30"/>
      <c r="D454066" s="30"/>
      <c r="E454066" s="30"/>
      <c r="F454066" s="30"/>
    </row>
    <row r="454165" spans="1:6" x14ac:dyDescent="0.3">
      <c r="A454165" s="30"/>
      <c r="B454165" s="30"/>
      <c r="C454165" s="30"/>
      <c r="D454165" s="30"/>
      <c r="E454165" s="30"/>
      <c r="F454165" s="30"/>
    </row>
    <row r="454264" spans="1:6" x14ac:dyDescent="0.3">
      <c r="A454264" s="30"/>
      <c r="B454264" s="30"/>
      <c r="C454264" s="30"/>
      <c r="D454264" s="30"/>
      <c r="E454264" s="30"/>
      <c r="F454264" s="30"/>
    </row>
    <row r="454363" spans="1:6" x14ac:dyDescent="0.3">
      <c r="A454363" s="30"/>
      <c r="B454363" s="30"/>
      <c r="C454363" s="30"/>
      <c r="D454363" s="30"/>
      <c r="E454363" s="30"/>
      <c r="F454363" s="30"/>
    </row>
    <row r="454462" spans="1:6" x14ac:dyDescent="0.3">
      <c r="A454462" s="30"/>
      <c r="B454462" s="30"/>
      <c r="C454462" s="30"/>
      <c r="D454462" s="30"/>
      <c r="E454462" s="30"/>
      <c r="F454462" s="30"/>
    </row>
    <row r="454561" spans="1:6" x14ac:dyDescent="0.3">
      <c r="A454561" s="30"/>
      <c r="B454561" s="30"/>
      <c r="C454561" s="30"/>
      <c r="D454561" s="30"/>
      <c r="E454561" s="30"/>
      <c r="F454561" s="30"/>
    </row>
    <row r="454660" spans="1:6" x14ac:dyDescent="0.3">
      <c r="A454660" s="30"/>
      <c r="B454660" s="30"/>
      <c r="C454660" s="30"/>
      <c r="D454660" s="30"/>
      <c r="E454660" s="30"/>
      <c r="F454660" s="30"/>
    </row>
    <row r="454759" spans="1:6" x14ac:dyDescent="0.3">
      <c r="A454759" s="30"/>
      <c r="B454759" s="30"/>
      <c r="C454759" s="30"/>
      <c r="D454759" s="30"/>
      <c r="E454759" s="30"/>
      <c r="F454759" s="30"/>
    </row>
    <row r="454858" spans="1:6" x14ac:dyDescent="0.3">
      <c r="A454858" s="30"/>
      <c r="B454858" s="30"/>
      <c r="C454858" s="30"/>
      <c r="D454858" s="30"/>
      <c r="E454858" s="30"/>
      <c r="F454858" s="30"/>
    </row>
    <row r="454957" spans="1:6" x14ac:dyDescent="0.3">
      <c r="A454957" s="30"/>
      <c r="B454957" s="30"/>
      <c r="C454957" s="30"/>
      <c r="D454957" s="30"/>
      <c r="E454957" s="30"/>
      <c r="F454957" s="30"/>
    </row>
    <row r="455056" spans="1:6" x14ac:dyDescent="0.3">
      <c r="A455056" s="30"/>
      <c r="B455056" s="30"/>
      <c r="C455056" s="30"/>
      <c r="D455056" s="30"/>
      <c r="E455056" s="30"/>
      <c r="F455056" s="30"/>
    </row>
    <row r="455155" spans="1:6" x14ac:dyDescent="0.3">
      <c r="A455155" s="30"/>
      <c r="B455155" s="30"/>
      <c r="C455155" s="30"/>
      <c r="D455155" s="30"/>
      <c r="E455155" s="30"/>
      <c r="F455155" s="30"/>
    </row>
    <row r="455254" spans="1:6" x14ac:dyDescent="0.3">
      <c r="A455254" s="30"/>
      <c r="B455254" s="30"/>
      <c r="C455254" s="30"/>
      <c r="D455254" s="30"/>
      <c r="E455254" s="30"/>
      <c r="F455254" s="30"/>
    </row>
    <row r="455353" spans="1:6" x14ac:dyDescent="0.3">
      <c r="A455353" s="30"/>
      <c r="B455353" s="30"/>
      <c r="C455353" s="30"/>
      <c r="D455353" s="30"/>
      <c r="E455353" s="30"/>
      <c r="F455353" s="30"/>
    </row>
    <row r="455452" spans="1:6" x14ac:dyDescent="0.3">
      <c r="A455452" s="30"/>
      <c r="B455452" s="30"/>
      <c r="C455452" s="30"/>
      <c r="D455452" s="30"/>
      <c r="E455452" s="30"/>
      <c r="F455452" s="30"/>
    </row>
    <row r="455551" spans="1:6" x14ac:dyDescent="0.3">
      <c r="A455551" s="30"/>
      <c r="B455551" s="30"/>
      <c r="C455551" s="30"/>
      <c r="D455551" s="30"/>
      <c r="E455551" s="30"/>
      <c r="F455551" s="30"/>
    </row>
    <row r="455650" spans="1:6" x14ac:dyDescent="0.3">
      <c r="A455650" s="30"/>
      <c r="B455650" s="30"/>
      <c r="C455650" s="30"/>
      <c r="D455650" s="30"/>
      <c r="E455650" s="30"/>
      <c r="F455650" s="30"/>
    </row>
    <row r="455749" spans="1:6" x14ac:dyDescent="0.3">
      <c r="A455749" s="30"/>
      <c r="B455749" s="30"/>
      <c r="C455749" s="30"/>
      <c r="D455749" s="30"/>
      <c r="E455749" s="30"/>
      <c r="F455749" s="30"/>
    </row>
    <row r="455848" spans="1:6" x14ac:dyDescent="0.3">
      <c r="A455848" s="30"/>
      <c r="B455848" s="30"/>
      <c r="C455848" s="30"/>
      <c r="D455848" s="30"/>
      <c r="E455848" s="30"/>
      <c r="F455848" s="30"/>
    </row>
    <row r="455947" spans="1:6" x14ac:dyDescent="0.3">
      <c r="A455947" s="30"/>
      <c r="B455947" s="30"/>
      <c r="C455947" s="30"/>
      <c r="D455947" s="30"/>
      <c r="E455947" s="30"/>
      <c r="F455947" s="30"/>
    </row>
    <row r="456046" spans="1:6" x14ac:dyDescent="0.3">
      <c r="A456046" s="30"/>
      <c r="B456046" s="30"/>
      <c r="C456046" s="30"/>
      <c r="D456046" s="30"/>
      <c r="E456046" s="30"/>
      <c r="F456046" s="30"/>
    </row>
    <row r="456145" spans="1:6" x14ac:dyDescent="0.3">
      <c r="A456145" s="30"/>
      <c r="B456145" s="30"/>
      <c r="C456145" s="30"/>
      <c r="D456145" s="30"/>
      <c r="E456145" s="30"/>
      <c r="F456145" s="30"/>
    </row>
    <row r="456244" spans="1:6" x14ac:dyDescent="0.3">
      <c r="A456244" s="30"/>
      <c r="B456244" s="30"/>
      <c r="C456244" s="30"/>
      <c r="D456244" s="30"/>
      <c r="E456244" s="30"/>
      <c r="F456244" s="30"/>
    </row>
    <row r="456343" spans="1:6" x14ac:dyDescent="0.3">
      <c r="A456343" s="30"/>
      <c r="B456343" s="30"/>
      <c r="C456343" s="30"/>
      <c r="D456343" s="30"/>
      <c r="E456343" s="30"/>
      <c r="F456343" s="30"/>
    </row>
    <row r="456442" spans="1:6" x14ac:dyDescent="0.3">
      <c r="A456442" s="30"/>
      <c r="B456442" s="30"/>
      <c r="C456442" s="30"/>
      <c r="D456442" s="30"/>
      <c r="E456442" s="30"/>
      <c r="F456442" s="30"/>
    </row>
    <row r="456541" spans="1:6" x14ac:dyDescent="0.3">
      <c r="A456541" s="30"/>
      <c r="B456541" s="30"/>
      <c r="C456541" s="30"/>
      <c r="D456541" s="30"/>
      <c r="E456541" s="30"/>
      <c r="F456541" s="30"/>
    </row>
    <row r="456640" spans="1:6" x14ac:dyDescent="0.3">
      <c r="A456640" s="30"/>
      <c r="B456640" s="30"/>
      <c r="C456640" s="30"/>
      <c r="D456640" s="30"/>
      <c r="E456640" s="30"/>
      <c r="F456640" s="30"/>
    </row>
    <row r="456739" spans="1:6" x14ac:dyDescent="0.3">
      <c r="A456739" s="30"/>
      <c r="B456739" s="30"/>
      <c r="C456739" s="30"/>
      <c r="D456739" s="30"/>
      <c r="E456739" s="30"/>
      <c r="F456739" s="30"/>
    </row>
    <row r="456838" spans="1:6" x14ac:dyDescent="0.3">
      <c r="A456838" s="30"/>
      <c r="B456838" s="30"/>
      <c r="C456838" s="30"/>
      <c r="D456838" s="30"/>
      <c r="E456838" s="30"/>
      <c r="F456838" s="30"/>
    </row>
    <row r="456937" spans="1:6" x14ac:dyDescent="0.3">
      <c r="A456937" s="30"/>
      <c r="B456937" s="30"/>
      <c r="C456937" s="30"/>
      <c r="D456937" s="30"/>
      <c r="E456937" s="30"/>
      <c r="F456937" s="30"/>
    </row>
    <row r="457036" spans="1:6" x14ac:dyDescent="0.3">
      <c r="A457036" s="30"/>
      <c r="B457036" s="30"/>
      <c r="C457036" s="30"/>
      <c r="D457036" s="30"/>
      <c r="E457036" s="30"/>
      <c r="F457036" s="30"/>
    </row>
    <row r="457135" spans="1:6" x14ac:dyDescent="0.3">
      <c r="A457135" s="30"/>
      <c r="B457135" s="30"/>
      <c r="C457135" s="30"/>
      <c r="D457135" s="30"/>
      <c r="E457135" s="30"/>
      <c r="F457135" s="30"/>
    </row>
    <row r="457234" spans="1:6" x14ac:dyDescent="0.3">
      <c r="A457234" s="30"/>
      <c r="B457234" s="30"/>
      <c r="C457234" s="30"/>
      <c r="D457234" s="30"/>
      <c r="E457234" s="30"/>
      <c r="F457234" s="30"/>
    </row>
    <row r="457333" spans="1:6" x14ac:dyDescent="0.3">
      <c r="A457333" s="30"/>
      <c r="B457333" s="30"/>
      <c r="C457333" s="30"/>
      <c r="D457333" s="30"/>
      <c r="E457333" s="30"/>
      <c r="F457333" s="30"/>
    </row>
    <row r="457432" spans="1:6" x14ac:dyDescent="0.3">
      <c r="A457432" s="30"/>
      <c r="B457432" s="30"/>
      <c r="C457432" s="30"/>
      <c r="D457432" s="30"/>
      <c r="E457432" s="30"/>
      <c r="F457432" s="30"/>
    </row>
    <row r="457531" spans="1:6" x14ac:dyDescent="0.3">
      <c r="A457531" s="30"/>
      <c r="B457531" s="30"/>
      <c r="C457531" s="30"/>
      <c r="D457531" s="30"/>
      <c r="E457531" s="30"/>
      <c r="F457531" s="30"/>
    </row>
    <row r="457630" spans="1:6" x14ac:dyDescent="0.3">
      <c r="A457630" s="30"/>
      <c r="B457630" s="30"/>
      <c r="C457630" s="30"/>
      <c r="D457630" s="30"/>
      <c r="E457630" s="30"/>
      <c r="F457630" s="30"/>
    </row>
    <row r="457729" spans="1:6" x14ac:dyDescent="0.3">
      <c r="A457729" s="30"/>
      <c r="B457729" s="30"/>
      <c r="C457729" s="30"/>
      <c r="D457729" s="30"/>
      <c r="E457729" s="30"/>
      <c r="F457729" s="30"/>
    </row>
    <row r="457828" spans="1:6" x14ac:dyDescent="0.3">
      <c r="A457828" s="30"/>
      <c r="B457828" s="30"/>
      <c r="C457828" s="30"/>
      <c r="D457828" s="30"/>
      <c r="E457828" s="30"/>
      <c r="F457828" s="30"/>
    </row>
    <row r="457927" spans="1:6" x14ac:dyDescent="0.3">
      <c r="A457927" s="30"/>
      <c r="B457927" s="30"/>
      <c r="C457927" s="30"/>
      <c r="D457927" s="30"/>
      <c r="E457927" s="30"/>
      <c r="F457927" s="30"/>
    </row>
    <row r="458026" spans="1:6" x14ac:dyDescent="0.3">
      <c r="A458026" s="30"/>
      <c r="B458026" s="30"/>
      <c r="C458026" s="30"/>
      <c r="D458026" s="30"/>
      <c r="E458026" s="30"/>
      <c r="F458026" s="30"/>
    </row>
    <row r="458125" spans="1:6" x14ac:dyDescent="0.3">
      <c r="A458125" s="30"/>
      <c r="B458125" s="30"/>
      <c r="C458125" s="30"/>
      <c r="D458125" s="30"/>
      <c r="E458125" s="30"/>
      <c r="F458125" s="30"/>
    </row>
    <row r="458224" spans="1:6" x14ac:dyDescent="0.3">
      <c r="A458224" s="30"/>
      <c r="B458224" s="30"/>
      <c r="C458224" s="30"/>
      <c r="D458224" s="30"/>
      <c r="E458224" s="30"/>
      <c r="F458224" s="30"/>
    </row>
    <row r="458323" spans="1:6" x14ac:dyDescent="0.3">
      <c r="A458323" s="30"/>
      <c r="B458323" s="30"/>
      <c r="C458323" s="30"/>
      <c r="D458323" s="30"/>
      <c r="E458323" s="30"/>
      <c r="F458323" s="30"/>
    </row>
    <row r="458422" spans="1:6" x14ac:dyDescent="0.3">
      <c r="A458422" s="30"/>
      <c r="B458422" s="30"/>
      <c r="C458422" s="30"/>
      <c r="D458422" s="30"/>
      <c r="E458422" s="30"/>
      <c r="F458422" s="30"/>
    </row>
    <row r="458521" spans="1:6" x14ac:dyDescent="0.3">
      <c r="A458521" s="30"/>
      <c r="B458521" s="30"/>
      <c r="C458521" s="30"/>
      <c r="D458521" s="30"/>
      <c r="E458521" s="30"/>
      <c r="F458521" s="30"/>
    </row>
    <row r="458620" spans="1:6" x14ac:dyDescent="0.3">
      <c r="A458620" s="30"/>
      <c r="B458620" s="30"/>
      <c r="C458620" s="30"/>
      <c r="D458620" s="30"/>
      <c r="E458620" s="30"/>
      <c r="F458620" s="30"/>
    </row>
    <row r="458719" spans="1:6" x14ac:dyDescent="0.3">
      <c r="A458719" s="30"/>
      <c r="B458719" s="30"/>
      <c r="C458719" s="30"/>
      <c r="D458719" s="30"/>
      <c r="E458719" s="30"/>
      <c r="F458719" s="30"/>
    </row>
    <row r="458818" spans="1:6" x14ac:dyDescent="0.3">
      <c r="A458818" s="30"/>
      <c r="B458818" s="30"/>
      <c r="C458818" s="30"/>
      <c r="D458818" s="30"/>
      <c r="E458818" s="30"/>
      <c r="F458818" s="30"/>
    </row>
    <row r="458917" spans="1:6" x14ac:dyDescent="0.3">
      <c r="A458917" s="30"/>
      <c r="B458917" s="30"/>
      <c r="C458917" s="30"/>
      <c r="D458917" s="30"/>
      <c r="E458917" s="30"/>
      <c r="F458917" s="30"/>
    </row>
    <row r="459016" spans="1:6" x14ac:dyDescent="0.3">
      <c r="A459016" s="30"/>
      <c r="B459016" s="30"/>
      <c r="C459016" s="30"/>
      <c r="D459016" s="30"/>
      <c r="E459016" s="30"/>
      <c r="F459016" s="30"/>
    </row>
    <row r="459115" spans="1:6" x14ac:dyDescent="0.3">
      <c r="A459115" s="30"/>
      <c r="B459115" s="30"/>
      <c r="C459115" s="30"/>
      <c r="D459115" s="30"/>
      <c r="E459115" s="30"/>
      <c r="F459115" s="30"/>
    </row>
    <row r="459214" spans="1:6" x14ac:dyDescent="0.3">
      <c r="A459214" s="30"/>
      <c r="B459214" s="30"/>
      <c r="C459214" s="30"/>
      <c r="D459214" s="30"/>
      <c r="E459214" s="30"/>
      <c r="F459214" s="30"/>
    </row>
    <row r="459313" spans="1:6" x14ac:dyDescent="0.3">
      <c r="A459313" s="30"/>
      <c r="B459313" s="30"/>
      <c r="C459313" s="30"/>
      <c r="D459313" s="30"/>
      <c r="E459313" s="30"/>
      <c r="F459313" s="30"/>
    </row>
    <row r="459412" spans="1:6" x14ac:dyDescent="0.3">
      <c r="A459412" s="30"/>
      <c r="B459412" s="30"/>
      <c r="C459412" s="30"/>
      <c r="D459412" s="30"/>
      <c r="E459412" s="30"/>
      <c r="F459412" s="30"/>
    </row>
    <row r="459511" spans="1:6" x14ac:dyDescent="0.3">
      <c r="A459511" s="30"/>
      <c r="B459511" s="30"/>
      <c r="C459511" s="30"/>
      <c r="D459511" s="30"/>
      <c r="E459511" s="30"/>
      <c r="F459511" s="30"/>
    </row>
    <row r="459610" spans="1:6" x14ac:dyDescent="0.3">
      <c r="A459610" s="30"/>
      <c r="B459610" s="30"/>
      <c r="C459610" s="30"/>
      <c r="D459610" s="30"/>
      <c r="E459610" s="30"/>
      <c r="F459610" s="30"/>
    </row>
    <row r="459709" spans="1:6" x14ac:dyDescent="0.3">
      <c r="A459709" s="30"/>
      <c r="B459709" s="30"/>
      <c r="C459709" s="30"/>
      <c r="D459709" s="30"/>
      <c r="E459709" s="30"/>
      <c r="F459709" s="30"/>
    </row>
    <row r="459808" spans="1:6" x14ac:dyDescent="0.3">
      <c r="A459808" s="30"/>
      <c r="B459808" s="30"/>
      <c r="C459808" s="30"/>
      <c r="D459808" s="30"/>
      <c r="E459808" s="30"/>
      <c r="F459808" s="30"/>
    </row>
    <row r="459907" spans="1:6" x14ac:dyDescent="0.3">
      <c r="A459907" s="30"/>
      <c r="B459907" s="30"/>
      <c r="C459907" s="30"/>
      <c r="D459907" s="30"/>
      <c r="E459907" s="30"/>
      <c r="F459907" s="30"/>
    </row>
    <row r="460006" spans="1:6" x14ac:dyDescent="0.3">
      <c r="A460006" s="30"/>
      <c r="B460006" s="30"/>
      <c r="C460006" s="30"/>
      <c r="D460006" s="30"/>
      <c r="E460006" s="30"/>
      <c r="F460006" s="30"/>
    </row>
    <row r="460105" spans="1:6" x14ac:dyDescent="0.3">
      <c r="A460105" s="30"/>
      <c r="B460105" s="30"/>
      <c r="C460105" s="30"/>
      <c r="D460105" s="30"/>
      <c r="E460105" s="30"/>
      <c r="F460105" s="30"/>
    </row>
    <row r="460204" spans="1:6" x14ac:dyDescent="0.3">
      <c r="A460204" s="30"/>
      <c r="B460204" s="30"/>
      <c r="C460204" s="30"/>
      <c r="D460204" s="30"/>
      <c r="E460204" s="30"/>
      <c r="F460204" s="30"/>
    </row>
    <row r="460303" spans="1:6" x14ac:dyDescent="0.3">
      <c r="A460303" s="30"/>
      <c r="B460303" s="30"/>
      <c r="C460303" s="30"/>
      <c r="D460303" s="30"/>
      <c r="E460303" s="30"/>
      <c r="F460303" s="30"/>
    </row>
    <row r="460402" spans="1:6" x14ac:dyDescent="0.3">
      <c r="A460402" s="30"/>
      <c r="B460402" s="30"/>
      <c r="C460402" s="30"/>
      <c r="D460402" s="30"/>
      <c r="E460402" s="30"/>
      <c r="F460402" s="30"/>
    </row>
    <row r="460501" spans="1:6" x14ac:dyDescent="0.3">
      <c r="A460501" s="30"/>
      <c r="B460501" s="30"/>
      <c r="C460501" s="30"/>
      <c r="D460501" s="30"/>
      <c r="E460501" s="30"/>
      <c r="F460501" s="30"/>
    </row>
    <row r="460600" spans="1:6" x14ac:dyDescent="0.3">
      <c r="A460600" s="30"/>
      <c r="B460600" s="30"/>
      <c r="C460600" s="30"/>
      <c r="D460600" s="30"/>
      <c r="E460600" s="30"/>
      <c r="F460600" s="30"/>
    </row>
    <row r="460699" spans="1:6" x14ac:dyDescent="0.3">
      <c r="A460699" s="30"/>
      <c r="B460699" s="30"/>
      <c r="C460699" s="30"/>
      <c r="D460699" s="30"/>
      <c r="E460699" s="30"/>
      <c r="F460699" s="30"/>
    </row>
    <row r="460798" spans="1:6" x14ac:dyDescent="0.3">
      <c r="A460798" s="30"/>
      <c r="B460798" s="30"/>
      <c r="C460798" s="30"/>
      <c r="D460798" s="30"/>
      <c r="E460798" s="30"/>
      <c r="F460798" s="30"/>
    </row>
    <row r="460897" spans="1:6" x14ac:dyDescent="0.3">
      <c r="A460897" s="30"/>
      <c r="B460897" s="30"/>
      <c r="C460897" s="30"/>
      <c r="D460897" s="30"/>
      <c r="E460897" s="30"/>
      <c r="F460897" s="30"/>
    </row>
    <row r="460996" spans="1:6" x14ac:dyDescent="0.3">
      <c r="A460996" s="30"/>
      <c r="B460996" s="30"/>
      <c r="C460996" s="30"/>
      <c r="D460996" s="30"/>
      <c r="E460996" s="30"/>
      <c r="F460996" s="30"/>
    </row>
    <row r="461095" spans="1:6" x14ac:dyDescent="0.3">
      <c r="A461095" s="30"/>
      <c r="B461095" s="30"/>
      <c r="C461095" s="30"/>
      <c r="D461095" s="30"/>
      <c r="E461095" s="30"/>
      <c r="F461095" s="30"/>
    </row>
    <row r="461194" spans="1:6" x14ac:dyDescent="0.3">
      <c r="A461194" s="30"/>
      <c r="B461194" s="30"/>
      <c r="C461194" s="30"/>
      <c r="D461194" s="30"/>
      <c r="E461194" s="30"/>
      <c r="F461194" s="30"/>
    </row>
    <row r="461293" spans="1:6" x14ac:dyDescent="0.3">
      <c r="A461293" s="30"/>
      <c r="B461293" s="30"/>
      <c r="C461293" s="30"/>
      <c r="D461293" s="30"/>
      <c r="E461293" s="30"/>
      <c r="F461293" s="30"/>
    </row>
    <row r="461392" spans="1:6" x14ac:dyDescent="0.3">
      <c r="A461392" s="30"/>
      <c r="B461392" s="30"/>
      <c r="C461392" s="30"/>
      <c r="D461392" s="30"/>
      <c r="E461392" s="30"/>
      <c r="F461392" s="30"/>
    </row>
    <row r="461491" spans="1:6" x14ac:dyDescent="0.3">
      <c r="A461491" s="30"/>
      <c r="B461491" s="30"/>
      <c r="C461491" s="30"/>
      <c r="D461491" s="30"/>
      <c r="E461491" s="30"/>
      <c r="F461491" s="30"/>
    </row>
    <row r="461590" spans="1:6" x14ac:dyDescent="0.3">
      <c r="A461590" s="30"/>
      <c r="B461590" s="30"/>
      <c r="C461590" s="30"/>
      <c r="D461590" s="30"/>
      <c r="E461590" s="30"/>
      <c r="F461590" s="30"/>
    </row>
    <row r="461689" spans="1:6" x14ac:dyDescent="0.3">
      <c r="A461689" s="30"/>
      <c r="B461689" s="30"/>
      <c r="C461689" s="30"/>
      <c r="D461689" s="30"/>
      <c r="E461689" s="30"/>
      <c r="F461689" s="30"/>
    </row>
    <row r="461788" spans="1:6" x14ac:dyDescent="0.3">
      <c r="A461788" s="30"/>
      <c r="B461788" s="30"/>
      <c r="C461788" s="30"/>
      <c r="D461788" s="30"/>
      <c r="E461788" s="30"/>
      <c r="F461788" s="30"/>
    </row>
    <row r="461887" spans="1:6" x14ac:dyDescent="0.3">
      <c r="A461887" s="30"/>
      <c r="B461887" s="30"/>
      <c r="C461887" s="30"/>
      <c r="D461887" s="30"/>
      <c r="E461887" s="30"/>
      <c r="F461887" s="30"/>
    </row>
    <row r="461986" spans="1:6" x14ac:dyDescent="0.3">
      <c r="A461986" s="30"/>
      <c r="B461986" s="30"/>
      <c r="C461986" s="30"/>
      <c r="D461986" s="30"/>
      <c r="E461986" s="30"/>
      <c r="F461986" s="30"/>
    </row>
    <row r="462085" spans="1:6" x14ac:dyDescent="0.3">
      <c r="A462085" s="30"/>
      <c r="B462085" s="30"/>
      <c r="C462085" s="30"/>
      <c r="D462085" s="30"/>
      <c r="E462085" s="30"/>
      <c r="F462085" s="30"/>
    </row>
    <row r="462184" spans="1:6" x14ac:dyDescent="0.3">
      <c r="A462184" s="30"/>
      <c r="B462184" s="30"/>
      <c r="C462184" s="30"/>
      <c r="D462184" s="30"/>
      <c r="E462184" s="30"/>
      <c r="F462184" s="30"/>
    </row>
    <row r="462283" spans="1:6" x14ac:dyDescent="0.3">
      <c r="A462283" s="30"/>
      <c r="B462283" s="30"/>
      <c r="C462283" s="30"/>
      <c r="D462283" s="30"/>
      <c r="E462283" s="30"/>
      <c r="F462283" s="30"/>
    </row>
    <row r="462382" spans="1:6" x14ac:dyDescent="0.3">
      <c r="A462382" s="30"/>
      <c r="B462382" s="30"/>
      <c r="C462382" s="30"/>
      <c r="D462382" s="30"/>
      <c r="E462382" s="30"/>
      <c r="F462382" s="30"/>
    </row>
    <row r="462481" spans="1:6" x14ac:dyDescent="0.3">
      <c r="A462481" s="30"/>
      <c r="B462481" s="30"/>
      <c r="C462481" s="30"/>
      <c r="D462481" s="30"/>
      <c r="E462481" s="30"/>
      <c r="F462481" s="30"/>
    </row>
    <row r="462580" spans="1:6" x14ac:dyDescent="0.3">
      <c r="A462580" s="30"/>
      <c r="B462580" s="30"/>
      <c r="C462580" s="30"/>
      <c r="D462580" s="30"/>
      <c r="E462580" s="30"/>
      <c r="F462580" s="30"/>
    </row>
    <row r="462679" spans="1:6" x14ac:dyDescent="0.3">
      <c r="A462679" s="30"/>
      <c r="B462679" s="30"/>
      <c r="C462679" s="30"/>
      <c r="D462679" s="30"/>
      <c r="E462679" s="30"/>
      <c r="F462679" s="30"/>
    </row>
    <row r="462778" spans="1:6" x14ac:dyDescent="0.3">
      <c r="A462778" s="30"/>
      <c r="B462778" s="30"/>
      <c r="C462778" s="30"/>
      <c r="D462778" s="30"/>
      <c r="E462778" s="30"/>
      <c r="F462778" s="30"/>
    </row>
    <row r="462877" spans="1:6" x14ac:dyDescent="0.3">
      <c r="A462877" s="30"/>
      <c r="B462877" s="30"/>
      <c r="C462877" s="30"/>
      <c r="D462877" s="30"/>
      <c r="E462877" s="30"/>
      <c r="F462877" s="30"/>
    </row>
    <row r="462976" spans="1:6" x14ac:dyDescent="0.3">
      <c r="A462976" s="30"/>
      <c r="B462976" s="30"/>
      <c r="C462976" s="30"/>
      <c r="D462976" s="30"/>
      <c r="E462976" s="30"/>
      <c r="F462976" s="30"/>
    </row>
    <row r="463075" spans="1:6" x14ac:dyDescent="0.3">
      <c r="A463075" s="30"/>
      <c r="B463075" s="30"/>
      <c r="C463075" s="30"/>
      <c r="D463075" s="30"/>
      <c r="E463075" s="30"/>
      <c r="F463075" s="30"/>
    </row>
    <row r="463174" spans="1:6" x14ac:dyDescent="0.3">
      <c r="A463174" s="30"/>
      <c r="B463174" s="30"/>
      <c r="C463174" s="30"/>
      <c r="D463174" s="30"/>
      <c r="E463174" s="30"/>
      <c r="F463174" s="30"/>
    </row>
    <row r="463273" spans="1:6" x14ac:dyDescent="0.3">
      <c r="A463273" s="30"/>
      <c r="B463273" s="30"/>
      <c r="C463273" s="30"/>
      <c r="D463273" s="30"/>
      <c r="E463273" s="30"/>
      <c r="F463273" s="30"/>
    </row>
    <row r="463372" spans="1:6" x14ac:dyDescent="0.3">
      <c r="A463372" s="30"/>
      <c r="B463372" s="30"/>
      <c r="C463372" s="30"/>
      <c r="D463372" s="30"/>
      <c r="E463372" s="30"/>
      <c r="F463372" s="30"/>
    </row>
    <row r="463471" spans="1:6" x14ac:dyDescent="0.3">
      <c r="A463471" s="30"/>
      <c r="B463471" s="30"/>
      <c r="C463471" s="30"/>
      <c r="D463471" s="30"/>
      <c r="E463471" s="30"/>
      <c r="F463471" s="30"/>
    </row>
    <row r="463570" spans="1:6" x14ac:dyDescent="0.3">
      <c r="A463570" s="30"/>
      <c r="B463570" s="30"/>
      <c r="C463570" s="30"/>
      <c r="D463570" s="30"/>
      <c r="E463570" s="30"/>
      <c r="F463570" s="30"/>
    </row>
    <row r="463669" spans="1:6" x14ac:dyDescent="0.3">
      <c r="A463669" s="30"/>
      <c r="B463669" s="30"/>
      <c r="C463669" s="30"/>
      <c r="D463669" s="30"/>
      <c r="E463669" s="30"/>
      <c r="F463669" s="30"/>
    </row>
    <row r="463768" spans="1:6" x14ac:dyDescent="0.3">
      <c r="A463768" s="30"/>
      <c r="B463768" s="30"/>
      <c r="C463768" s="30"/>
      <c r="D463768" s="30"/>
      <c r="E463768" s="30"/>
      <c r="F463768" s="30"/>
    </row>
    <row r="463867" spans="1:6" x14ac:dyDescent="0.3">
      <c r="A463867" s="30"/>
      <c r="B463867" s="30"/>
      <c r="C463867" s="30"/>
      <c r="D463867" s="30"/>
      <c r="E463867" s="30"/>
      <c r="F463867" s="30"/>
    </row>
    <row r="463966" spans="1:6" x14ac:dyDescent="0.3">
      <c r="A463966" s="30"/>
      <c r="B463966" s="30"/>
      <c r="C463966" s="30"/>
      <c r="D463966" s="30"/>
      <c r="E463966" s="30"/>
      <c r="F463966" s="30"/>
    </row>
    <row r="464065" spans="1:6" x14ac:dyDescent="0.3">
      <c r="A464065" s="30"/>
      <c r="B464065" s="30"/>
      <c r="C464065" s="30"/>
      <c r="D464065" s="30"/>
      <c r="E464065" s="30"/>
      <c r="F464065" s="30"/>
    </row>
    <row r="464164" spans="1:6" x14ac:dyDescent="0.3">
      <c r="A464164" s="30"/>
      <c r="B464164" s="30"/>
      <c r="C464164" s="30"/>
      <c r="D464164" s="30"/>
      <c r="E464164" s="30"/>
      <c r="F464164" s="30"/>
    </row>
    <row r="464263" spans="1:6" x14ac:dyDescent="0.3">
      <c r="A464263" s="30"/>
      <c r="B464263" s="30"/>
      <c r="C464263" s="30"/>
      <c r="D464263" s="30"/>
      <c r="E464263" s="30"/>
      <c r="F464263" s="30"/>
    </row>
    <row r="464362" spans="1:6" x14ac:dyDescent="0.3">
      <c r="A464362" s="30"/>
      <c r="B464362" s="30"/>
      <c r="C464362" s="30"/>
      <c r="D464362" s="30"/>
      <c r="E464362" s="30"/>
      <c r="F464362" s="30"/>
    </row>
    <row r="464461" spans="1:6" x14ac:dyDescent="0.3">
      <c r="A464461" s="30"/>
      <c r="B464461" s="30"/>
      <c r="C464461" s="30"/>
      <c r="D464461" s="30"/>
      <c r="E464461" s="30"/>
      <c r="F464461" s="30"/>
    </row>
    <row r="464560" spans="1:6" x14ac:dyDescent="0.3">
      <c r="A464560" s="30"/>
      <c r="B464560" s="30"/>
      <c r="C464560" s="30"/>
      <c r="D464560" s="30"/>
      <c r="E464560" s="30"/>
      <c r="F464560" s="30"/>
    </row>
    <row r="464659" spans="1:6" x14ac:dyDescent="0.3">
      <c r="A464659" s="30"/>
      <c r="B464659" s="30"/>
      <c r="C464659" s="30"/>
      <c r="D464659" s="30"/>
      <c r="E464659" s="30"/>
      <c r="F464659" s="30"/>
    </row>
    <row r="464758" spans="1:6" x14ac:dyDescent="0.3">
      <c r="A464758" s="30"/>
      <c r="B464758" s="30"/>
      <c r="C464758" s="30"/>
      <c r="D464758" s="30"/>
      <c r="E464758" s="30"/>
      <c r="F464758" s="30"/>
    </row>
    <row r="464857" spans="1:6" x14ac:dyDescent="0.3">
      <c r="A464857" s="30"/>
      <c r="B464857" s="30"/>
      <c r="C464857" s="30"/>
      <c r="D464857" s="30"/>
      <c r="E464857" s="30"/>
      <c r="F464857" s="30"/>
    </row>
    <row r="464956" spans="1:6" x14ac:dyDescent="0.3">
      <c r="A464956" s="30"/>
      <c r="B464956" s="30"/>
      <c r="C464956" s="30"/>
      <c r="D464956" s="30"/>
      <c r="E464956" s="30"/>
      <c r="F464956" s="30"/>
    </row>
    <row r="465055" spans="1:6" x14ac:dyDescent="0.3">
      <c r="A465055" s="30"/>
      <c r="B465055" s="30"/>
      <c r="C465055" s="30"/>
      <c r="D465055" s="30"/>
      <c r="E465055" s="30"/>
      <c r="F465055" s="30"/>
    </row>
    <row r="465154" spans="1:6" x14ac:dyDescent="0.3">
      <c r="A465154" s="30"/>
      <c r="B465154" s="30"/>
      <c r="C465154" s="30"/>
      <c r="D465154" s="30"/>
      <c r="E465154" s="30"/>
      <c r="F465154" s="30"/>
    </row>
    <row r="465253" spans="1:6" x14ac:dyDescent="0.3">
      <c r="A465253" s="30"/>
      <c r="B465253" s="30"/>
      <c r="C465253" s="30"/>
      <c r="D465253" s="30"/>
      <c r="E465253" s="30"/>
      <c r="F465253" s="30"/>
    </row>
    <row r="465352" spans="1:6" x14ac:dyDescent="0.3">
      <c r="A465352" s="30"/>
      <c r="B465352" s="30"/>
      <c r="C465352" s="30"/>
      <c r="D465352" s="30"/>
      <c r="E465352" s="30"/>
      <c r="F465352" s="30"/>
    </row>
    <row r="465451" spans="1:6" x14ac:dyDescent="0.3">
      <c r="A465451" s="30"/>
      <c r="B465451" s="30"/>
      <c r="C465451" s="30"/>
      <c r="D465451" s="30"/>
      <c r="E465451" s="30"/>
      <c r="F465451" s="30"/>
    </row>
    <row r="465550" spans="1:6" x14ac:dyDescent="0.3">
      <c r="A465550" s="30"/>
      <c r="B465550" s="30"/>
      <c r="C465550" s="30"/>
      <c r="D465550" s="30"/>
      <c r="E465550" s="30"/>
      <c r="F465550" s="30"/>
    </row>
    <row r="465649" spans="1:6" x14ac:dyDescent="0.3">
      <c r="A465649" s="30"/>
      <c r="B465649" s="30"/>
      <c r="C465649" s="30"/>
      <c r="D465649" s="30"/>
      <c r="E465649" s="30"/>
      <c r="F465649" s="30"/>
    </row>
    <row r="465748" spans="1:6" x14ac:dyDescent="0.3">
      <c r="A465748" s="30"/>
      <c r="B465748" s="30"/>
      <c r="C465748" s="30"/>
      <c r="D465748" s="30"/>
      <c r="E465748" s="30"/>
      <c r="F465748" s="30"/>
    </row>
    <row r="465847" spans="1:6" x14ac:dyDescent="0.3">
      <c r="A465847" s="30"/>
      <c r="B465847" s="30"/>
      <c r="C465847" s="30"/>
      <c r="D465847" s="30"/>
      <c r="E465847" s="30"/>
      <c r="F465847" s="30"/>
    </row>
    <row r="465946" spans="1:6" x14ac:dyDescent="0.3">
      <c r="A465946" s="30"/>
      <c r="B465946" s="30"/>
      <c r="C465946" s="30"/>
      <c r="D465946" s="30"/>
      <c r="E465946" s="30"/>
      <c r="F465946" s="30"/>
    </row>
    <row r="466045" spans="1:6" x14ac:dyDescent="0.3">
      <c r="A466045" s="30"/>
      <c r="B466045" s="30"/>
      <c r="C466045" s="30"/>
      <c r="D466045" s="30"/>
      <c r="E466045" s="30"/>
      <c r="F466045" s="30"/>
    </row>
    <row r="466144" spans="1:6" x14ac:dyDescent="0.3">
      <c r="A466144" s="30"/>
      <c r="B466144" s="30"/>
      <c r="C466144" s="30"/>
      <c r="D466144" s="30"/>
      <c r="E466144" s="30"/>
      <c r="F466144" s="30"/>
    </row>
    <row r="466243" spans="1:6" x14ac:dyDescent="0.3">
      <c r="A466243" s="30"/>
      <c r="B466243" s="30"/>
      <c r="C466243" s="30"/>
      <c r="D466243" s="30"/>
      <c r="E466243" s="30"/>
      <c r="F466243" s="30"/>
    </row>
    <row r="466342" spans="1:6" x14ac:dyDescent="0.3">
      <c r="A466342" s="30"/>
      <c r="B466342" s="30"/>
      <c r="C466342" s="30"/>
      <c r="D466342" s="30"/>
      <c r="E466342" s="30"/>
      <c r="F466342" s="30"/>
    </row>
    <row r="466441" spans="1:6" x14ac:dyDescent="0.3">
      <c r="A466441" s="30"/>
      <c r="B466441" s="30"/>
      <c r="C466441" s="30"/>
      <c r="D466441" s="30"/>
      <c r="E466441" s="30"/>
      <c r="F466441" s="30"/>
    </row>
    <row r="466540" spans="1:6" x14ac:dyDescent="0.3">
      <c r="A466540" s="30"/>
      <c r="B466540" s="30"/>
      <c r="C466540" s="30"/>
      <c r="D466540" s="30"/>
      <c r="E466540" s="30"/>
      <c r="F466540" s="30"/>
    </row>
    <row r="466639" spans="1:6" x14ac:dyDescent="0.3">
      <c r="A466639" s="30"/>
      <c r="B466639" s="30"/>
      <c r="C466639" s="30"/>
      <c r="D466639" s="30"/>
      <c r="E466639" s="30"/>
      <c r="F466639" s="30"/>
    </row>
    <row r="466738" spans="1:6" x14ac:dyDescent="0.3">
      <c r="A466738" s="30"/>
      <c r="B466738" s="30"/>
      <c r="C466738" s="30"/>
      <c r="D466738" s="30"/>
      <c r="E466738" s="30"/>
      <c r="F466738" s="30"/>
    </row>
    <row r="466837" spans="1:6" x14ac:dyDescent="0.3">
      <c r="A466837" s="30"/>
      <c r="B466837" s="30"/>
      <c r="C466837" s="30"/>
      <c r="D466837" s="30"/>
      <c r="E466837" s="30"/>
      <c r="F466837" s="30"/>
    </row>
    <row r="466936" spans="1:6" x14ac:dyDescent="0.3">
      <c r="A466936" s="30"/>
      <c r="B466936" s="30"/>
      <c r="C466936" s="30"/>
      <c r="D466936" s="30"/>
      <c r="E466936" s="30"/>
      <c r="F466936" s="30"/>
    </row>
    <row r="467035" spans="1:6" x14ac:dyDescent="0.3">
      <c r="A467035" s="30"/>
      <c r="B467035" s="30"/>
      <c r="C467035" s="30"/>
      <c r="D467035" s="30"/>
      <c r="E467035" s="30"/>
      <c r="F467035" s="30"/>
    </row>
    <row r="467134" spans="1:6" x14ac:dyDescent="0.3">
      <c r="A467134" s="30"/>
      <c r="B467134" s="30"/>
      <c r="C467134" s="30"/>
      <c r="D467134" s="30"/>
      <c r="E467134" s="30"/>
      <c r="F467134" s="30"/>
    </row>
    <row r="467233" spans="1:6" x14ac:dyDescent="0.3">
      <c r="A467233" s="30"/>
      <c r="B467233" s="30"/>
      <c r="C467233" s="30"/>
      <c r="D467233" s="30"/>
      <c r="E467233" s="30"/>
      <c r="F467233" s="30"/>
    </row>
    <row r="467332" spans="1:6" x14ac:dyDescent="0.3">
      <c r="A467332" s="30"/>
      <c r="B467332" s="30"/>
      <c r="C467332" s="30"/>
      <c r="D467332" s="30"/>
      <c r="E467332" s="30"/>
      <c r="F467332" s="30"/>
    </row>
    <row r="467431" spans="1:6" x14ac:dyDescent="0.3">
      <c r="A467431" s="30"/>
      <c r="B467431" s="30"/>
      <c r="C467431" s="30"/>
      <c r="D467431" s="30"/>
      <c r="E467431" s="30"/>
      <c r="F467431" s="30"/>
    </row>
    <row r="467530" spans="1:6" x14ac:dyDescent="0.3">
      <c r="A467530" s="30"/>
      <c r="B467530" s="30"/>
      <c r="C467530" s="30"/>
      <c r="D467530" s="30"/>
      <c r="E467530" s="30"/>
      <c r="F467530" s="30"/>
    </row>
    <row r="467629" spans="1:6" x14ac:dyDescent="0.3">
      <c r="A467629" s="30"/>
      <c r="B467629" s="30"/>
      <c r="C467629" s="30"/>
      <c r="D467629" s="30"/>
      <c r="E467629" s="30"/>
      <c r="F467629" s="30"/>
    </row>
    <row r="467728" spans="1:6" x14ac:dyDescent="0.3">
      <c r="A467728" s="30"/>
      <c r="B467728" s="30"/>
      <c r="C467728" s="30"/>
      <c r="D467728" s="30"/>
      <c r="E467728" s="30"/>
      <c r="F467728" s="30"/>
    </row>
    <row r="467827" spans="1:6" x14ac:dyDescent="0.3">
      <c r="A467827" s="30"/>
      <c r="B467827" s="30"/>
      <c r="C467827" s="30"/>
      <c r="D467827" s="30"/>
      <c r="E467827" s="30"/>
      <c r="F467827" s="30"/>
    </row>
    <row r="467926" spans="1:6" x14ac:dyDescent="0.3">
      <c r="A467926" s="30"/>
      <c r="B467926" s="30"/>
      <c r="C467926" s="30"/>
      <c r="D467926" s="30"/>
      <c r="E467926" s="30"/>
      <c r="F467926" s="30"/>
    </row>
    <row r="468025" spans="1:6" x14ac:dyDescent="0.3">
      <c r="A468025" s="30"/>
      <c r="B468025" s="30"/>
      <c r="C468025" s="30"/>
      <c r="D468025" s="30"/>
      <c r="E468025" s="30"/>
      <c r="F468025" s="30"/>
    </row>
    <row r="468124" spans="1:6" x14ac:dyDescent="0.3">
      <c r="A468124" s="30"/>
      <c r="B468124" s="30"/>
      <c r="C468124" s="30"/>
      <c r="D468124" s="30"/>
      <c r="E468124" s="30"/>
      <c r="F468124" s="30"/>
    </row>
    <row r="468223" spans="1:6" x14ac:dyDescent="0.3">
      <c r="A468223" s="30"/>
      <c r="B468223" s="30"/>
      <c r="C468223" s="30"/>
      <c r="D468223" s="30"/>
      <c r="E468223" s="30"/>
      <c r="F468223" s="30"/>
    </row>
    <row r="468322" spans="1:6" x14ac:dyDescent="0.3">
      <c r="A468322" s="30"/>
      <c r="B468322" s="30"/>
      <c r="C468322" s="30"/>
      <c r="D468322" s="30"/>
      <c r="E468322" s="30"/>
      <c r="F468322" s="30"/>
    </row>
    <row r="468421" spans="1:6" x14ac:dyDescent="0.3">
      <c r="A468421" s="30"/>
      <c r="B468421" s="30"/>
      <c r="C468421" s="30"/>
      <c r="D468421" s="30"/>
      <c r="E468421" s="30"/>
      <c r="F468421" s="30"/>
    </row>
    <row r="468520" spans="1:6" x14ac:dyDescent="0.3">
      <c r="A468520" s="30"/>
      <c r="B468520" s="30"/>
      <c r="C468520" s="30"/>
      <c r="D468520" s="30"/>
      <c r="E468520" s="30"/>
      <c r="F468520" s="30"/>
    </row>
    <row r="468619" spans="1:6" x14ac:dyDescent="0.3">
      <c r="A468619" s="30"/>
      <c r="B468619" s="30"/>
      <c r="C468619" s="30"/>
      <c r="D468619" s="30"/>
      <c r="E468619" s="30"/>
      <c r="F468619" s="30"/>
    </row>
    <row r="468718" spans="1:6" x14ac:dyDescent="0.3">
      <c r="A468718" s="30"/>
      <c r="B468718" s="30"/>
      <c r="C468718" s="30"/>
      <c r="D468718" s="30"/>
      <c r="E468718" s="30"/>
      <c r="F468718" s="30"/>
    </row>
    <row r="468817" spans="1:6" x14ac:dyDescent="0.3">
      <c r="A468817" s="30"/>
      <c r="B468817" s="30"/>
      <c r="C468817" s="30"/>
      <c r="D468817" s="30"/>
      <c r="E468817" s="30"/>
      <c r="F468817" s="30"/>
    </row>
    <row r="468916" spans="1:6" x14ac:dyDescent="0.3">
      <c r="A468916" s="30"/>
      <c r="B468916" s="30"/>
      <c r="C468916" s="30"/>
      <c r="D468916" s="30"/>
      <c r="E468916" s="30"/>
      <c r="F468916" s="30"/>
    </row>
    <row r="469015" spans="1:6" x14ac:dyDescent="0.3">
      <c r="A469015" s="30"/>
      <c r="B469015" s="30"/>
      <c r="C469015" s="30"/>
      <c r="D469015" s="30"/>
      <c r="E469015" s="30"/>
      <c r="F469015" s="30"/>
    </row>
    <row r="469114" spans="1:6" x14ac:dyDescent="0.3">
      <c r="A469114" s="30"/>
      <c r="B469114" s="30"/>
      <c r="C469114" s="30"/>
      <c r="D469114" s="30"/>
      <c r="E469114" s="30"/>
      <c r="F469114" s="30"/>
    </row>
    <row r="469213" spans="1:6" x14ac:dyDescent="0.3">
      <c r="A469213" s="30"/>
      <c r="B469213" s="30"/>
      <c r="C469213" s="30"/>
      <c r="D469213" s="30"/>
      <c r="E469213" s="30"/>
      <c r="F469213" s="30"/>
    </row>
    <row r="469312" spans="1:6" x14ac:dyDescent="0.3">
      <c r="A469312" s="30"/>
      <c r="B469312" s="30"/>
      <c r="C469312" s="30"/>
      <c r="D469312" s="30"/>
      <c r="E469312" s="30"/>
      <c r="F469312" s="30"/>
    </row>
    <row r="469411" spans="1:6" x14ac:dyDescent="0.3">
      <c r="A469411" s="30"/>
      <c r="B469411" s="30"/>
      <c r="C469411" s="30"/>
      <c r="D469411" s="30"/>
      <c r="E469411" s="30"/>
      <c r="F469411" s="30"/>
    </row>
    <row r="469510" spans="1:6" x14ac:dyDescent="0.3">
      <c r="A469510" s="30"/>
      <c r="B469510" s="30"/>
      <c r="C469510" s="30"/>
      <c r="D469510" s="30"/>
      <c r="E469510" s="30"/>
      <c r="F469510" s="30"/>
    </row>
    <row r="469609" spans="1:6" x14ac:dyDescent="0.3">
      <c r="A469609" s="30"/>
      <c r="B469609" s="30"/>
      <c r="C469609" s="30"/>
      <c r="D469609" s="30"/>
      <c r="E469609" s="30"/>
      <c r="F469609" s="30"/>
    </row>
    <row r="469708" spans="1:6" x14ac:dyDescent="0.3">
      <c r="A469708" s="30"/>
      <c r="B469708" s="30"/>
      <c r="C469708" s="30"/>
      <c r="D469708" s="30"/>
      <c r="E469708" s="30"/>
      <c r="F469708" s="30"/>
    </row>
    <row r="469807" spans="1:6" x14ac:dyDescent="0.3">
      <c r="A469807" s="30"/>
      <c r="B469807" s="30"/>
      <c r="C469807" s="30"/>
      <c r="D469807" s="30"/>
      <c r="E469807" s="30"/>
      <c r="F469807" s="30"/>
    </row>
    <row r="469906" spans="1:6" x14ac:dyDescent="0.3">
      <c r="A469906" s="30"/>
      <c r="B469906" s="30"/>
      <c r="C469906" s="30"/>
      <c r="D469906" s="30"/>
      <c r="E469906" s="30"/>
      <c r="F469906" s="30"/>
    </row>
    <row r="470005" spans="1:6" x14ac:dyDescent="0.3">
      <c r="A470005" s="30"/>
      <c r="B470005" s="30"/>
      <c r="C470005" s="30"/>
      <c r="D470005" s="30"/>
      <c r="E470005" s="30"/>
      <c r="F470005" s="30"/>
    </row>
    <row r="470104" spans="1:6" x14ac:dyDescent="0.3">
      <c r="A470104" s="30"/>
      <c r="B470104" s="30"/>
      <c r="C470104" s="30"/>
      <c r="D470104" s="30"/>
      <c r="E470104" s="30"/>
      <c r="F470104" s="30"/>
    </row>
    <row r="470203" spans="1:6" x14ac:dyDescent="0.3">
      <c r="A470203" s="30"/>
      <c r="B470203" s="30"/>
      <c r="C470203" s="30"/>
      <c r="D470203" s="30"/>
      <c r="E470203" s="30"/>
      <c r="F470203" s="30"/>
    </row>
    <row r="470302" spans="1:6" x14ac:dyDescent="0.3">
      <c r="A470302" s="30"/>
      <c r="B470302" s="30"/>
      <c r="C470302" s="30"/>
      <c r="D470302" s="30"/>
      <c r="E470302" s="30"/>
      <c r="F470302" s="30"/>
    </row>
    <row r="470401" spans="1:6" x14ac:dyDescent="0.3">
      <c r="A470401" s="30"/>
      <c r="B470401" s="30"/>
      <c r="C470401" s="30"/>
      <c r="D470401" s="30"/>
      <c r="E470401" s="30"/>
      <c r="F470401" s="30"/>
    </row>
    <row r="470500" spans="1:6" x14ac:dyDescent="0.3">
      <c r="A470500" s="30"/>
      <c r="B470500" s="30"/>
      <c r="C470500" s="30"/>
      <c r="D470500" s="30"/>
      <c r="E470500" s="30"/>
      <c r="F470500" s="30"/>
    </row>
    <row r="470599" spans="1:6" x14ac:dyDescent="0.3">
      <c r="A470599" s="30"/>
      <c r="B470599" s="30"/>
      <c r="C470599" s="30"/>
      <c r="D470599" s="30"/>
      <c r="E470599" s="30"/>
      <c r="F470599" s="30"/>
    </row>
    <row r="470698" spans="1:6" x14ac:dyDescent="0.3">
      <c r="A470698" s="30"/>
      <c r="B470698" s="30"/>
      <c r="C470698" s="30"/>
      <c r="D470698" s="30"/>
      <c r="E470698" s="30"/>
      <c r="F470698" s="30"/>
    </row>
    <row r="470797" spans="1:6" x14ac:dyDescent="0.3">
      <c r="A470797" s="30"/>
      <c r="B470797" s="30"/>
      <c r="C470797" s="30"/>
      <c r="D470797" s="30"/>
      <c r="E470797" s="30"/>
      <c r="F470797" s="30"/>
    </row>
    <row r="470896" spans="1:6" x14ac:dyDescent="0.3">
      <c r="A470896" s="30"/>
      <c r="B470896" s="30"/>
      <c r="C470896" s="30"/>
      <c r="D470896" s="30"/>
      <c r="E470896" s="30"/>
      <c r="F470896" s="30"/>
    </row>
    <row r="470995" spans="1:6" x14ac:dyDescent="0.3">
      <c r="A470995" s="30"/>
      <c r="B470995" s="30"/>
      <c r="C470995" s="30"/>
      <c r="D470995" s="30"/>
      <c r="E470995" s="30"/>
      <c r="F470995" s="30"/>
    </row>
    <row r="471094" spans="1:6" x14ac:dyDescent="0.3">
      <c r="A471094" s="30"/>
      <c r="B471094" s="30"/>
      <c r="C471094" s="30"/>
      <c r="D471094" s="30"/>
      <c r="E471094" s="30"/>
      <c r="F471094" s="30"/>
    </row>
    <row r="471193" spans="1:6" x14ac:dyDescent="0.3">
      <c r="A471193" s="30"/>
      <c r="B471193" s="30"/>
      <c r="C471193" s="30"/>
      <c r="D471193" s="30"/>
      <c r="E471193" s="30"/>
      <c r="F471193" s="30"/>
    </row>
    <row r="471292" spans="1:6" x14ac:dyDescent="0.3">
      <c r="A471292" s="30"/>
      <c r="B471292" s="30"/>
      <c r="C471292" s="30"/>
      <c r="D471292" s="30"/>
      <c r="E471292" s="30"/>
      <c r="F471292" s="30"/>
    </row>
    <row r="471391" spans="1:6" x14ac:dyDescent="0.3">
      <c r="A471391" s="30"/>
      <c r="B471391" s="30"/>
      <c r="C471391" s="30"/>
      <c r="D471391" s="30"/>
      <c r="E471391" s="30"/>
      <c r="F471391" s="30"/>
    </row>
    <row r="471490" spans="1:6" x14ac:dyDescent="0.3">
      <c r="A471490" s="30"/>
      <c r="B471490" s="30"/>
      <c r="C471490" s="30"/>
      <c r="D471490" s="30"/>
      <c r="E471490" s="30"/>
      <c r="F471490" s="30"/>
    </row>
    <row r="471589" spans="1:6" x14ac:dyDescent="0.3">
      <c r="A471589" s="30"/>
      <c r="B471589" s="30"/>
      <c r="C471589" s="30"/>
      <c r="D471589" s="30"/>
      <c r="E471589" s="30"/>
      <c r="F471589" s="30"/>
    </row>
    <row r="471688" spans="1:6" x14ac:dyDescent="0.3">
      <c r="A471688" s="30"/>
      <c r="B471688" s="30"/>
      <c r="C471688" s="30"/>
      <c r="D471688" s="30"/>
      <c r="E471688" s="30"/>
      <c r="F471688" s="30"/>
    </row>
    <row r="471787" spans="1:6" x14ac:dyDescent="0.3">
      <c r="A471787" s="30"/>
      <c r="B471787" s="30"/>
      <c r="C471787" s="30"/>
      <c r="D471787" s="30"/>
      <c r="E471787" s="30"/>
      <c r="F471787" s="30"/>
    </row>
    <row r="471886" spans="1:6" x14ac:dyDescent="0.3">
      <c r="A471886" s="30"/>
      <c r="B471886" s="30"/>
      <c r="C471886" s="30"/>
      <c r="D471886" s="30"/>
      <c r="E471886" s="30"/>
      <c r="F471886" s="30"/>
    </row>
    <row r="471985" spans="1:6" x14ac:dyDescent="0.3">
      <c r="A471985" s="30"/>
      <c r="B471985" s="30"/>
      <c r="C471985" s="30"/>
      <c r="D471985" s="30"/>
      <c r="E471985" s="30"/>
      <c r="F471985" s="30"/>
    </row>
    <row r="472084" spans="1:6" x14ac:dyDescent="0.3">
      <c r="A472084" s="30"/>
      <c r="B472084" s="30"/>
      <c r="C472084" s="30"/>
      <c r="D472084" s="30"/>
      <c r="E472084" s="30"/>
      <c r="F472084" s="30"/>
    </row>
    <row r="472183" spans="1:6" x14ac:dyDescent="0.3">
      <c r="A472183" s="30"/>
      <c r="B472183" s="30"/>
      <c r="C472183" s="30"/>
      <c r="D472183" s="30"/>
      <c r="E472183" s="30"/>
      <c r="F472183" s="30"/>
    </row>
    <row r="472282" spans="1:6" x14ac:dyDescent="0.3">
      <c r="A472282" s="30"/>
      <c r="B472282" s="30"/>
      <c r="C472282" s="30"/>
      <c r="D472282" s="30"/>
      <c r="E472282" s="30"/>
      <c r="F472282" s="30"/>
    </row>
    <row r="472381" spans="1:6" x14ac:dyDescent="0.3">
      <c r="A472381" s="30"/>
      <c r="B472381" s="30"/>
      <c r="C472381" s="30"/>
      <c r="D472381" s="30"/>
      <c r="E472381" s="30"/>
      <c r="F472381" s="30"/>
    </row>
    <row r="472480" spans="1:6" x14ac:dyDescent="0.3">
      <c r="A472480" s="30"/>
      <c r="B472480" s="30"/>
      <c r="C472480" s="30"/>
      <c r="D472480" s="30"/>
      <c r="E472480" s="30"/>
      <c r="F472480" s="30"/>
    </row>
    <row r="472579" spans="1:6" x14ac:dyDescent="0.3">
      <c r="A472579" s="30"/>
      <c r="B472579" s="30"/>
      <c r="C472579" s="30"/>
      <c r="D472579" s="30"/>
      <c r="E472579" s="30"/>
      <c r="F472579" s="30"/>
    </row>
    <row r="472678" spans="1:6" x14ac:dyDescent="0.3">
      <c r="A472678" s="30"/>
      <c r="B472678" s="30"/>
      <c r="C472678" s="30"/>
      <c r="D472678" s="30"/>
      <c r="E472678" s="30"/>
      <c r="F472678" s="30"/>
    </row>
    <row r="472777" spans="1:6" x14ac:dyDescent="0.3">
      <c r="A472777" s="30"/>
      <c r="B472777" s="30"/>
      <c r="C472777" s="30"/>
      <c r="D472777" s="30"/>
      <c r="E472777" s="30"/>
      <c r="F472777" s="30"/>
    </row>
    <row r="472876" spans="1:6" x14ac:dyDescent="0.3">
      <c r="A472876" s="30"/>
      <c r="B472876" s="30"/>
      <c r="C472876" s="30"/>
      <c r="D472876" s="30"/>
      <c r="E472876" s="30"/>
      <c r="F472876" s="30"/>
    </row>
    <row r="472975" spans="1:6" x14ac:dyDescent="0.3">
      <c r="A472975" s="30"/>
      <c r="B472975" s="30"/>
      <c r="C472975" s="30"/>
      <c r="D472975" s="30"/>
      <c r="E472975" s="30"/>
      <c r="F472975" s="30"/>
    </row>
    <row r="473074" spans="1:6" x14ac:dyDescent="0.3">
      <c r="A473074" s="30"/>
      <c r="B473074" s="30"/>
      <c r="C473074" s="30"/>
      <c r="D473074" s="30"/>
      <c r="E473074" s="30"/>
      <c r="F473074" s="30"/>
    </row>
    <row r="473173" spans="1:6" x14ac:dyDescent="0.3">
      <c r="A473173" s="30"/>
      <c r="B473173" s="30"/>
      <c r="C473173" s="30"/>
      <c r="D473173" s="30"/>
      <c r="E473173" s="30"/>
      <c r="F473173" s="30"/>
    </row>
    <row r="473272" spans="1:6" x14ac:dyDescent="0.3">
      <c r="A473272" s="30"/>
      <c r="B473272" s="30"/>
      <c r="C473272" s="30"/>
      <c r="D473272" s="30"/>
      <c r="E473272" s="30"/>
      <c r="F473272" s="30"/>
    </row>
    <row r="473371" spans="1:6" x14ac:dyDescent="0.3">
      <c r="A473371" s="30"/>
      <c r="B473371" s="30"/>
      <c r="C473371" s="30"/>
      <c r="D473371" s="30"/>
      <c r="E473371" s="30"/>
      <c r="F473371" s="30"/>
    </row>
    <row r="473470" spans="1:6" x14ac:dyDescent="0.3">
      <c r="A473470" s="30"/>
      <c r="B473470" s="30"/>
      <c r="C473470" s="30"/>
      <c r="D473470" s="30"/>
      <c r="E473470" s="30"/>
      <c r="F473470" s="30"/>
    </row>
    <row r="473569" spans="1:6" x14ac:dyDescent="0.3">
      <c r="A473569" s="30"/>
      <c r="B473569" s="30"/>
      <c r="C473569" s="30"/>
      <c r="D473569" s="30"/>
      <c r="E473569" s="30"/>
      <c r="F473569" s="30"/>
    </row>
    <row r="473668" spans="1:6" x14ac:dyDescent="0.3">
      <c r="A473668" s="30"/>
      <c r="B473668" s="30"/>
      <c r="C473668" s="30"/>
      <c r="D473668" s="30"/>
      <c r="E473668" s="30"/>
      <c r="F473668" s="30"/>
    </row>
    <row r="473767" spans="1:6" x14ac:dyDescent="0.3">
      <c r="A473767" s="30"/>
      <c r="B473767" s="30"/>
      <c r="C473767" s="30"/>
      <c r="D473767" s="30"/>
      <c r="E473767" s="30"/>
      <c r="F473767" s="30"/>
    </row>
    <row r="473866" spans="1:6" x14ac:dyDescent="0.3">
      <c r="A473866" s="30"/>
      <c r="B473866" s="30"/>
      <c r="C473866" s="30"/>
      <c r="D473866" s="30"/>
      <c r="E473866" s="30"/>
      <c r="F473866" s="30"/>
    </row>
    <row r="473965" spans="1:6" x14ac:dyDescent="0.3">
      <c r="A473965" s="30"/>
      <c r="B473965" s="30"/>
      <c r="C473965" s="30"/>
      <c r="D473965" s="30"/>
      <c r="E473965" s="30"/>
      <c r="F473965" s="30"/>
    </row>
    <row r="474064" spans="1:6" x14ac:dyDescent="0.3">
      <c r="A474064" s="30"/>
      <c r="B474064" s="30"/>
      <c r="C474064" s="30"/>
      <c r="D474064" s="30"/>
      <c r="E474064" s="30"/>
      <c r="F474064" s="30"/>
    </row>
    <row r="474163" spans="1:6" x14ac:dyDescent="0.3">
      <c r="A474163" s="30"/>
      <c r="B474163" s="30"/>
      <c r="C474163" s="30"/>
      <c r="D474163" s="30"/>
      <c r="E474163" s="30"/>
      <c r="F474163" s="30"/>
    </row>
    <row r="474262" spans="1:6" x14ac:dyDescent="0.3">
      <c r="A474262" s="30"/>
      <c r="B474262" s="30"/>
      <c r="C474262" s="30"/>
      <c r="D474262" s="30"/>
      <c r="E474262" s="30"/>
      <c r="F474262" s="30"/>
    </row>
    <row r="474361" spans="1:6" x14ac:dyDescent="0.3">
      <c r="A474361" s="30"/>
      <c r="B474361" s="30"/>
      <c r="C474361" s="30"/>
      <c r="D474361" s="30"/>
      <c r="E474361" s="30"/>
      <c r="F474361" s="30"/>
    </row>
    <row r="474460" spans="1:6" x14ac:dyDescent="0.3">
      <c r="A474460" s="30"/>
      <c r="B474460" s="30"/>
      <c r="C474460" s="30"/>
      <c r="D474460" s="30"/>
      <c r="E474460" s="30"/>
      <c r="F474460" s="30"/>
    </row>
    <row r="474559" spans="1:6" x14ac:dyDescent="0.3">
      <c r="A474559" s="30"/>
      <c r="B474559" s="30"/>
      <c r="C474559" s="30"/>
      <c r="D474559" s="30"/>
      <c r="E474559" s="30"/>
      <c r="F474559" s="30"/>
    </row>
    <row r="474658" spans="1:6" x14ac:dyDescent="0.3">
      <c r="A474658" s="30"/>
      <c r="B474658" s="30"/>
      <c r="C474658" s="30"/>
      <c r="D474658" s="30"/>
      <c r="E474658" s="30"/>
      <c r="F474658" s="30"/>
    </row>
    <row r="474757" spans="1:6" x14ac:dyDescent="0.3">
      <c r="A474757" s="30"/>
      <c r="B474757" s="30"/>
      <c r="C474757" s="30"/>
      <c r="D474757" s="30"/>
      <c r="E474757" s="30"/>
      <c r="F474757" s="30"/>
    </row>
    <row r="474856" spans="1:6" x14ac:dyDescent="0.3">
      <c r="A474856" s="30"/>
      <c r="B474856" s="30"/>
      <c r="C474856" s="30"/>
      <c r="D474856" s="30"/>
      <c r="E474856" s="30"/>
      <c r="F474856" s="30"/>
    </row>
    <row r="474955" spans="1:6" x14ac:dyDescent="0.3">
      <c r="A474955" s="30"/>
      <c r="B474955" s="30"/>
      <c r="C474955" s="30"/>
      <c r="D474955" s="30"/>
      <c r="E474955" s="30"/>
      <c r="F474955" s="30"/>
    </row>
    <row r="475054" spans="1:6" x14ac:dyDescent="0.3">
      <c r="A475054" s="30"/>
      <c r="B475054" s="30"/>
      <c r="C475054" s="30"/>
      <c r="D475054" s="30"/>
      <c r="E475054" s="30"/>
      <c r="F475054" s="30"/>
    </row>
    <row r="475153" spans="1:6" x14ac:dyDescent="0.3">
      <c r="A475153" s="30"/>
      <c r="B475153" s="30"/>
      <c r="C475153" s="30"/>
      <c r="D475153" s="30"/>
      <c r="E475153" s="30"/>
      <c r="F475153" s="30"/>
    </row>
    <row r="475252" spans="1:6" x14ac:dyDescent="0.3">
      <c r="A475252" s="30"/>
      <c r="B475252" s="30"/>
      <c r="C475252" s="30"/>
      <c r="D475252" s="30"/>
      <c r="E475252" s="30"/>
      <c r="F475252" s="30"/>
    </row>
    <row r="475351" spans="1:6" x14ac:dyDescent="0.3">
      <c r="A475351" s="30"/>
      <c r="B475351" s="30"/>
      <c r="C475351" s="30"/>
      <c r="D475351" s="30"/>
      <c r="E475351" s="30"/>
      <c r="F475351" s="30"/>
    </row>
    <row r="475450" spans="1:6" x14ac:dyDescent="0.3">
      <c r="A475450" s="30"/>
      <c r="B475450" s="30"/>
      <c r="C475450" s="30"/>
      <c r="D475450" s="30"/>
      <c r="E475450" s="30"/>
      <c r="F475450" s="30"/>
    </row>
    <row r="475549" spans="1:6" x14ac:dyDescent="0.3">
      <c r="A475549" s="30"/>
      <c r="B475549" s="30"/>
      <c r="C475549" s="30"/>
      <c r="D475549" s="30"/>
      <c r="E475549" s="30"/>
      <c r="F475549" s="30"/>
    </row>
    <row r="475648" spans="1:6" x14ac:dyDescent="0.3">
      <c r="A475648" s="30"/>
      <c r="B475648" s="30"/>
      <c r="C475648" s="30"/>
      <c r="D475648" s="30"/>
      <c r="E475648" s="30"/>
      <c r="F475648" s="30"/>
    </row>
    <row r="475747" spans="1:6" x14ac:dyDescent="0.3">
      <c r="A475747" s="30"/>
      <c r="B475747" s="30"/>
      <c r="C475747" s="30"/>
      <c r="D475747" s="30"/>
      <c r="E475747" s="30"/>
      <c r="F475747" s="30"/>
    </row>
    <row r="475846" spans="1:6" x14ac:dyDescent="0.3">
      <c r="A475846" s="30"/>
      <c r="B475846" s="30"/>
      <c r="C475846" s="30"/>
      <c r="D475846" s="30"/>
      <c r="E475846" s="30"/>
      <c r="F475846" s="30"/>
    </row>
    <row r="475945" spans="1:6" x14ac:dyDescent="0.3">
      <c r="A475945" s="30"/>
      <c r="B475945" s="30"/>
      <c r="C475945" s="30"/>
      <c r="D475945" s="30"/>
      <c r="E475945" s="30"/>
      <c r="F475945" s="30"/>
    </row>
    <row r="476044" spans="1:6" x14ac:dyDescent="0.3">
      <c r="A476044" s="30"/>
      <c r="B476044" s="30"/>
      <c r="C476044" s="30"/>
      <c r="D476044" s="30"/>
      <c r="E476044" s="30"/>
      <c r="F476044" s="30"/>
    </row>
    <row r="476143" spans="1:6" x14ac:dyDescent="0.3">
      <c r="A476143" s="30"/>
      <c r="B476143" s="30"/>
      <c r="C476143" s="30"/>
      <c r="D476143" s="30"/>
      <c r="E476143" s="30"/>
      <c r="F476143" s="30"/>
    </row>
    <row r="476242" spans="1:6" x14ac:dyDescent="0.3">
      <c r="A476242" s="30"/>
      <c r="B476242" s="30"/>
      <c r="C476242" s="30"/>
      <c r="D476242" s="30"/>
      <c r="E476242" s="30"/>
      <c r="F476242" s="30"/>
    </row>
    <row r="476341" spans="1:6" x14ac:dyDescent="0.3">
      <c r="A476341" s="30"/>
      <c r="B476341" s="30"/>
      <c r="C476341" s="30"/>
      <c r="D476341" s="30"/>
      <c r="E476341" s="30"/>
      <c r="F476341" s="30"/>
    </row>
    <row r="476440" spans="1:6" x14ac:dyDescent="0.3">
      <c r="A476440" s="30"/>
      <c r="B476440" s="30"/>
      <c r="C476440" s="30"/>
      <c r="D476440" s="30"/>
      <c r="E476440" s="30"/>
      <c r="F476440" s="30"/>
    </row>
    <row r="476539" spans="1:6" x14ac:dyDescent="0.3">
      <c r="A476539" s="30"/>
      <c r="B476539" s="30"/>
      <c r="C476539" s="30"/>
      <c r="D476539" s="30"/>
      <c r="E476539" s="30"/>
      <c r="F476539" s="30"/>
    </row>
    <row r="476638" spans="1:6" x14ac:dyDescent="0.3">
      <c r="A476638" s="30"/>
      <c r="B476638" s="30"/>
      <c r="C476638" s="30"/>
      <c r="D476638" s="30"/>
      <c r="E476638" s="30"/>
      <c r="F476638" s="30"/>
    </row>
    <row r="476737" spans="1:6" x14ac:dyDescent="0.3">
      <c r="A476737" s="30"/>
      <c r="B476737" s="30"/>
      <c r="C476737" s="30"/>
      <c r="D476737" s="30"/>
      <c r="E476737" s="30"/>
      <c r="F476737" s="30"/>
    </row>
    <row r="476836" spans="1:6" x14ac:dyDescent="0.3">
      <c r="A476836" s="30"/>
      <c r="B476836" s="30"/>
      <c r="C476836" s="30"/>
      <c r="D476836" s="30"/>
      <c r="E476836" s="30"/>
      <c r="F476836" s="30"/>
    </row>
    <row r="476935" spans="1:6" x14ac:dyDescent="0.3">
      <c r="A476935" s="30"/>
      <c r="B476935" s="30"/>
      <c r="C476935" s="30"/>
      <c r="D476935" s="30"/>
      <c r="E476935" s="30"/>
      <c r="F476935" s="30"/>
    </row>
    <row r="477034" spans="1:6" x14ac:dyDescent="0.3">
      <c r="A477034" s="30"/>
      <c r="B477034" s="30"/>
      <c r="C477034" s="30"/>
      <c r="D477034" s="30"/>
      <c r="E477034" s="30"/>
      <c r="F477034" s="30"/>
    </row>
    <row r="477133" spans="1:6" x14ac:dyDescent="0.3">
      <c r="A477133" s="30"/>
      <c r="B477133" s="30"/>
      <c r="C477133" s="30"/>
      <c r="D477133" s="30"/>
      <c r="E477133" s="30"/>
      <c r="F477133" s="30"/>
    </row>
    <row r="477232" spans="1:6" x14ac:dyDescent="0.3">
      <c r="A477232" s="30"/>
      <c r="B477232" s="30"/>
      <c r="C477232" s="30"/>
      <c r="D477232" s="30"/>
      <c r="E477232" s="30"/>
      <c r="F477232" s="30"/>
    </row>
    <row r="477331" spans="1:6" x14ac:dyDescent="0.3">
      <c r="A477331" s="30"/>
      <c r="B477331" s="30"/>
      <c r="C477331" s="30"/>
      <c r="D477331" s="30"/>
      <c r="E477331" s="30"/>
      <c r="F477331" s="30"/>
    </row>
    <row r="477430" spans="1:6" x14ac:dyDescent="0.3">
      <c r="A477430" s="30"/>
      <c r="B477430" s="30"/>
      <c r="C477430" s="30"/>
      <c r="D477430" s="30"/>
      <c r="E477430" s="30"/>
      <c r="F477430" s="30"/>
    </row>
    <row r="477529" spans="1:6" x14ac:dyDescent="0.3">
      <c r="A477529" s="30"/>
      <c r="B477529" s="30"/>
      <c r="C477529" s="30"/>
      <c r="D477529" s="30"/>
      <c r="E477529" s="30"/>
      <c r="F477529" s="30"/>
    </row>
    <row r="477628" spans="1:6" x14ac:dyDescent="0.3">
      <c r="A477628" s="30"/>
      <c r="B477628" s="30"/>
      <c r="C477628" s="30"/>
      <c r="D477628" s="30"/>
      <c r="E477628" s="30"/>
      <c r="F477628" s="30"/>
    </row>
    <row r="477727" spans="1:6" x14ac:dyDescent="0.3">
      <c r="A477727" s="30"/>
      <c r="B477727" s="30"/>
      <c r="C477727" s="30"/>
      <c r="D477727" s="30"/>
      <c r="E477727" s="30"/>
      <c r="F477727" s="30"/>
    </row>
    <row r="477826" spans="1:6" x14ac:dyDescent="0.3">
      <c r="A477826" s="30"/>
      <c r="B477826" s="30"/>
      <c r="C477826" s="30"/>
      <c r="D477826" s="30"/>
      <c r="E477826" s="30"/>
      <c r="F477826" s="30"/>
    </row>
    <row r="477925" spans="1:6" x14ac:dyDescent="0.3">
      <c r="A477925" s="30"/>
      <c r="B477925" s="30"/>
      <c r="C477925" s="30"/>
      <c r="D477925" s="30"/>
      <c r="E477925" s="30"/>
      <c r="F477925" s="30"/>
    </row>
    <row r="478024" spans="1:6" x14ac:dyDescent="0.3">
      <c r="A478024" s="30"/>
      <c r="B478024" s="30"/>
      <c r="C478024" s="30"/>
      <c r="D478024" s="30"/>
      <c r="E478024" s="30"/>
      <c r="F478024" s="30"/>
    </row>
    <row r="478123" spans="1:6" x14ac:dyDescent="0.3">
      <c r="A478123" s="30"/>
      <c r="B478123" s="30"/>
      <c r="C478123" s="30"/>
      <c r="D478123" s="30"/>
      <c r="E478123" s="30"/>
      <c r="F478123" s="30"/>
    </row>
    <row r="478222" spans="1:6" x14ac:dyDescent="0.3">
      <c r="A478222" s="30"/>
      <c r="B478222" s="30"/>
      <c r="C478222" s="30"/>
      <c r="D478222" s="30"/>
      <c r="E478222" s="30"/>
      <c r="F478222" s="30"/>
    </row>
    <row r="478321" spans="1:6" x14ac:dyDescent="0.3">
      <c r="A478321" s="30"/>
      <c r="B478321" s="30"/>
      <c r="C478321" s="30"/>
      <c r="D478321" s="30"/>
      <c r="E478321" s="30"/>
      <c r="F478321" s="30"/>
    </row>
    <row r="478420" spans="1:6" x14ac:dyDescent="0.3">
      <c r="A478420" s="30"/>
      <c r="B478420" s="30"/>
      <c r="C478420" s="30"/>
      <c r="D478420" s="30"/>
      <c r="E478420" s="30"/>
      <c r="F478420" s="30"/>
    </row>
    <row r="478519" spans="1:6" x14ac:dyDescent="0.3">
      <c r="A478519" s="30"/>
      <c r="B478519" s="30"/>
      <c r="C478519" s="30"/>
      <c r="D478519" s="30"/>
      <c r="E478519" s="30"/>
      <c r="F478519" s="30"/>
    </row>
    <row r="478618" spans="1:6" x14ac:dyDescent="0.3">
      <c r="A478618" s="30"/>
      <c r="B478618" s="30"/>
      <c r="C478618" s="30"/>
      <c r="D478618" s="30"/>
      <c r="E478618" s="30"/>
      <c r="F478618" s="30"/>
    </row>
    <row r="478717" spans="1:6" x14ac:dyDescent="0.3">
      <c r="A478717" s="30"/>
      <c r="B478717" s="30"/>
      <c r="C478717" s="30"/>
      <c r="D478717" s="30"/>
      <c r="E478717" s="30"/>
      <c r="F478717" s="30"/>
    </row>
    <row r="478816" spans="1:6" x14ac:dyDescent="0.3">
      <c r="A478816" s="30"/>
      <c r="B478816" s="30"/>
      <c r="C478816" s="30"/>
      <c r="D478816" s="30"/>
      <c r="E478816" s="30"/>
      <c r="F478816" s="30"/>
    </row>
    <row r="478915" spans="1:6" x14ac:dyDescent="0.3">
      <c r="A478915" s="30"/>
      <c r="B478915" s="30"/>
      <c r="C478915" s="30"/>
      <c r="D478915" s="30"/>
      <c r="E478915" s="30"/>
      <c r="F478915" s="30"/>
    </row>
    <row r="479014" spans="1:6" x14ac:dyDescent="0.3">
      <c r="A479014" s="30"/>
      <c r="B479014" s="30"/>
      <c r="C479014" s="30"/>
      <c r="D479014" s="30"/>
      <c r="E479014" s="30"/>
      <c r="F479014" s="30"/>
    </row>
    <row r="479113" spans="1:6" x14ac:dyDescent="0.3">
      <c r="A479113" s="30"/>
      <c r="B479113" s="30"/>
      <c r="C479113" s="30"/>
      <c r="D479113" s="30"/>
      <c r="E479113" s="30"/>
      <c r="F479113" s="30"/>
    </row>
    <row r="479212" spans="1:6" x14ac:dyDescent="0.3">
      <c r="A479212" s="30"/>
      <c r="B479212" s="30"/>
      <c r="C479212" s="30"/>
      <c r="D479212" s="30"/>
      <c r="E479212" s="30"/>
      <c r="F479212" s="30"/>
    </row>
    <row r="479311" spans="1:6" x14ac:dyDescent="0.3">
      <c r="A479311" s="30"/>
      <c r="B479311" s="30"/>
      <c r="C479311" s="30"/>
      <c r="D479311" s="30"/>
      <c r="E479311" s="30"/>
      <c r="F479311" s="30"/>
    </row>
    <row r="479410" spans="1:6" x14ac:dyDescent="0.3">
      <c r="A479410" s="30"/>
      <c r="B479410" s="30"/>
      <c r="C479410" s="30"/>
      <c r="D479410" s="30"/>
      <c r="E479410" s="30"/>
      <c r="F479410" s="30"/>
    </row>
    <row r="479509" spans="1:6" x14ac:dyDescent="0.3">
      <c r="A479509" s="30"/>
      <c r="B479509" s="30"/>
      <c r="C479509" s="30"/>
      <c r="D479509" s="30"/>
      <c r="E479509" s="30"/>
      <c r="F479509" s="30"/>
    </row>
    <row r="479608" spans="1:6" x14ac:dyDescent="0.3">
      <c r="A479608" s="30"/>
      <c r="B479608" s="30"/>
      <c r="C479608" s="30"/>
      <c r="D479608" s="30"/>
      <c r="E479608" s="30"/>
      <c r="F479608" s="30"/>
    </row>
    <row r="479707" spans="1:6" x14ac:dyDescent="0.3">
      <c r="A479707" s="30"/>
      <c r="B479707" s="30"/>
      <c r="C479707" s="30"/>
      <c r="D479707" s="30"/>
      <c r="E479707" s="30"/>
      <c r="F479707" s="30"/>
    </row>
    <row r="479806" spans="1:6" x14ac:dyDescent="0.3">
      <c r="A479806" s="30"/>
      <c r="B479806" s="30"/>
      <c r="C479806" s="30"/>
      <c r="D479806" s="30"/>
      <c r="E479806" s="30"/>
      <c r="F479806" s="30"/>
    </row>
    <row r="479905" spans="1:6" x14ac:dyDescent="0.3">
      <c r="A479905" s="30"/>
      <c r="B479905" s="30"/>
      <c r="C479905" s="30"/>
      <c r="D479905" s="30"/>
      <c r="E479905" s="30"/>
      <c r="F479905" s="30"/>
    </row>
    <row r="480004" spans="1:6" x14ac:dyDescent="0.3">
      <c r="A480004" s="30"/>
      <c r="B480004" s="30"/>
      <c r="C480004" s="30"/>
      <c r="D480004" s="30"/>
      <c r="E480004" s="30"/>
      <c r="F480004" s="30"/>
    </row>
    <row r="480103" spans="1:6" x14ac:dyDescent="0.3">
      <c r="A480103" s="30"/>
      <c r="B480103" s="30"/>
      <c r="C480103" s="30"/>
      <c r="D480103" s="30"/>
      <c r="E480103" s="30"/>
      <c r="F480103" s="30"/>
    </row>
    <row r="480202" spans="1:6" x14ac:dyDescent="0.3">
      <c r="A480202" s="30"/>
      <c r="B480202" s="30"/>
      <c r="C480202" s="30"/>
      <c r="D480202" s="30"/>
      <c r="E480202" s="30"/>
      <c r="F480202" s="30"/>
    </row>
    <row r="480301" spans="1:6" x14ac:dyDescent="0.3">
      <c r="A480301" s="30"/>
      <c r="B480301" s="30"/>
      <c r="C480301" s="30"/>
      <c r="D480301" s="30"/>
      <c r="E480301" s="30"/>
      <c r="F480301" s="30"/>
    </row>
    <row r="480400" spans="1:6" x14ac:dyDescent="0.3">
      <c r="A480400" s="30"/>
      <c r="B480400" s="30"/>
      <c r="C480400" s="30"/>
      <c r="D480400" s="30"/>
      <c r="E480400" s="30"/>
      <c r="F480400" s="30"/>
    </row>
    <row r="480499" spans="1:6" x14ac:dyDescent="0.3">
      <c r="A480499" s="30"/>
      <c r="B480499" s="30"/>
      <c r="C480499" s="30"/>
      <c r="D480499" s="30"/>
      <c r="E480499" s="30"/>
      <c r="F480499" s="30"/>
    </row>
    <row r="480598" spans="1:6" x14ac:dyDescent="0.3">
      <c r="A480598" s="30"/>
      <c r="B480598" s="30"/>
      <c r="C480598" s="30"/>
      <c r="D480598" s="30"/>
      <c r="E480598" s="30"/>
      <c r="F480598" s="30"/>
    </row>
    <row r="480697" spans="1:6" x14ac:dyDescent="0.3">
      <c r="A480697" s="30"/>
      <c r="B480697" s="30"/>
      <c r="C480697" s="30"/>
      <c r="D480697" s="30"/>
      <c r="E480697" s="30"/>
      <c r="F480697" s="30"/>
    </row>
    <row r="480796" spans="1:6" x14ac:dyDescent="0.3">
      <c r="A480796" s="30"/>
      <c r="B480796" s="30"/>
      <c r="C480796" s="30"/>
      <c r="D480796" s="30"/>
      <c r="E480796" s="30"/>
      <c r="F480796" s="30"/>
    </row>
    <row r="480895" spans="1:6" x14ac:dyDescent="0.3">
      <c r="A480895" s="30"/>
      <c r="B480895" s="30"/>
      <c r="C480895" s="30"/>
      <c r="D480895" s="30"/>
      <c r="E480895" s="30"/>
      <c r="F480895" s="30"/>
    </row>
    <row r="480994" spans="1:6" x14ac:dyDescent="0.3">
      <c r="A480994" s="30"/>
      <c r="B480994" s="30"/>
      <c r="C480994" s="30"/>
      <c r="D480994" s="30"/>
      <c r="E480994" s="30"/>
      <c r="F480994" s="30"/>
    </row>
    <row r="481093" spans="1:6" x14ac:dyDescent="0.3">
      <c r="A481093" s="30"/>
      <c r="B481093" s="30"/>
      <c r="C481093" s="30"/>
      <c r="D481093" s="30"/>
      <c r="E481093" s="30"/>
      <c r="F481093" s="30"/>
    </row>
    <row r="481192" spans="1:6" x14ac:dyDescent="0.3">
      <c r="A481192" s="30"/>
      <c r="B481192" s="30"/>
      <c r="C481192" s="30"/>
      <c r="D481192" s="30"/>
      <c r="E481192" s="30"/>
      <c r="F481192" s="30"/>
    </row>
    <row r="481291" spans="1:6" x14ac:dyDescent="0.3">
      <c r="A481291" s="30"/>
      <c r="B481291" s="30"/>
      <c r="C481291" s="30"/>
      <c r="D481291" s="30"/>
      <c r="E481291" s="30"/>
      <c r="F481291" s="30"/>
    </row>
    <row r="481390" spans="1:6" x14ac:dyDescent="0.3">
      <c r="A481390" s="30"/>
      <c r="B481390" s="30"/>
      <c r="C481390" s="30"/>
      <c r="D481390" s="30"/>
      <c r="E481390" s="30"/>
      <c r="F481390" s="30"/>
    </row>
    <row r="481489" spans="1:6" x14ac:dyDescent="0.3">
      <c r="A481489" s="30"/>
      <c r="B481489" s="30"/>
      <c r="C481489" s="30"/>
      <c r="D481489" s="30"/>
      <c r="E481489" s="30"/>
      <c r="F481489" s="30"/>
    </row>
    <row r="481588" spans="1:6" x14ac:dyDescent="0.3">
      <c r="A481588" s="30"/>
      <c r="B481588" s="30"/>
      <c r="C481588" s="30"/>
      <c r="D481588" s="30"/>
      <c r="E481588" s="30"/>
      <c r="F481588" s="30"/>
    </row>
    <row r="481687" spans="1:6" x14ac:dyDescent="0.3">
      <c r="A481687" s="30"/>
      <c r="B481687" s="30"/>
      <c r="C481687" s="30"/>
      <c r="D481687" s="30"/>
      <c r="E481687" s="30"/>
      <c r="F481687" s="30"/>
    </row>
    <row r="481786" spans="1:6" x14ac:dyDescent="0.3">
      <c r="A481786" s="30"/>
      <c r="B481786" s="30"/>
      <c r="C481786" s="30"/>
      <c r="D481786" s="30"/>
      <c r="E481786" s="30"/>
      <c r="F481786" s="30"/>
    </row>
    <row r="481885" spans="1:6" x14ac:dyDescent="0.3">
      <c r="A481885" s="30"/>
      <c r="B481885" s="30"/>
      <c r="C481885" s="30"/>
      <c r="D481885" s="30"/>
      <c r="E481885" s="30"/>
      <c r="F481885" s="30"/>
    </row>
    <row r="481984" spans="1:6" x14ac:dyDescent="0.3">
      <c r="A481984" s="30"/>
      <c r="B481984" s="30"/>
      <c r="C481984" s="30"/>
      <c r="D481984" s="30"/>
      <c r="E481984" s="30"/>
      <c r="F481984" s="30"/>
    </row>
    <row r="482083" spans="1:6" x14ac:dyDescent="0.3">
      <c r="A482083" s="30"/>
      <c r="B482083" s="30"/>
      <c r="C482083" s="30"/>
      <c r="D482083" s="30"/>
      <c r="E482083" s="30"/>
      <c r="F482083" s="30"/>
    </row>
    <row r="482182" spans="1:6" x14ac:dyDescent="0.3">
      <c r="A482182" s="30"/>
      <c r="B482182" s="30"/>
      <c r="C482182" s="30"/>
      <c r="D482182" s="30"/>
      <c r="E482182" s="30"/>
      <c r="F482182" s="30"/>
    </row>
    <row r="482281" spans="1:6" x14ac:dyDescent="0.3">
      <c r="A482281" s="30"/>
      <c r="B482281" s="30"/>
      <c r="C482281" s="30"/>
      <c r="D482281" s="30"/>
      <c r="E482281" s="30"/>
      <c r="F482281" s="30"/>
    </row>
    <row r="482380" spans="1:6" x14ac:dyDescent="0.3">
      <c r="A482380" s="30"/>
      <c r="B482380" s="30"/>
      <c r="C482380" s="30"/>
      <c r="D482380" s="30"/>
      <c r="E482380" s="30"/>
      <c r="F482380" s="30"/>
    </row>
    <row r="482479" spans="1:6" x14ac:dyDescent="0.3">
      <c r="A482479" s="30"/>
      <c r="B482479" s="30"/>
      <c r="C482479" s="30"/>
      <c r="D482479" s="30"/>
      <c r="E482479" s="30"/>
      <c r="F482479" s="30"/>
    </row>
    <row r="482578" spans="1:6" x14ac:dyDescent="0.3">
      <c r="A482578" s="30"/>
      <c r="B482578" s="30"/>
      <c r="C482578" s="30"/>
      <c r="D482578" s="30"/>
      <c r="E482578" s="30"/>
      <c r="F482578" s="30"/>
    </row>
    <row r="482677" spans="1:6" x14ac:dyDescent="0.3">
      <c r="A482677" s="30"/>
      <c r="B482677" s="30"/>
      <c r="C482677" s="30"/>
      <c r="D482677" s="30"/>
      <c r="E482677" s="30"/>
      <c r="F482677" s="30"/>
    </row>
    <row r="482776" spans="1:6" x14ac:dyDescent="0.3">
      <c r="A482776" s="30"/>
      <c r="B482776" s="30"/>
      <c r="C482776" s="30"/>
      <c r="D482776" s="30"/>
      <c r="E482776" s="30"/>
      <c r="F482776" s="30"/>
    </row>
    <row r="482875" spans="1:6" x14ac:dyDescent="0.3">
      <c r="A482875" s="30"/>
      <c r="B482875" s="30"/>
      <c r="C482875" s="30"/>
      <c r="D482875" s="30"/>
      <c r="E482875" s="30"/>
      <c r="F482875" s="30"/>
    </row>
    <row r="482974" spans="1:6" x14ac:dyDescent="0.3">
      <c r="A482974" s="30"/>
      <c r="B482974" s="30"/>
      <c r="C482974" s="30"/>
      <c r="D482974" s="30"/>
      <c r="E482974" s="30"/>
      <c r="F482974" s="30"/>
    </row>
    <row r="483073" spans="1:6" x14ac:dyDescent="0.3">
      <c r="A483073" s="30"/>
      <c r="B483073" s="30"/>
      <c r="C483073" s="30"/>
      <c r="D483073" s="30"/>
      <c r="E483073" s="30"/>
      <c r="F483073" s="30"/>
    </row>
    <row r="483172" spans="1:6" x14ac:dyDescent="0.3">
      <c r="A483172" s="30"/>
      <c r="B483172" s="30"/>
      <c r="C483172" s="30"/>
      <c r="D483172" s="30"/>
      <c r="E483172" s="30"/>
      <c r="F483172" s="30"/>
    </row>
    <row r="483271" spans="1:6" x14ac:dyDescent="0.3">
      <c r="A483271" s="30"/>
      <c r="B483271" s="30"/>
      <c r="C483271" s="30"/>
      <c r="D483271" s="30"/>
      <c r="E483271" s="30"/>
      <c r="F483271" s="30"/>
    </row>
    <row r="483370" spans="1:6" x14ac:dyDescent="0.3">
      <c r="A483370" s="30"/>
      <c r="B483370" s="30"/>
      <c r="C483370" s="30"/>
      <c r="D483370" s="30"/>
      <c r="E483370" s="30"/>
      <c r="F483370" s="30"/>
    </row>
    <row r="483469" spans="1:6" x14ac:dyDescent="0.3">
      <c r="A483469" s="30"/>
      <c r="B483469" s="30"/>
      <c r="C483469" s="30"/>
      <c r="D483469" s="30"/>
      <c r="E483469" s="30"/>
      <c r="F483469" s="30"/>
    </row>
    <row r="483568" spans="1:6" x14ac:dyDescent="0.3">
      <c r="A483568" s="30"/>
      <c r="B483568" s="30"/>
      <c r="C483568" s="30"/>
      <c r="D483568" s="30"/>
      <c r="E483568" s="30"/>
      <c r="F483568" s="30"/>
    </row>
    <row r="483667" spans="1:6" x14ac:dyDescent="0.3">
      <c r="A483667" s="30"/>
      <c r="B483667" s="30"/>
      <c r="C483667" s="30"/>
      <c r="D483667" s="30"/>
      <c r="E483667" s="30"/>
      <c r="F483667" s="30"/>
    </row>
    <row r="483766" spans="1:6" x14ac:dyDescent="0.3">
      <c r="A483766" s="30"/>
      <c r="B483766" s="30"/>
      <c r="C483766" s="30"/>
      <c r="D483766" s="30"/>
      <c r="E483766" s="30"/>
      <c r="F483766" s="30"/>
    </row>
    <row r="483865" spans="1:6" x14ac:dyDescent="0.3">
      <c r="A483865" s="30"/>
      <c r="B483865" s="30"/>
      <c r="C483865" s="30"/>
      <c r="D483865" s="30"/>
      <c r="E483865" s="30"/>
      <c r="F483865" s="30"/>
    </row>
    <row r="483964" spans="1:6" x14ac:dyDescent="0.3">
      <c r="A483964" s="30"/>
      <c r="B483964" s="30"/>
      <c r="C483964" s="30"/>
      <c r="D483964" s="30"/>
      <c r="E483964" s="30"/>
      <c r="F483964" s="30"/>
    </row>
    <row r="484063" spans="1:6" x14ac:dyDescent="0.3">
      <c r="A484063" s="30"/>
      <c r="B484063" s="30"/>
      <c r="C484063" s="30"/>
      <c r="D484063" s="30"/>
      <c r="E484063" s="30"/>
      <c r="F484063" s="30"/>
    </row>
    <row r="484162" spans="1:6" x14ac:dyDescent="0.3">
      <c r="A484162" s="30"/>
      <c r="B484162" s="30"/>
      <c r="C484162" s="30"/>
      <c r="D484162" s="30"/>
      <c r="E484162" s="30"/>
      <c r="F484162" s="30"/>
    </row>
    <row r="484261" spans="1:6" x14ac:dyDescent="0.3">
      <c r="A484261" s="30"/>
      <c r="B484261" s="30"/>
      <c r="C484261" s="30"/>
      <c r="D484261" s="30"/>
      <c r="E484261" s="30"/>
      <c r="F484261" s="30"/>
    </row>
    <row r="484360" spans="1:6" x14ac:dyDescent="0.3">
      <c r="A484360" s="30"/>
      <c r="B484360" s="30"/>
      <c r="C484360" s="30"/>
      <c r="D484360" s="30"/>
      <c r="E484360" s="30"/>
      <c r="F484360" s="30"/>
    </row>
    <row r="484459" spans="1:6" x14ac:dyDescent="0.3">
      <c r="A484459" s="30"/>
      <c r="B484459" s="30"/>
      <c r="C484459" s="30"/>
      <c r="D484459" s="30"/>
      <c r="E484459" s="30"/>
      <c r="F484459" s="30"/>
    </row>
    <row r="484558" spans="1:6" x14ac:dyDescent="0.3">
      <c r="A484558" s="30"/>
      <c r="B484558" s="30"/>
      <c r="C484558" s="30"/>
      <c r="D484558" s="30"/>
      <c r="E484558" s="30"/>
      <c r="F484558" s="30"/>
    </row>
    <row r="484657" spans="1:6" x14ac:dyDescent="0.3">
      <c r="A484657" s="30"/>
      <c r="B484657" s="30"/>
      <c r="C484657" s="30"/>
      <c r="D484657" s="30"/>
      <c r="E484657" s="30"/>
      <c r="F484657" s="30"/>
    </row>
    <row r="484756" spans="1:6" x14ac:dyDescent="0.3">
      <c r="A484756" s="30"/>
      <c r="B484756" s="30"/>
      <c r="C484756" s="30"/>
      <c r="D484756" s="30"/>
      <c r="E484756" s="30"/>
      <c r="F484756" s="30"/>
    </row>
    <row r="484855" spans="1:6" x14ac:dyDescent="0.3">
      <c r="A484855" s="30"/>
      <c r="B484855" s="30"/>
      <c r="C484855" s="30"/>
      <c r="D484855" s="30"/>
      <c r="E484855" s="30"/>
      <c r="F484855" s="30"/>
    </row>
    <row r="484954" spans="1:6" x14ac:dyDescent="0.3">
      <c r="A484954" s="30"/>
      <c r="B484954" s="30"/>
      <c r="C484954" s="30"/>
      <c r="D484954" s="30"/>
      <c r="E484954" s="30"/>
      <c r="F484954" s="30"/>
    </row>
    <row r="485053" spans="1:6" x14ac:dyDescent="0.3">
      <c r="A485053" s="30"/>
      <c r="B485053" s="30"/>
      <c r="C485053" s="30"/>
      <c r="D485053" s="30"/>
      <c r="E485053" s="30"/>
      <c r="F485053" s="30"/>
    </row>
    <row r="485152" spans="1:6" x14ac:dyDescent="0.3">
      <c r="A485152" s="30"/>
      <c r="B485152" s="30"/>
      <c r="C485152" s="30"/>
      <c r="D485152" s="30"/>
      <c r="E485152" s="30"/>
      <c r="F485152" s="30"/>
    </row>
    <row r="485251" spans="1:6" x14ac:dyDescent="0.3">
      <c r="A485251" s="30"/>
      <c r="B485251" s="30"/>
      <c r="C485251" s="30"/>
      <c r="D485251" s="30"/>
      <c r="E485251" s="30"/>
      <c r="F485251" s="30"/>
    </row>
    <row r="485350" spans="1:6" x14ac:dyDescent="0.3">
      <c r="A485350" s="30"/>
      <c r="B485350" s="30"/>
      <c r="C485350" s="30"/>
      <c r="D485350" s="30"/>
      <c r="E485350" s="30"/>
      <c r="F485350" s="30"/>
    </row>
    <row r="485449" spans="1:6" x14ac:dyDescent="0.3">
      <c r="A485449" s="30"/>
      <c r="B485449" s="30"/>
      <c r="C485449" s="30"/>
      <c r="D485449" s="30"/>
      <c r="E485449" s="30"/>
      <c r="F485449" s="30"/>
    </row>
    <row r="485548" spans="1:6" x14ac:dyDescent="0.3">
      <c r="A485548" s="30"/>
      <c r="B485548" s="30"/>
      <c r="C485548" s="30"/>
      <c r="D485548" s="30"/>
      <c r="E485548" s="30"/>
      <c r="F485548" s="30"/>
    </row>
    <row r="485647" spans="1:6" x14ac:dyDescent="0.3">
      <c r="A485647" s="30"/>
      <c r="B485647" s="30"/>
      <c r="C485647" s="30"/>
      <c r="D485647" s="30"/>
      <c r="E485647" s="30"/>
      <c r="F485647" s="30"/>
    </row>
    <row r="485746" spans="1:6" x14ac:dyDescent="0.3">
      <c r="A485746" s="30"/>
      <c r="B485746" s="30"/>
      <c r="C485746" s="30"/>
      <c r="D485746" s="30"/>
      <c r="E485746" s="30"/>
      <c r="F485746" s="30"/>
    </row>
    <row r="485845" spans="1:6" x14ac:dyDescent="0.3">
      <c r="A485845" s="30"/>
      <c r="B485845" s="30"/>
      <c r="C485845" s="30"/>
      <c r="D485845" s="30"/>
      <c r="E485845" s="30"/>
      <c r="F485845" s="30"/>
    </row>
    <row r="485944" spans="1:6" x14ac:dyDescent="0.3">
      <c r="A485944" s="30"/>
      <c r="B485944" s="30"/>
      <c r="C485944" s="30"/>
      <c r="D485944" s="30"/>
      <c r="E485944" s="30"/>
      <c r="F485944" s="30"/>
    </row>
    <row r="486043" spans="1:6" x14ac:dyDescent="0.3">
      <c r="A486043" s="30"/>
      <c r="B486043" s="30"/>
      <c r="C486043" s="30"/>
      <c r="D486043" s="30"/>
      <c r="E486043" s="30"/>
      <c r="F486043" s="30"/>
    </row>
    <row r="486142" spans="1:6" x14ac:dyDescent="0.3">
      <c r="A486142" s="30"/>
      <c r="B486142" s="30"/>
      <c r="C486142" s="30"/>
      <c r="D486142" s="30"/>
      <c r="E486142" s="30"/>
      <c r="F486142" s="30"/>
    </row>
    <row r="486241" spans="1:6" x14ac:dyDescent="0.3">
      <c r="A486241" s="30"/>
      <c r="B486241" s="30"/>
      <c r="C486241" s="30"/>
      <c r="D486241" s="30"/>
      <c r="E486241" s="30"/>
      <c r="F486241" s="30"/>
    </row>
    <row r="486340" spans="1:6" x14ac:dyDescent="0.3">
      <c r="A486340" s="30"/>
      <c r="B486340" s="30"/>
      <c r="C486340" s="30"/>
      <c r="D486340" s="30"/>
      <c r="E486340" s="30"/>
      <c r="F486340" s="30"/>
    </row>
    <row r="486439" spans="1:6" x14ac:dyDescent="0.3">
      <c r="A486439" s="30"/>
      <c r="B486439" s="30"/>
      <c r="C486439" s="30"/>
      <c r="D486439" s="30"/>
      <c r="E486439" s="30"/>
      <c r="F486439" s="30"/>
    </row>
    <row r="486538" spans="1:6" x14ac:dyDescent="0.3">
      <c r="A486538" s="30"/>
      <c r="B486538" s="30"/>
      <c r="C486538" s="30"/>
      <c r="D486538" s="30"/>
      <c r="E486538" s="30"/>
      <c r="F486538" s="30"/>
    </row>
    <row r="486637" spans="1:6" x14ac:dyDescent="0.3">
      <c r="A486637" s="30"/>
      <c r="B486637" s="30"/>
      <c r="C486637" s="30"/>
      <c r="D486637" s="30"/>
      <c r="E486637" s="30"/>
      <c r="F486637" s="30"/>
    </row>
    <row r="486736" spans="1:6" x14ac:dyDescent="0.3">
      <c r="A486736" s="30"/>
      <c r="B486736" s="30"/>
      <c r="C486736" s="30"/>
      <c r="D486736" s="30"/>
      <c r="E486736" s="30"/>
      <c r="F486736" s="30"/>
    </row>
    <row r="486835" spans="1:6" x14ac:dyDescent="0.3">
      <c r="A486835" s="30"/>
      <c r="B486835" s="30"/>
      <c r="C486835" s="30"/>
      <c r="D486835" s="30"/>
      <c r="E486835" s="30"/>
      <c r="F486835" s="30"/>
    </row>
    <row r="486934" spans="1:6" x14ac:dyDescent="0.3">
      <c r="A486934" s="30"/>
      <c r="B486934" s="30"/>
      <c r="C486934" s="30"/>
      <c r="D486934" s="30"/>
      <c r="E486934" s="30"/>
      <c r="F486934" s="30"/>
    </row>
    <row r="487033" spans="1:6" x14ac:dyDescent="0.3">
      <c r="A487033" s="30"/>
      <c r="B487033" s="30"/>
      <c r="C487033" s="30"/>
      <c r="D487033" s="30"/>
      <c r="E487033" s="30"/>
      <c r="F487033" s="30"/>
    </row>
    <row r="487132" spans="1:6" x14ac:dyDescent="0.3">
      <c r="A487132" s="30"/>
      <c r="B487132" s="30"/>
      <c r="C487132" s="30"/>
      <c r="D487132" s="30"/>
      <c r="E487132" s="30"/>
      <c r="F487132" s="30"/>
    </row>
    <row r="487231" spans="1:6" x14ac:dyDescent="0.3">
      <c r="A487231" s="30"/>
      <c r="B487231" s="30"/>
      <c r="C487231" s="30"/>
      <c r="D487231" s="30"/>
      <c r="E487231" s="30"/>
      <c r="F487231" s="30"/>
    </row>
    <row r="487330" spans="1:6" x14ac:dyDescent="0.3">
      <c r="A487330" s="30"/>
      <c r="B487330" s="30"/>
      <c r="C487330" s="30"/>
      <c r="D487330" s="30"/>
      <c r="E487330" s="30"/>
      <c r="F487330" s="30"/>
    </row>
    <row r="487429" spans="1:6" x14ac:dyDescent="0.3">
      <c r="A487429" s="30"/>
      <c r="B487429" s="30"/>
      <c r="C487429" s="30"/>
      <c r="D487429" s="30"/>
      <c r="E487429" s="30"/>
      <c r="F487429" s="30"/>
    </row>
    <row r="487528" spans="1:6" x14ac:dyDescent="0.3">
      <c r="A487528" s="30"/>
      <c r="B487528" s="30"/>
      <c r="C487528" s="30"/>
      <c r="D487528" s="30"/>
      <c r="E487528" s="30"/>
      <c r="F487528" s="30"/>
    </row>
    <row r="487627" spans="1:6" x14ac:dyDescent="0.3">
      <c r="A487627" s="30"/>
      <c r="B487627" s="30"/>
      <c r="C487627" s="30"/>
      <c r="D487627" s="30"/>
      <c r="E487627" s="30"/>
      <c r="F487627" s="30"/>
    </row>
    <row r="487726" spans="1:6" x14ac:dyDescent="0.3">
      <c r="A487726" s="30"/>
      <c r="B487726" s="30"/>
      <c r="C487726" s="30"/>
      <c r="D487726" s="30"/>
      <c r="E487726" s="30"/>
      <c r="F487726" s="30"/>
    </row>
    <row r="487825" spans="1:6" x14ac:dyDescent="0.3">
      <c r="A487825" s="30"/>
      <c r="B487825" s="30"/>
      <c r="C487825" s="30"/>
      <c r="D487825" s="30"/>
      <c r="E487825" s="30"/>
      <c r="F487825" s="30"/>
    </row>
    <row r="487924" spans="1:6" x14ac:dyDescent="0.3">
      <c r="A487924" s="30"/>
      <c r="B487924" s="30"/>
      <c r="C487924" s="30"/>
      <c r="D487924" s="30"/>
      <c r="E487924" s="30"/>
      <c r="F487924" s="30"/>
    </row>
    <row r="488023" spans="1:6" x14ac:dyDescent="0.3">
      <c r="A488023" s="30"/>
      <c r="B488023" s="30"/>
      <c r="C488023" s="30"/>
      <c r="D488023" s="30"/>
      <c r="E488023" s="30"/>
      <c r="F488023" s="30"/>
    </row>
    <row r="488122" spans="1:6" x14ac:dyDescent="0.3">
      <c r="A488122" s="30"/>
      <c r="B488122" s="30"/>
      <c r="C488122" s="30"/>
      <c r="D488122" s="30"/>
      <c r="E488122" s="30"/>
      <c r="F488122" s="30"/>
    </row>
    <row r="488221" spans="1:6" x14ac:dyDescent="0.3">
      <c r="A488221" s="30"/>
      <c r="B488221" s="30"/>
      <c r="C488221" s="30"/>
      <c r="D488221" s="30"/>
      <c r="E488221" s="30"/>
      <c r="F488221" s="30"/>
    </row>
    <row r="488320" spans="1:6" x14ac:dyDescent="0.3">
      <c r="A488320" s="30"/>
      <c r="B488320" s="30"/>
      <c r="C488320" s="30"/>
      <c r="D488320" s="30"/>
      <c r="E488320" s="30"/>
      <c r="F488320" s="30"/>
    </row>
    <row r="488419" spans="1:6" x14ac:dyDescent="0.3">
      <c r="A488419" s="30"/>
      <c r="B488419" s="30"/>
      <c r="C488419" s="30"/>
      <c r="D488419" s="30"/>
      <c r="E488419" s="30"/>
      <c r="F488419" s="30"/>
    </row>
    <row r="488518" spans="1:6" x14ac:dyDescent="0.3">
      <c r="A488518" s="30"/>
      <c r="B488518" s="30"/>
      <c r="C488518" s="30"/>
      <c r="D488518" s="30"/>
      <c r="E488518" s="30"/>
      <c r="F488518" s="30"/>
    </row>
    <row r="488617" spans="1:6" x14ac:dyDescent="0.3">
      <c r="A488617" s="30"/>
      <c r="B488617" s="30"/>
      <c r="C488617" s="30"/>
      <c r="D488617" s="30"/>
      <c r="E488617" s="30"/>
      <c r="F488617" s="30"/>
    </row>
    <row r="488716" spans="1:6" x14ac:dyDescent="0.3">
      <c r="A488716" s="30"/>
      <c r="B488716" s="30"/>
      <c r="C488716" s="30"/>
      <c r="D488716" s="30"/>
      <c r="E488716" s="30"/>
      <c r="F488716" s="30"/>
    </row>
    <row r="488815" spans="1:6" x14ac:dyDescent="0.3">
      <c r="A488815" s="30"/>
      <c r="B488815" s="30"/>
      <c r="C488815" s="30"/>
      <c r="D488815" s="30"/>
      <c r="E488815" s="30"/>
      <c r="F488815" s="30"/>
    </row>
    <row r="488914" spans="1:6" x14ac:dyDescent="0.3">
      <c r="A488914" s="30"/>
      <c r="B488914" s="30"/>
      <c r="C488914" s="30"/>
      <c r="D488914" s="30"/>
      <c r="E488914" s="30"/>
      <c r="F488914" s="30"/>
    </row>
    <row r="489013" spans="1:6" x14ac:dyDescent="0.3">
      <c r="A489013" s="30"/>
      <c r="B489013" s="30"/>
      <c r="C489013" s="30"/>
      <c r="D489013" s="30"/>
      <c r="E489013" s="30"/>
      <c r="F489013" s="30"/>
    </row>
    <row r="489112" spans="1:6" x14ac:dyDescent="0.3">
      <c r="A489112" s="30"/>
      <c r="B489112" s="30"/>
      <c r="C489112" s="30"/>
      <c r="D489112" s="30"/>
      <c r="E489112" s="30"/>
      <c r="F489112" s="30"/>
    </row>
    <row r="489211" spans="1:6" x14ac:dyDescent="0.3">
      <c r="A489211" s="30"/>
      <c r="B489211" s="30"/>
      <c r="C489211" s="30"/>
      <c r="D489211" s="30"/>
      <c r="E489211" s="30"/>
      <c r="F489211" s="30"/>
    </row>
    <row r="489310" spans="1:6" x14ac:dyDescent="0.3">
      <c r="A489310" s="30"/>
      <c r="B489310" s="30"/>
      <c r="C489310" s="30"/>
      <c r="D489310" s="30"/>
      <c r="E489310" s="30"/>
      <c r="F489310" s="30"/>
    </row>
    <row r="489409" spans="1:6" x14ac:dyDescent="0.3">
      <c r="A489409" s="30"/>
      <c r="B489409" s="30"/>
      <c r="C489409" s="30"/>
      <c r="D489409" s="30"/>
      <c r="E489409" s="30"/>
      <c r="F489409" s="30"/>
    </row>
    <row r="489508" spans="1:6" x14ac:dyDescent="0.3">
      <c r="A489508" s="30"/>
      <c r="B489508" s="30"/>
      <c r="C489508" s="30"/>
      <c r="D489508" s="30"/>
      <c r="E489508" s="30"/>
      <c r="F489508" s="30"/>
    </row>
    <row r="489607" spans="1:6" x14ac:dyDescent="0.3">
      <c r="A489607" s="30"/>
      <c r="B489607" s="30"/>
      <c r="C489607" s="30"/>
      <c r="D489607" s="30"/>
      <c r="E489607" s="30"/>
      <c r="F489607" s="30"/>
    </row>
    <row r="489706" spans="1:6" x14ac:dyDescent="0.3">
      <c r="A489706" s="30"/>
      <c r="B489706" s="30"/>
      <c r="C489706" s="30"/>
      <c r="D489706" s="30"/>
      <c r="E489706" s="30"/>
      <c r="F489706" s="30"/>
    </row>
    <row r="489805" spans="1:6" x14ac:dyDescent="0.3">
      <c r="A489805" s="30"/>
      <c r="B489805" s="30"/>
      <c r="C489805" s="30"/>
      <c r="D489805" s="30"/>
      <c r="E489805" s="30"/>
      <c r="F489805" s="30"/>
    </row>
    <row r="489904" spans="1:6" x14ac:dyDescent="0.3">
      <c r="A489904" s="30"/>
      <c r="B489904" s="30"/>
      <c r="C489904" s="30"/>
      <c r="D489904" s="30"/>
      <c r="E489904" s="30"/>
      <c r="F489904" s="30"/>
    </row>
    <row r="490003" spans="1:6" x14ac:dyDescent="0.3">
      <c r="A490003" s="30"/>
      <c r="B490003" s="30"/>
      <c r="C490003" s="30"/>
      <c r="D490003" s="30"/>
      <c r="E490003" s="30"/>
      <c r="F490003" s="30"/>
    </row>
    <row r="490102" spans="1:6" x14ac:dyDescent="0.3">
      <c r="A490102" s="30"/>
      <c r="B490102" s="30"/>
      <c r="C490102" s="30"/>
      <c r="D490102" s="30"/>
      <c r="E490102" s="30"/>
      <c r="F490102" s="30"/>
    </row>
    <row r="490201" spans="1:6" x14ac:dyDescent="0.3">
      <c r="A490201" s="30"/>
      <c r="B490201" s="30"/>
      <c r="C490201" s="30"/>
      <c r="D490201" s="30"/>
      <c r="E490201" s="30"/>
      <c r="F490201" s="30"/>
    </row>
    <row r="490300" spans="1:6" x14ac:dyDescent="0.3">
      <c r="A490300" s="30"/>
      <c r="B490300" s="30"/>
      <c r="C490300" s="30"/>
      <c r="D490300" s="30"/>
      <c r="E490300" s="30"/>
      <c r="F490300" s="30"/>
    </row>
    <row r="490399" spans="1:6" x14ac:dyDescent="0.3">
      <c r="A490399" s="30"/>
      <c r="B490399" s="30"/>
      <c r="C490399" s="30"/>
      <c r="D490399" s="30"/>
      <c r="E490399" s="30"/>
      <c r="F490399" s="30"/>
    </row>
    <row r="490498" spans="1:6" x14ac:dyDescent="0.3">
      <c r="A490498" s="30"/>
      <c r="B490498" s="30"/>
      <c r="C490498" s="30"/>
      <c r="D490498" s="30"/>
      <c r="E490498" s="30"/>
      <c r="F490498" s="30"/>
    </row>
    <row r="490597" spans="1:6" x14ac:dyDescent="0.3">
      <c r="A490597" s="30"/>
      <c r="B490597" s="30"/>
      <c r="C490597" s="30"/>
      <c r="D490597" s="30"/>
      <c r="E490597" s="30"/>
      <c r="F490597" s="30"/>
    </row>
    <row r="490696" spans="1:6" x14ac:dyDescent="0.3">
      <c r="A490696" s="30"/>
      <c r="B490696" s="30"/>
      <c r="C490696" s="30"/>
      <c r="D490696" s="30"/>
      <c r="E490696" s="30"/>
      <c r="F490696" s="30"/>
    </row>
    <row r="490795" spans="1:6" x14ac:dyDescent="0.3">
      <c r="A490795" s="30"/>
      <c r="B490795" s="30"/>
      <c r="C490795" s="30"/>
      <c r="D490795" s="30"/>
      <c r="E490795" s="30"/>
      <c r="F490795" s="30"/>
    </row>
    <row r="490894" spans="1:6" x14ac:dyDescent="0.3">
      <c r="A490894" s="30"/>
      <c r="B490894" s="30"/>
      <c r="C490894" s="30"/>
      <c r="D490894" s="30"/>
      <c r="E490894" s="30"/>
      <c r="F490894" s="30"/>
    </row>
    <row r="490993" spans="1:6" x14ac:dyDescent="0.3">
      <c r="A490993" s="30"/>
      <c r="B490993" s="30"/>
      <c r="C490993" s="30"/>
      <c r="D490993" s="30"/>
      <c r="E490993" s="30"/>
      <c r="F490993" s="30"/>
    </row>
    <row r="491092" spans="1:6" x14ac:dyDescent="0.3">
      <c r="A491092" s="30"/>
      <c r="B491092" s="30"/>
      <c r="C491092" s="30"/>
      <c r="D491092" s="30"/>
      <c r="E491092" s="30"/>
      <c r="F491092" s="30"/>
    </row>
    <row r="491191" spans="1:6" x14ac:dyDescent="0.3">
      <c r="A491191" s="30"/>
      <c r="B491191" s="30"/>
      <c r="C491191" s="30"/>
      <c r="D491191" s="30"/>
      <c r="E491191" s="30"/>
      <c r="F491191" s="30"/>
    </row>
    <row r="491290" spans="1:6" x14ac:dyDescent="0.3">
      <c r="A491290" s="30"/>
      <c r="B491290" s="30"/>
      <c r="C491290" s="30"/>
      <c r="D491290" s="30"/>
      <c r="E491290" s="30"/>
      <c r="F491290" s="30"/>
    </row>
    <row r="491389" spans="1:6" x14ac:dyDescent="0.3">
      <c r="A491389" s="30"/>
      <c r="B491389" s="30"/>
      <c r="C491389" s="30"/>
      <c r="D491389" s="30"/>
      <c r="E491389" s="30"/>
      <c r="F491389" s="30"/>
    </row>
    <row r="491488" spans="1:6" x14ac:dyDescent="0.3">
      <c r="A491488" s="30"/>
      <c r="B491488" s="30"/>
      <c r="C491488" s="30"/>
      <c r="D491488" s="30"/>
      <c r="E491488" s="30"/>
      <c r="F491488" s="30"/>
    </row>
    <row r="491587" spans="1:6" x14ac:dyDescent="0.3">
      <c r="A491587" s="30"/>
      <c r="B491587" s="30"/>
      <c r="C491587" s="30"/>
      <c r="D491587" s="30"/>
      <c r="E491587" s="30"/>
      <c r="F491587" s="30"/>
    </row>
    <row r="491686" spans="1:6" x14ac:dyDescent="0.3">
      <c r="A491686" s="30"/>
      <c r="B491686" s="30"/>
      <c r="C491686" s="30"/>
      <c r="D491686" s="30"/>
      <c r="E491686" s="30"/>
      <c r="F491686" s="30"/>
    </row>
    <row r="491785" spans="1:6" x14ac:dyDescent="0.3">
      <c r="A491785" s="30"/>
      <c r="B491785" s="30"/>
      <c r="C491785" s="30"/>
      <c r="D491785" s="30"/>
      <c r="E491785" s="30"/>
      <c r="F491785" s="30"/>
    </row>
    <row r="491884" spans="1:6" x14ac:dyDescent="0.3">
      <c r="A491884" s="30"/>
      <c r="B491884" s="30"/>
      <c r="C491884" s="30"/>
      <c r="D491884" s="30"/>
      <c r="E491884" s="30"/>
      <c r="F491884" s="30"/>
    </row>
    <row r="491983" spans="1:6" x14ac:dyDescent="0.3">
      <c r="A491983" s="30"/>
      <c r="B491983" s="30"/>
      <c r="C491983" s="30"/>
      <c r="D491983" s="30"/>
      <c r="E491983" s="30"/>
      <c r="F491983" s="30"/>
    </row>
    <row r="492082" spans="1:6" x14ac:dyDescent="0.3">
      <c r="A492082" s="30"/>
      <c r="B492082" s="30"/>
      <c r="C492082" s="30"/>
      <c r="D492082" s="30"/>
      <c r="E492082" s="30"/>
      <c r="F492082" s="30"/>
    </row>
    <row r="492181" spans="1:6" x14ac:dyDescent="0.3">
      <c r="A492181" s="30"/>
      <c r="B492181" s="30"/>
      <c r="C492181" s="30"/>
      <c r="D492181" s="30"/>
      <c r="E492181" s="30"/>
      <c r="F492181" s="30"/>
    </row>
    <row r="492280" spans="1:6" x14ac:dyDescent="0.3">
      <c r="A492280" s="30"/>
      <c r="B492280" s="30"/>
      <c r="C492280" s="30"/>
      <c r="D492280" s="30"/>
      <c r="E492280" s="30"/>
      <c r="F492280" s="30"/>
    </row>
    <row r="492379" spans="1:6" x14ac:dyDescent="0.3">
      <c r="A492379" s="30"/>
      <c r="B492379" s="30"/>
      <c r="C492379" s="30"/>
      <c r="D492379" s="30"/>
      <c r="E492379" s="30"/>
      <c r="F492379" s="30"/>
    </row>
    <row r="492478" spans="1:6" x14ac:dyDescent="0.3">
      <c r="A492478" s="30"/>
      <c r="B492478" s="30"/>
      <c r="C492478" s="30"/>
      <c r="D492478" s="30"/>
      <c r="E492478" s="30"/>
      <c r="F492478" s="30"/>
    </row>
    <row r="492577" spans="1:6" x14ac:dyDescent="0.3">
      <c r="A492577" s="30"/>
      <c r="B492577" s="30"/>
      <c r="C492577" s="30"/>
      <c r="D492577" s="30"/>
      <c r="E492577" s="30"/>
      <c r="F492577" s="30"/>
    </row>
    <row r="492676" spans="1:6" x14ac:dyDescent="0.3">
      <c r="A492676" s="30"/>
      <c r="B492676" s="30"/>
      <c r="C492676" s="30"/>
      <c r="D492676" s="30"/>
      <c r="E492676" s="30"/>
      <c r="F492676" s="30"/>
    </row>
    <row r="492775" spans="1:6" x14ac:dyDescent="0.3">
      <c r="A492775" s="30"/>
      <c r="B492775" s="30"/>
      <c r="C492775" s="30"/>
      <c r="D492775" s="30"/>
      <c r="E492775" s="30"/>
      <c r="F492775" s="30"/>
    </row>
    <row r="492874" spans="1:6" x14ac:dyDescent="0.3">
      <c r="A492874" s="30"/>
      <c r="B492874" s="30"/>
      <c r="C492874" s="30"/>
      <c r="D492874" s="30"/>
      <c r="E492874" s="30"/>
      <c r="F492874" s="30"/>
    </row>
    <row r="492973" spans="1:6" x14ac:dyDescent="0.3">
      <c r="A492973" s="30"/>
      <c r="B492973" s="30"/>
      <c r="C492973" s="30"/>
      <c r="D492973" s="30"/>
      <c r="E492973" s="30"/>
      <c r="F492973" s="30"/>
    </row>
    <row r="493072" spans="1:6" x14ac:dyDescent="0.3">
      <c r="A493072" s="30"/>
      <c r="B493072" s="30"/>
      <c r="C493072" s="30"/>
      <c r="D493072" s="30"/>
      <c r="E493072" s="30"/>
      <c r="F493072" s="30"/>
    </row>
    <row r="493171" spans="1:6" x14ac:dyDescent="0.3">
      <c r="A493171" s="30"/>
      <c r="B493171" s="30"/>
      <c r="C493171" s="30"/>
      <c r="D493171" s="30"/>
      <c r="E493171" s="30"/>
      <c r="F493171" s="30"/>
    </row>
    <row r="493270" spans="1:6" x14ac:dyDescent="0.3">
      <c r="A493270" s="30"/>
      <c r="B493270" s="30"/>
      <c r="C493270" s="30"/>
      <c r="D493270" s="30"/>
      <c r="E493270" s="30"/>
      <c r="F493270" s="30"/>
    </row>
    <row r="493369" spans="1:6" x14ac:dyDescent="0.3">
      <c r="A493369" s="30"/>
      <c r="B493369" s="30"/>
      <c r="C493369" s="30"/>
      <c r="D493369" s="30"/>
      <c r="E493369" s="30"/>
      <c r="F493369" s="30"/>
    </row>
    <row r="493468" spans="1:6" x14ac:dyDescent="0.3">
      <c r="A493468" s="30"/>
      <c r="B493468" s="30"/>
      <c r="C493468" s="30"/>
      <c r="D493468" s="30"/>
      <c r="E493468" s="30"/>
      <c r="F493468" s="30"/>
    </row>
    <row r="493567" spans="1:6" x14ac:dyDescent="0.3">
      <c r="A493567" s="30"/>
      <c r="B493567" s="30"/>
      <c r="C493567" s="30"/>
      <c r="D493567" s="30"/>
      <c r="E493567" s="30"/>
      <c r="F493567" s="30"/>
    </row>
    <row r="493666" spans="1:6" x14ac:dyDescent="0.3">
      <c r="A493666" s="30"/>
      <c r="B493666" s="30"/>
      <c r="C493666" s="30"/>
      <c r="D493666" s="30"/>
      <c r="E493666" s="30"/>
      <c r="F493666" s="30"/>
    </row>
    <row r="493765" spans="1:6" x14ac:dyDescent="0.3">
      <c r="A493765" s="30"/>
      <c r="B493765" s="30"/>
      <c r="C493765" s="30"/>
      <c r="D493765" s="30"/>
      <c r="E493765" s="30"/>
      <c r="F493765" s="30"/>
    </row>
    <row r="493864" spans="1:6" x14ac:dyDescent="0.3">
      <c r="A493864" s="30"/>
      <c r="B493864" s="30"/>
      <c r="C493864" s="30"/>
      <c r="D493864" s="30"/>
      <c r="E493864" s="30"/>
      <c r="F493864" s="30"/>
    </row>
    <row r="493963" spans="1:6" x14ac:dyDescent="0.3">
      <c r="A493963" s="30"/>
      <c r="B493963" s="30"/>
      <c r="C493963" s="30"/>
      <c r="D493963" s="30"/>
      <c r="E493963" s="30"/>
      <c r="F493963" s="30"/>
    </row>
    <row r="494062" spans="1:6" x14ac:dyDescent="0.3">
      <c r="A494062" s="30"/>
      <c r="B494062" s="30"/>
      <c r="C494062" s="30"/>
      <c r="D494062" s="30"/>
      <c r="E494062" s="30"/>
      <c r="F494062" s="30"/>
    </row>
    <row r="494161" spans="1:6" x14ac:dyDescent="0.3">
      <c r="A494161" s="30"/>
      <c r="B494161" s="30"/>
      <c r="C494161" s="30"/>
      <c r="D494161" s="30"/>
      <c r="E494161" s="30"/>
      <c r="F494161" s="30"/>
    </row>
    <row r="494260" spans="1:6" x14ac:dyDescent="0.3">
      <c r="A494260" s="30"/>
      <c r="B494260" s="30"/>
      <c r="C494260" s="30"/>
      <c r="D494260" s="30"/>
      <c r="E494260" s="30"/>
      <c r="F494260" s="30"/>
    </row>
    <row r="494359" spans="1:6" x14ac:dyDescent="0.3">
      <c r="A494359" s="30"/>
      <c r="B494359" s="30"/>
      <c r="C494359" s="30"/>
      <c r="D494359" s="30"/>
      <c r="E494359" s="30"/>
      <c r="F494359" s="30"/>
    </row>
    <row r="494458" spans="1:6" x14ac:dyDescent="0.3">
      <c r="A494458" s="30"/>
      <c r="B494458" s="30"/>
      <c r="C494458" s="30"/>
      <c r="D494458" s="30"/>
      <c r="E494458" s="30"/>
      <c r="F494458" s="30"/>
    </row>
    <row r="494557" spans="1:6" x14ac:dyDescent="0.3">
      <c r="A494557" s="30"/>
      <c r="B494557" s="30"/>
      <c r="C494557" s="30"/>
      <c r="D494557" s="30"/>
      <c r="E494557" s="30"/>
      <c r="F494557" s="30"/>
    </row>
    <row r="494656" spans="1:6" x14ac:dyDescent="0.3">
      <c r="A494656" s="30"/>
      <c r="B494656" s="30"/>
      <c r="C494656" s="30"/>
      <c r="D494656" s="30"/>
      <c r="E494656" s="30"/>
      <c r="F494656" s="30"/>
    </row>
    <row r="494755" spans="1:6" x14ac:dyDescent="0.3">
      <c r="A494755" s="30"/>
      <c r="B494755" s="30"/>
      <c r="C494755" s="30"/>
      <c r="D494755" s="30"/>
      <c r="E494755" s="30"/>
      <c r="F494755" s="30"/>
    </row>
    <row r="494854" spans="1:6" x14ac:dyDescent="0.3">
      <c r="A494854" s="30"/>
      <c r="B494854" s="30"/>
      <c r="C494854" s="30"/>
      <c r="D494854" s="30"/>
      <c r="E494854" s="30"/>
      <c r="F494854" s="30"/>
    </row>
    <row r="494953" spans="1:6" x14ac:dyDescent="0.3">
      <c r="A494953" s="30"/>
      <c r="B494953" s="30"/>
      <c r="C494953" s="30"/>
      <c r="D494953" s="30"/>
      <c r="E494953" s="30"/>
      <c r="F494953" s="30"/>
    </row>
    <row r="495052" spans="1:6" x14ac:dyDescent="0.3">
      <c r="A495052" s="30"/>
      <c r="B495052" s="30"/>
      <c r="C495052" s="30"/>
      <c r="D495052" s="30"/>
      <c r="E495052" s="30"/>
      <c r="F495052" s="30"/>
    </row>
    <row r="495151" spans="1:6" x14ac:dyDescent="0.3">
      <c r="A495151" s="30"/>
      <c r="B495151" s="30"/>
      <c r="C495151" s="30"/>
      <c r="D495151" s="30"/>
      <c r="E495151" s="30"/>
      <c r="F495151" s="30"/>
    </row>
    <row r="495250" spans="1:6" x14ac:dyDescent="0.3">
      <c r="A495250" s="30"/>
      <c r="B495250" s="30"/>
      <c r="C495250" s="30"/>
      <c r="D495250" s="30"/>
      <c r="E495250" s="30"/>
      <c r="F495250" s="30"/>
    </row>
    <row r="495349" spans="1:6" x14ac:dyDescent="0.3">
      <c r="A495349" s="30"/>
      <c r="B495349" s="30"/>
      <c r="C495349" s="30"/>
      <c r="D495349" s="30"/>
      <c r="E495349" s="30"/>
      <c r="F495349" s="30"/>
    </row>
    <row r="495448" spans="1:6" x14ac:dyDescent="0.3">
      <c r="A495448" s="30"/>
      <c r="B495448" s="30"/>
      <c r="C495448" s="30"/>
      <c r="D495448" s="30"/>
      <c r="E495448" s="30"/>
      <c r="F495448" s="30"/>
    </row>
    <row r="495547" spans="1:6" x14ac:dyDescent="0.3">
      <c r="A495547" s="30"/>
      <c r="B495547" s="30"/>
      <c r="C495547" s="30"/>
      <c r="D495547" s="30"/>
      <c r="E495547" s="30"/>
      <c r="F495547" s="30"/>
    </row>
    <row r="495646" spans="1:6" x14ac:dyDescent="0.3">
      <c r="A495646" s="30"/>
      <c r="B495646" s="30"/>
      <c r="C495646" s="30"/>
      <c r="D495646" s="30"/>
      <c r="E495646" s="30"/>
      <c r="F495646" s="30"/>
    </row>
    <row r="495745" spans="1:6" x14ac:dyDescent="0.3">
      <c r="A495745" s="30"/>
      <c r="B495745" s="30"/>
      <c r="C495745" s="30"/>
      <c r="D495745" s="30"/>
      <c r="E495745" s="30"/>
      <c r="F495745" s="30"/>
    </row>
    <row r="495844" spans="1:6" x14ac:dyDescent="0.3">
      <c r="A495844" s="30"/>
      <c r="B495844" s="30"/>
      <c r="C495844" s="30"/>
      <c r="D495844" s="30"/>
      <c r="E495844" s="30"/>
      <c r="F495844" s="30"/>
    </row>
    <row r="495943" spans="1:6" x14ac:dyDescent="0.3">
      <c r="A495943" s="30"/>
      <c r="B495943" s="30"/>
      <c r="C495943" s="30"/>
      <c r="D495943" s="30"/>
      <c r="E495943" s="30"/>
      <c r="F495943" s="30"/>
    </row>
    <row r="496042" spans="1:6" x14ac:dyDescent="0.3">
      <c r="A496042" s="30"/>
      <c r="B496042" s="30"/>
      <c r="C496042" s="30"/>
      <c r="D496042" s="30"/>
      <c r="E496042" s="30"/>
      <c r="F496042" s="30"/>
    </row>
    <row r="496141" spans="1:6" x14ac:dyDescent="0.3">
      <c r="A496141" s="30"/>
      <c r="B496141" s="30"/>
      <c r="C496141" s="30"/>
      <c r="D496141" s="30"/>
      <c r="E496141" s="30"/>
      <c r="F496141" s="30"/>
    </row>
    <row r="496240" spans="1:6" x14ac:dyDescent="0.3">
      <c r="A496240" s="30"/>
      <c r="B496240" s="30"/>
      <c r="C496240" s="30"/>
      <c r="D496240" s="30"/>
      <c r="E496240" s="30"/>
      <c r="F496240" s="30"/>
    </row>
    <row r="496339" spans="1:6" x14ac:dyDescent="0.3">
      <c r="A496339" s="30"/>
      <c r="B496339" s="30"/>
      <c r="C496339" s="30"/>
      <c r="D496339" s="30"/>
      <c r="E496339" s="30"/>
      <c r="F496339" s="30"/>
    </row>
    <row r="496438" spans="1:6" x14ac:dyDescent="0.3">
      <c r="A496438" s="30"/>
      <c r="B496438" s="30"/>
      <c r="C496438" s="30"/>
      <c r="D496438" s="30"/>
      <c r="E496438" s="30"/>
      <c r="F496438" s="30"/>
    </row>
    <row r="496537" spans="1:6" x14ac:dyDescent="0.3">
      <c r="A496537" s="30"/>
      <c r="B496537" s="30"/>
      <c r="C496537" s="30"/>
      <c r="D496537" s="30"/>
      <c r="E496537" s="30"/>
      <c r="F496537" s="30"/>
    </row>
    <row r="496636" spans="1:6" x14ac:dyDescent="0.3">
      <c r="A496636" s="30"/>
      <c r="B496636" s="30"/>
      <c r="C496636" s="30"/>
      <c r="D496636" s="30"/>
      <c r="E496636" s="30"/>
      <c r="F496636" s="30"/>
    </row>
    <row r="496735" spans="1:6" x14ac:dyDescent="0.3">
      <c r="A496735" s="30"/>
      <c r="B496735" s="30"/>
      <c r="C496735" s="30"/>
      <c r="D496735" s="30"/>
      <c r="E496735" s="30"/>
      <c r="F496735" s="30"/>
    </row>
    <row r="496834" spans="1:6" x14ac:dyDescent="0.3">
      <c r="A496834" s="30"/>
      <c r="B496834" s="30"/>
      <c r="C496834" s="30"/>
      <c r="D496834" s="30"/>
      <c r="E496834" s="30"/>
      <c r="F496834" s="30"/>
    </row>
    <row r="496933" spans="1:6" x14ac:dyDescent="0.3">
      <c r="A496933" s="30"/>
      <c r="B496933" s="30"/>
      <c r="C496933" s="30"/>
      <c r="D496933" s="30"/>
      <c r="E496933" s="30"/>
      <c r="F496933" s="30"/>
    </row>
    <row r="497032" spans="1:6" x14ac:dyDescent="0.3">
      <c r="A497032" s="30"/>
      <c r="B497032" s="30"/>
      <c r="C497032" s="30"/>
      <c r="D497032" s="30"/>
      <c r="E497032" s="30"/>
      <c r="F497032" s="30"/>
    </row>
    <row r="497131" spans="1:6" x14ac:dyDescent="0.3">
      <c r="A497131" s="30"/>
      <c r="B497131" s="30"/>
      <c r="C497131" s="30"/>
      <c r="D497131" s="30"/>
      <c r="E497131" s="30"/>
      <c r="F497131" s="30"/>
    </row>
    <row r="497230" spans="1:6" x14ac:dyDescent="0.3">
      <c r="A497230" s="30"/>
      <c r="B497230" s="30"/>
      <c r="C497230" s="30"/>
      <c r="D497230" s="30"/>
      <c r="E497230" s="30"/>
      <c r="F497230" s="30"/>
    </row>
    <row r="497329" spans="1:6" x14ac:dyDescent="0.3">
      <c r="A497329" s="30"/>
      <c r="B497329" s="30"/>
      <c r="C497329" s="30"/>
      <c r="D497329" s="30"/>
      <c r="E497329" s="30"/>
      <c r="F497329" s="30"/>
    </row>
    <row r="497428" spans="1:6" x14ac:dyDescent="0.3">
      <c r="A497428" s="30"/>
      <c r="B497428" s="30"/>
      <c r="C497428" s="30"/>
      <c r="D497428" s="30"/>
      <c r="E497428" s="30"/>
      <c r="F497428" s="30"/>
    </row>
    <row r="497527" spans="1:6" x14ac:dyDescent="0.3">
      <c r="A497527" s="30"/>
      <c r="B497527" s="30"/>
      <c r="C497527" s="30"/>
      <c r="D497527" s="30"/>
      <c r="E497527" s="30"/>
      <c r="F497527" s="30"/>
    </row>
    <row r="497626" spans="1:6" x14ac:dyDescent="0.3">
      <c r="A497626" s="30"/>
      <c r="B497626" s="30"/>
      <c r="C497626" s="30"/>
      <c r="D497626" s="30"/>
      <c r="E497626" s="30"/>
      <c r="F497626" s="30"/>
    </row>
    <row r="497725" spans="1:6" x14ac:dyDescent="0.3">
      <c r="A497725" s="30"/>
      <c r="B497725" s="30"/>
      <c r="C497725" s="30"/>
      <c r="D497725" s="30"/>
      <c r="E497725" s="30"/>
      <c r="F497725" s="30"/>
    </row>
    <row r="497824" spans="1:6" x14ac:dyDescent="0.3">
      <c r="A497824" s="30"/>
      <c r="B497824" s="30"/>
      <c r="C497824" s="30"/>
      <c r="D497824" s="30"/>
      <c r="E497824" s="30"/>
      <c r="F497824" s="30"/>
    </row>
    <row r="497923" spans="1:6" x14ac:dyDescent="0.3">
      <c r="A497923" s="30"/>
      <c r="B497923" s="30"/>
      <c r="C497923" s="30"/>
      <c r="D497923" s="30"/>
      <c r="E497923" s="30"/>
      <c r="F497923" s="30"/>
    </row>
    <row r="498022" spans="1:6" x14ac:dyDescent="0.3">
      <c r="A498022" s="30"/>
      <c r="B498022" s="30"/>
      <c r="C498022" s="30"/>
      <c r="D498022" s="30"/>
      <c r="E498022" s="30"/>
      <c r="F498022" s="30"/>
    </row>
    <row r="498121" spans="1:6" x14ac:dyDescent="0.3">
      <c r="A498121" s="30"/>
      <c r="B498121" s="30"/>
      <c r="C498121" s="30"/>
      <c r="D498121" s="30"/>
      <c r="E498121" s="30"/>
      <c r="F498121" s="30"/>
    </row>
    <row r="498220" spans="1:6" x14ac:dyDescent="0.3">
      <c r="A498220" s="30"/>
      <c r="B498220" s="30"/>
      <c r="C498220" s="30"/>
      <c r="D498220" s="30"/>
      <c r="E498220" s="30"/>
      <c r="F498220" s="30"/>
    </row>
    <row r="498319" spans="1:6" x14ac:dyDescent="0.3">
      <c r="A498319" s="30"/>
      <c r="B498319" s="30"/>
      <c r="C498319" s="30"/>
      <c r="D498319" s="30"/>
      <c r="E498319" s="30"/>
      <c r="F498319" s="30"/>
    </row>
    <row r="498418" spans="1:6" x14ac:dyDescent="0.3">
      <c r="A498418" s="30"/>
      <c r="B498418" s="30"/>
      <c r="C498418" s="30"/>
      <c r="D498418" s="30"/>
      <c r="E498418" s="30"/>
      <c r="F498418" s="30"/>
    </row>
    <row r="498517" spans="1:6" x14ac:dyDescent="0.3">
      <c r="A498517" s="30"/>
      <c r="B498517" s="30"/>
      <c r="C498517" s="30"/>
      <c r="D498517" s="30"/>
      <c r="E498517" s="30"/>
      <c r="F498517" s="30"/>
    </row>
    <row r="498616" spans="1:6" x14ac:dyDescent="0.3">
      <c r="A498616" s="30"/>
      <c r="B498616" s="30"/>
      <c r="C498616" s="30"/>
      <c r="D498616" s="30"/>
      <c r="E498616" s="30"/>
      <c r="F498616" s="30"/>
    </row>
    <row r="498715" spans="1:6" x14ac:dyDescent="0.3">
      <c r="A498715" s="30"/>
      <c r="B498715" s="30"/>
      <c r="C498715" s="30"/>
      <c r="D498715" s="30"/>
      <c r="E498715" s="30"/>
      <c r="F498715" s="30"/>
    </row>
    <row r="498814" spans="1:6" x14ac:dyDescent="0.3">
      <c r="A498814" s="30"/>
      <c r="B498814" s="30"/>
      <c r="C498814" s="30"/>
      <c r="D498814" s="30"/>
      <c r="E498814" s="30"/>
      <c r="F498814" s="30"/>
    </row>
    <row r="498913" spans="1:6" x14ac:dyDescent="0.3">
      <c r="A498913" s="30"/>
      <c r="B498913" s="30"/>
      <c r="C498913" s="30"/>
      <c r="D498913" s="30"/>
      <c r="E498913" s="30"/>
      <c r="F498913" s="30"/>
    </row>
    <row r="499012" spans="1:6" x14ac:dyDescent="0.3">
      <c r="A499012" s="30"/>
      <c r="B499012" s="30"/>
      <c r="C499012" s="30"/>
      <c r="D499012" s="30"/>
      <c r="E499012" s="30"/>
      <c r="F499012" s="30"/>
    </row>
    <row r="499111" spans="1:6" x14ac:dyDescent="0.3">
      <c r="A499111" s="30"/>
      <c r="B499111" s="30"/>
      <c r="C499111" s="30"/>
      <c r="D499111" s="30"/>
      <c r="E499111" s="30"/>
      <c r="F499111" s="30"/>
    </row>
    <row r="499210" spans="1:6" x14ac:dyDescent="0.3">
      <c r="A499210" s="30"/>
      <c r="B499210" s="30"/>
      <c r="C499210" s="30"/>
      <c r="D499210" s="30"/>
      <c r="E499210" s="30"/>
      <c r="F499210" s="30"/>
    </row>
    <row r="499309" spans="1:6" x14ac:dyDescent="0.3">
      <c r="A499309" s="30"/>
      <c r="B499309" s="30"/>
      <c r="C499309" s="30"/>
      <c r="D499309" s="30"/>
      <c r="E499309" s="30"/>
      <c r="F499309" s="30"/>
    </row>
    <row r="499408" spans="1:6" x14ac:dyDescent="0.3">
      <c r="A499408" s="30"/>
      <c r="B499408" s="30"/>
      <c r="C499408" s="30"/>
      <c r="D499408" s="30"/>
      <c r="E499408" s="30"/>
      <c r="F499408" s="30"/>
    </row>
    <row r="499507" spans="1:6" x14ac:dyDescent="0.3">
      <c r="A499507" s="30"/>
      <c r="B499507" s="30"/>
      <c r="C499507" s="30"/>
      <c r="D499507" s="30"/>
      <c r="E499507" s="30"/>
      <c r="F499507" s="30"/>
    </row>
    <row r="499606" spans="1:6" x14ac:dyDescent="0.3">
      <c r="A499606" s="30"/>
      <c r="B499606" s="30"/>
      <c r="C499606" s="30"/>
      <c r="D499606" s="30"/>
      <c r="E499606" s="30"/>
      <c r="F499606" s="30"/>
    </row>
    <row r="499705" spans="1:6" x14ac:dyDescent="0.3">
      <c r="A499705" s="30"/>
      <c r="B499705" s="30"/>
      <c r="C499705" s="30"/>
      <c r="D499705" s="30"/>
      <c r="E499705" s="30"/>
      <c r="F499705" s="30"/>
    </row>
    <row r="499804" spans="1:6" x14ac:dyDescent="0.3">
      <c r="A499804" s="30"/>
      <c r="B499804" s="30"/>
      <c r="C499804" s="30"/>
      <c r="D499804" s="30"/>
      <c r="E499804" s="30"/>
      <c r="F499804" s="30"/>
    </row>
    <row r="499903" spans="1:6" x14ac:dyDescent="0.3">
      <c r="A499903" s="30"/>
      <c r="B499903" s="30"/>
      <c r="C499903" s="30"/>
      <c r="D499903" s="30"/>
      <c r="E499903" s="30"/>
      <c r="F499903" s="30"/>
    </row>
    <row r="500002" spans="1:6" x14ac:dyDescent="0.3">
      <c r="A500002" s="30"/>
      <c r="B500002" s="30"/>
      <c r="C500002" s="30"/>
      <c r="D500002" s="30"/>
      <c r="E500002" s="30"/>
      <c r="F500002" s="30"/>
    </row>
    <row r="500101" spans="1:6" x14ac:dyDescent="0.3">
      <c r="A500101" s="30"/>
      <c r="B500101" s="30"/>
      <c r="C500101" s="30"/>
      <c r="D500101" s="30"/>
      <c r="E500101" s="30"/>
      <c r="F500101" s="30"/>
    </row>
    <row r="500200" spans="1:6" x14ac:dyDescent="0.3">
      <c r="A500200" s="30"/>
      <c r="B500200" s="30"/>
      <c r="C500200" s="30"/>
      <c r="D500200" s="30"/>
      <c r="E500200" s="30"/>
      <c r="F500200" s="30"/>
    </row>
    <row r="500299" spans="1:6" x14ac:dyDescent="0.3">
      <c r="A500299" s="30"/>
      <c r="B500299" s="30"/>
      <c r="C500299" s="30"/>
      <c r="D500299" s="30"/>
      <c r="E500299" s="30"/>
      <c r="F500299" s="30"/>
    </row>
    <row r="500398" spans="1:6" x14ac:dyDescent="0.3">
      <c r="A500398" s="30"/>
      <c r="B500398" s="30"/>
      <c r="C500398" s="30"/>
      <c r="D500398" s="30"/>
      <c r="E500398" s="30"/>
      <c r="F500398" s="30"/>
    </row>
    <row r="500497" spans="1:6" x14ac:dyDescent="0.3">
      <c r="A500497" s="30"/>
      <c r="B500497" s="30"/>
      <c r="C500497" s="30"/>
      <c r="D500497" s="30"/>
      <c r="E500497" s="30"/>
      <c r="F500497" s="30"/>
    </row>
    <row r="500596" spans="1:6" x14ac:dyDescent="0.3">
      <c r="A500596" s="30"/>
      <c r="B500596" s="30"/>
      <c r="C500596" s="30"/>
      <c r="D500596" s="30"/>
      <c r="E500596" s="30"/>
      <c r="F500596" s="30"/>
    </row>
    <row r="500695" spans="1:6" x14ac:dyDescent="0.3">
      <c r="A500695" s="30"/>
      <c r="B500695" s="30"/>
      <c r="C500695" s="30"/>
      <c r="D500695" s="30"/>
      <c r="E500695" s="30"/>
      <c r="F500695" s="30"/>
    </row>
    <row r="500794" spans="1:6" x14ac:dyDescent="0.3">
      <c r="A500794" s="30"/>
      <c r="B500794" s="30"/>
      <c r="C500794" s="30"/>
      <c r="D500794" s="30"/>
      <c r="E500794" s="30"/>
      <c r="F500794" s="30"/>
    </row>
    <row r="500893" spans="1:6" x14ac:dyDescent="0.3">
      <c r="A500893" s="30"/>
      <c r="B500893" s="30"/>
      <c r="C500893" s="30"/>
      <c r="D500893" s="30"/>
      <c r="E500893" s="30"/>
      <c r="F500893" s="30"/>
    </row>
    <row r="500992" spans="1:6" x14ac:dyDescent="0.3">
      <c r="A500992" s="30"/>
      <c r="B500992" s="30"/>
      <c r="C500992" s="30"/>
      <c r="D500992" s="30"/>
      <c r="E500992" s="30"/>
      <c r="F500992" s="30"/>
    </row>
    <row r="501091" spans="1:6" x14ac:dyDescent="0.3">
      <c r="A501091" s="30"/>
      <c r="B501091" s="30"/>
      <c r="C501091" s="30"/>
      <c r="D501091" s="30"/>
      <c r="E501091" s="30"/>
      <c r="F501091" s="30"/>
    </row>
    <row r="501190" spans="1:6" x14ac:dyDescent="0.3">
      <c r="A501190" s="30"/>
      <c r="B501190" s="30"/>
      <c r="C501190" s="30"/>
      <c r="D501190" s="30"/>
      <c r="E501190" s="30"/>
      <c r="F501190" s="30"/>
    </row>
    <row r="501289" spans="1:6" x14ac:dyDescent="0.3">
      <c r="A501289" s="30"/>
      <c r="B501289" s="30"/>
      <c r="C501289" s="30"/>
      <c r="D501289" s="30"/>
      <c r="E501289" s="30"/>
      <c r="F501289" s="30"/>
    </row>
    <row r="501388" spans="1:6" x14ac:dyDescent="0.3">
      <c r="A501388" s="30"/>
      <c r="B501388" s="30"/>
      <c r="C501388" s="30"/>
      <c r="D501388" s="30"/>
      <c r="E501388" s="30"/>
      <c r="F501388" s="30"/>
    </row>
    <row r="501487" spans="1:6" x14ac:dyDescent="0.3">
      <c r="A501487" s="30"/>
      <c r="B501487" s="30"/>
      <c r="C501487" s="30"/>
      <c r="D501487" s="30"/>
      <c r="E501487" s="30"/>
      <c r="F501487" s="30"/>
    </row>
    <row r="501586" spans="1:6" x14ac:dyDescent="0.3">
      <c r="A501586" s="30"/>
      <c r="B501586" s="30"/>
      <c r="C501586" s="30"/>
      <c r="D501586" s="30"/>
      <c r="E501586" s="30"/>
      <c r="F501586" s="30"/>
    </row>
    <row r="501685" spans="1:6" x14ac:dyDescent="0.3">
      <c r="A501685" s="30"/>
      <c r="B501685" s="30"/>
      <c r="C501685" s="30"/>
      <c r="D501685" s="30"/>
      <c r="E501685" s="30"/>
      <c r="F501685" s="30"/>
    </row>
    <row r="501784" spans="1:6" x14ac:dyDescent="0.3">
      <c r="A501784" s="30"/>
      <c r="B501784" s="30"/>
      <c r="C501784" s="30"/>
      <c r="D501784" s="30"/>
      <c r="E501784" s="30"/>
      <c r="F501784" s="30"/>
    </row>
    <row r="501883" spans="1:6" x14ac:dyDescent="0.3">
      <c r="A501883" s="30"/>
      <c r="B501883" s="30"/>
      <c r="C501883" s="30"/>
      <c r="D501883" s="30"/>
      <c r="E501883" s="30"/>
      <c r="F501883" s="30"/>
    </row>
    <row r="501982" spans="1:6" x14ac:dyDescent="0.3">
      <c r="A501982" s="30"/>
      <c r="B501982" s="30"/>
      <c r="C501982" s="30"/>
      <c r="D501982" s="30"/>
      <c r="E501982" s="30"/>
      <c r="F501982" s="30"/>
    </row>
    <row r="502081" spans="1:6" x14ac:dyDescent="0.3">
      <c r="A502081" s="30"/>
      <c r="B502081" s="30"/>
      <c r="C502081" s="30"/>
      <c r="D502081" s="30"/>
      <c r="E502081" s="30"/>
      <c r="F502081" s="30"/>
    </row>
    <row r="502180" spans="1:6" x14ac:dyDescent="0.3">
      <c r="A502180" s="30"/>
      <c r="B502180" s="30"/>
      <c r="C502180" s="30"/>
      <c r="D502180" s="30"/>
      <c r="E502180" s="30"/>
      <c r="F502180" s="30"/>
    </row>
    <row r="502279" spans="1:6" x14ac:dyDescent="0.3">
      <c r="A502279" s="30"/>
      <c r="B502279" s="30"/>
      <c r="C502279" s="30"/>
      <c r="D502279" s="30"/>
      <c r="E502279" s="30"/>
      <c r="F502279" s="30"/>
    </row>
    <row r="502378" spans="1:6" x14ac:dyDescent="0.3">
      <c r="A502378" s="30"/>
      <c r="B502378" s="30"/>
      <c r="C502378" s="30"/>
      <c r="D502378" s="30"/>
      <c r="E502378" s="30"/>
      <c r="F502378" s="30"/>
    </row>
    <row r="502477" spans="1:6" x14ac:dyDescent="0.3">
      <c r="A502477" s="30"/>
      <c r="B502477" s="30"/>
      <c r="C502477" s="30"/>
      <c r="D502477" s="30"/>
      <c r="E502477" s="30"/>
      <c r="F502477" s="30"/>
    </row>
    <row r="502576" spans="1:6" x14ac:dyDescent="0.3">
      <c r="A502576" s="30"/>
      <c r="B502576" s="30"/>
      <c r="C502576" s="30"/>
      <c r="D502576" s="30"/>
      <c r="E502576" s="30"/>
      <c r="F502576" s="30"/>
    </row>
    <row r="502675" spans="1:6" x14ac:dyDescent="0.3">
      <c r="A502675" s="30"/>
      <c r="B502675" s="30"/>
      <c r="C502675" s="30"/>
      <c r="D502675" s="30"/>
      <c r="E502675" s="30"/>
      <c r="F502675" s="30"/>
    </row>
    <row r="502774" spans="1:6" x14ac:dyDescent="0.3">
      <c r="A502774" s="30"/>
      <c r="B502774" s="30"/>
      <c r="C502774" s="30"/>
      <c r="D502774" s="30"/>
      <c r="E502774" s="30"/>
      <c r="F502774" s="30"/>
    </row>
    <row r="502873" spans="1:6" x14ac:dyDescent="0.3">
      <c r="A502873" s="30"/>
      <c r="B502873" s="30"/>
      <c r="C502873" s="30"/>
      <c r="D502873" s="30"/>
      <c r="E502873" s="30"/>
      <c r="F502873" s="30"/>
    </row>
    <row r="502972" spans="1:6" x14ac:dyDescent="0.3">
      <c r="A502972" s="30"/>
      <c r="B502972" s="30"/>
      <c r="C502972" s="30"/>
      <c r="D502972" s="30"/>
      <c r="E502972" s="30"/>
      <c r="F502972" s="30"/>
    </row>
    <row r="503071" spans="1:6" x14ac:dyDescent="0.3">
      <c r="A503071" s="30"/>
      <c r="B503071" s="30"/>
      <c r="C503071" s="30"/>
      <c r="D503071" s="30"/>
      <c r="E503071" s="30"/>
      <c r="F503071" s="30"/>
    </row>
    <row r="503170" spans="1:6" x14ac:dyDescent="0.3">
      <c r="A503170" s="30"/>
      <c r="B503170" s="30"/>
      <c r="C503170" s="30"/>
      <c r="D503170" s="30"/>
      <c r="E503170" s="30"/>
      <c r="F503170" s="30"/>
    </row>
    <row r="503269" spans="1:6" x14ac:dyDescent="0.3">
      <c r="A503269" s="30"/>
      <c r="B503269" s="30"/>
      <c r="C503269" s="30"/>
      <c r="D503269" s="30"/>
      <c r="E503269" s="30"/>
      <c r="F503269" s="30"/>
    </row>
    <row r="503368" spans="1:6" x14ac:dyDescent="0.3">
      <c r="A503368" s="30"/>
      <c r="B503368" s="30"/>
      <c r="C503368" s="30"/>
      <c r="D503368" s="30"/>
      <c r="E503368" s="30"/>
      <c r="F503368" s="30"/>
    </row>
    <row r="503467" spans="1:6" x14ac:dyDescent="0.3">
      <c r="A503467" s="30"/>
      <c r="B503467" s="30"/>
      <c r="C503467" s="30"/>
      <c r="D503467" s="30"/>
      <c r="E503467" s="30"/>
      <c r="F503467" s="30"/>
    </row>
    <row r="503566" spans="1:6" x14ac:dyDescent="0.3">
      <c r="A503566" s="30"/>
      <c r="B503566" s="30"/>
      <c r="C503566" s="30"/>
      <c r="D503566" s="30"/>
      <c r="E503566" s="30"/>
      <c r="F503566" s="30"/>
    </row>
    <row r="503665" spans="1:6" x14ac:dyDescent="0.3">
      <c r="A503665" s="30"/>
      <c r="B503665" s="30"/>
      <c r="C503665" s="30"/>
      <c r="D503665" s="30"/>
      <c r="E503665" s="30"/>
      <c r="F503665" s="30"/>
    </row>
    <row r="503764" spans="1:6" x14ac:dyDescent="0.3">
      <c r="A503764" s="30"/>
      <c r="B503764" s="30"/>
      <c r="C503764" s="30"/>
      <c r="D503764" s="30"/>
      <c r="E503764" s="30"/>
      <c r="F503764" s="30"/>
    </row>
    <row r="503863" spans="1:6" x14ac:dyDescent="0.3">
      <c r="A503863" s="30"/>
      <c r="B503863" s="30"/>
      <c r="C503863" s="30"/>
      <c r="D503863" s="30"/>
      <c r="E503863" s="30"/>
      <c r="F503863" s="30"/>
    </row>
    <row r="503962" spans="1:6" x14ac:dyDescent="0.3">
      <c r="A503962" s="30"/>
      <c r="B503962" s="30"/>
      <c r="C503962" s="30"/>
      <c r="D503962" s="30"/>
      <c r="E503962" s="30"/>
      <c r="F503962" s="30"/>
    </row>
    <row r="504061" spans="1:6" x14ac:dyDescent="0.3">
      <c r="A504061" s="30"/>
      <c r="B504061" s="30"/>
      <c r="C504061" s="30"/>
      <c r="D504061" s="30"/>
      <c r="E504061" s="30"/>
      <c r="F504061" s="30"/>
    </row>
    <row r="504160" spans="1:6" x14ac:dyDescent="0.3">
      <c r="A504160" s="30"/>
      <c r="B504160" s="30"/>
      <c r="C504160" s="30"/>
      <c r="D504160" s="30"/>
      <c r="E504160" s="30"/>
      <c r="F504160" s="30"/>
    </row>
    <row r="504259" spans="1:6" x14ac:dyDescent="0.3">
      <c r="A504259" s="30"/>
      <c r="B504259" s="30"/>
      <c r="C504259" s="30"/>
      <c r="D504259" s="30"/>
      <c r="E504259" s="30"/>
      <c r="F504259" s="30"/>
    </row>
    <row r="504358" spans="1:6" x14ac:dyDescent="0.3">
      <c r="A504358" s="30"/>
      <c r="B504358" s="30"/>
      <c r="C504358" s="30"/>
      <c r="D504358" s="30"/>
      <c r="E504358" s="30"/>
      <c r="F504358" s="30"/>
    </row>
    <row r="504457" spans="1:6" x14ac:dyDescent="0.3">
      <c r="A504457" s="30"/>
      <c r="B504457" s="30"/>
      <c r="C504457" s="30"/>
      <c r="D504457" s="30"/>
      <c r="E504457" s="30"/>
      <c r="F504457" s="30"/>
    </row>
    <row r="504556" spans="1:6" x14ac:dyDescent="0.3">
      <c r="A504556" s="30"/>
      <c r="B504556" s="30"/>
      <c r="C504556" s="30"/>
      <c r="D504556" s="30"/>
      <c r="E504556" s="30"/>
      <c r="F504556" s="30"/>
    </row>
    <row r="504655" spans="1:6" x14ac:dyDescent="0.3">
      <c r="A504655" s="30"/>
      <c r="B504655" s="30"/>
      <c r="C504655" s="30"/>
      <c r="D504655" s="30"/>
      <c r="E504655" s="30"/>
      <c r="F504655" s="30"/>
    </row>
    <row r="504754" spans="1:6" x14ac:dyDescent="0.3">
      <c r="A504754" s="30"/>
      <c r="B504754" s="30"/>
      <c r="C504754" s="30"/>
      <c r="D504754" s="30"/>
      <c r="E504754" s="30"/>
      <c r="F504754" s="30"/>
    </row>
    <row r="504853" spans="1:6" x14ac:dyDescent="0.3">
      <c r="A504853" s="30"/>
      <c r="B504853" s="30"/>
      <c r="C504853" s="30"/>
      <c r="D504853" s="30"/>
      <c r="E504853" s="30"/>
      <c r="F504853" s="30"/>
    </row>
    <row r="504952" spans="1:6" x14ac:dyDescent="0.3">
      <c r="A504952" s="30"/>
      <c r="B504952" s="30"/>
      <c r="C504952" s="30"/>
      <c r="D504952" s="30"/>
      <c r="E504952" s="30"/>
      <c r="F504952" s="30"/>
    </row>
    <row r="505051" spans="1:6" x14ac:dyDescent="0.3">
      <c r="A505051" s="30"/>
      <c r="B505051" s="30"/>
      <c r="C505051" s="30"/>
      <c r="D505051" s="30"/>
      <c r="E505051" s="30"/>
      <c r="F505051" s="30"/>
    </row>
    <row r="505150" spans="1:6" x14ac:dyDescent="0.3">
      <c r="A505150" s="30"/>
      <c r="B505150" s="30"/>
      <c r="C505150" s="30"/>
      <c r="D505150" s="30"/>
      <c r="E505150" s="30"/>
      <c r="F505150" s="30"/>
    </row>
    <row r="505249" spans="1:6" x14ac:dyDescent="0.3">
      <c r="A505249" s="30"/>
      <c r="B505249" s="30"/>
      <c r="C505249" s="30"/>
      <c r="D505249" s="30"/>
      <c r="E505249" s="30"/>
      <c r="F505249" s="30"/>
    </row>
    <row r="505348" spans="1:6" x14ac:dyDescent="0.3">
      <c r="A505348" s="30"/>
      <c r="B505348" s="30"/>
      <c r="C505348" s="30"/>
      <c r="D505348" s="30"/>
      <c r="E505348" s="30"/>
      <c r="F505348" s="30"/>
    </row>
    <row r="505447" spans="1:6" x14ac:dyDescent="0.3">
      <c r="A505447" s="30"/>
      <c r="B505447" s="30"/>
      <c r="C505447" s="30"/>
      <c r="D505447" s="30"/>
      <c r="E505447" s="30"/>
      <c r="F505447" s="30"/>
    </row>
    <row r="505546" spans="1:6" x14ac:dyDescent="0.3">
      <c r="A505546" s="30"/>
      <c r="B505546" s="30"/>
      <c r="C505546" s="30"/>
      <c r="D505546" s="30"/>
      <c r="E505546" s="30"/>
      <c r="F505546" s="30"/>
    </row>
    <row r="505645" spans="1:6" x14ac:dyDescent="0.3">
      <c r="A505645" s="30"/>
      <c r="B505645" s="30"/>
      <c r="C505645" s="30"/>
      <c r="D505645" s="30"/>
      <c r="E505645" s="30"/>
      <c r="F505645" s="30"/>
    </row>
    <row r="505744" spans="1:6" x14ac:dyDescent="0.3">
      <c r="A505744" s="30"/>
      <c r="B505744" s="30"/>
      <c r="C505744" s="30"/>
      <c r="D505744" s="30"/>
      <c r="E505744" s="30"/>
      <c r="F505744" s="30"/>
    </row>
    <row r="505843" spans="1:6" x14ac:dyDescent="0.3">
      <c r="A505843" s="30"/>
      <c r="B505843" s="30"/>
      <c r="C505843" s="30"/>
      <c r="D505843" s="30"/>
      <c r="E505843" s="30"/>
      <c r="F505843" s="30"/>
    </row>
    <row r="505942" spans="1:6" x14ac:dyDescent="0.3">
      <c r="A505942" s="30"/>
      <c r="B505942" s="30"/>
      <c r="C505942" s="30"/>
      <c r="D505942" s="30"/>
      <c r="E505942" s="30"/>
      <c r="F505942" s="30"/>
    </row>
    <row r="506041" spans="1:6" x14ac:dyDescent="0.3">
      <c r="A506041" s="30"/>
      <c r="B506041" s="30"/>
      <c r="C506041" s="30"/>
      <c r="D506041" s="30"/>
      <c r="E506041" s="30"/>
      <c r="F506041" s="30"/>
    </row>
    <row r="506140" spans="1:6" x14ac:dyDescent="0.3">
      <c r="A506140" s="30"/>
      <c r="B506140" s="30"/>
      <c r="C506140" s="30"/>
      <c r="D506140" s="30"/>
      <c r="E506140" s="30"/>
      <c r="F506140" s="30"/>
    </row>
    <row r="506239" spans="1:6" x14ac:dyDescent="0.3">
      <c r="A506239" s="30"/>
      <c r="B506239" s="30"/>
      <c r="C506239" s="30"/>
      <c r="D506239" s="30"/>
      <c r="E506239" s="30"/>
      <c r="F506239" s="30"/>
    </row>
    <row r="506338" spans="1:6" x14ac:dyDescent="0.3">
      <c r="A506338" s="30"/>
      <c r="B506338" s="30"/>
      <c r="C506338" s="30"/>
      <c r="D506338" s="30"/>
      <c r="E506338" s="30"/>
      <c r="F506338" s="30"/>
    </row>
    <row r="506437" spans="1:6" x14ac:dyDescent="0.3">
      <c r="A506437" s="30"/>
      <c r="B506437" s="30"/>
      <c r="C506437" s="30"/>
      <c r="D506437" s="30"/>
      <c r="E506437" s="30"/>
      <c r="F506437" s="30"/>
    </row>
    <row r="506536" spans="1:6" x14ac:dyDescent="0.3">
      <c r="A506536" s="30"/>
      <c r="B506536" s="30"/>
      <c r="C506536" s="30"/>
      <c r="D506536" s="30"/>
      <c r="E506536" s="30"/>
      <c r="F506536" s="30"/>
    </row>
    <row r="506635" spans="1:6" x14ac:dyDescent="0.3">
      <c r="A506635" s="30"/>
      <c r="B506635" s="30"/>
      <c r="C506635" s="30"/>
      <c r="D506635" s="30"/>
      <c r="E506635" s="30"/>
      <c r="F506635" s="30"/>
    </row>
    <row r="506734" spans="1:6" x14ac:dyDescent="0.3">
      <c r="A506734" s="30"/>
      <c r="B506734" s="30"/>
      <c r="C506734" s="30"/>
      <c r="D506734" s="30"/>
      <c r="E506734" s="30"/>
      <c r="F506734" s="30"/>
    </row>
    <row r="506833" spans="1:6" x14ac:dyDescent="0.3">
      <c r="A506833" s="30"/>
      <c r="B506833" s="30"/>
      <c r="C506833" s="30"/>
      <c r="D506833" s="30"/>
      <c r="E506833" s="30"/>
      <c r="F506833" s="30"/>
    </row>
    <row r="506932" spans="1:6" x14ac:dyDescent="0.3">
      <c r="A506932" s="30"/>
      <c r="B506932" s="30"/>
      <c r="C506932" s="30"/>
      <c r="D506932" s="30"/>
      <c r="E506932" s="30"/>
      <c r="F506932" s="30"/>
    </row>
    <row r="507031" spans="1:6" x14ac:dyDescent="0.3">
      <c r="A507031" s="30"/>
      <c r="B507031" s="30"/>
      <c r="C507031" s="30"/>
      <c r="D507031" s="30"/>
      <c r="E507031" s="30"/>
      <c r="F507031" s="30"/>
    </row>
    <row r="507130" spans="1:6" x14ac:dyDescent="0.3">
      <c r="A507130" s="30"/>
      <c r="B507130" s="30"/>
      <c r="C507130" s="30"/>
      <c r="D507130" s="30"/>
      <c r="E507130" s="30"/>
      <c r="F507130" s="30"/>
    </row>
    <row r="507229" spans="1:6" x14ac:dyDescent="0.3">
      <c r="A507229" s="30"/>
      <c r="B507229" s="30"/>
      <c r="C507229" s="30"/>
      <c r="D507229" s="30"/>
      <c r="E507229" s="30"/>
      <c r="F507229" s="30"/>
    </row>
    <row r="507328" spans="1:6" x14ac:dyDescent="0.3">
      <c r="A507328" s="30"/>
      <c r="B507328" s="30"/>
      <c r="C507328" s="30"/>
      <c r="D507328" s="30"/>
      <c r="E507328" s="30"/>
      <c r="F507328" s="30"/>
    </row>
    <row r="507427" spans="1:6" x14ac:dyDescent="0.3">
      <c r="A507427" s="30"/>
      <c r="B507427" s="30"/>
      <c r="C507427" s="30"/>
      <c r="D507427" s="30"/>
      <c r="E507427" s="30"/>
      <c r="F507427" s="30"/>
    </row>
    <row r="507526" spans="1:6" x14ac:dyDescent="0.3">
      <c r="A507526" s="30"/>
      <c r="B507526" s="30"/>
      <c r="C507526" s="30"/>
      <c r="D507526" s="30"/>
      <c r="E507526" s="30"/>
      <c r="F507526" s="30"/>
    </row>
    <row r="507625" spans="1:6" x14ac:dyDescent="0.3">
      <c r="A507625" s="30"/>
      <c r="B507625" s="30"/>
      <c r="C507625" s="30"/>
      <c r="D507625" s="30"/>
      <c r="E507625" s="30"/>
      <c r="F507625" s="30"/>
    </row>
    <row r="507724" spans="1:6" x14ac:dyDescent="0.3">
      <c r="A507724" s="30"/>
      <c r="B507724" s="30"/>
      <c r="C507724" s="30"/>
      <c r="D507724" s="30"/>
      <c r="E507724" s="30"/>
      <c r="F507724" s="30"/>
    </row>
    <row r="507823" spans="1:6" x14ac:dyDescent="0.3">
      <c r="A507823" s="30"/>
      <c r="B507823" s="30"/>
      <c r="C507823" s="30"/>
      <c r="D507823" s="30"/>
      <c r="E507823" s="30"/>
      <c r="F507823" s="30"/>
    </row>
    <row r="507922" spans="1:6" x14ac:dyDescent="0.3">
      <c r="A507922" s="30"/>
      <c r="B507922" s="30"/>
      <c r="C507922" s="30"/>
      <c r="D507922" s="30"/>
      <c r="E507922" s="30"/>
      <c r="F507922" s="30"/>
    </row>
    <row r="508021" spans="1:6" x14ac:dyDescent="0.3">
      <c r="A508021" s="30"/>
      <c r="B508021" s="30"/>
      <c r="C508021" s="30"/>
      <c r="D508021" s="30"/>
      <c r="E508021" s="30"/>
      <c r="F508021" s="30"/>
    </row>
    <row r="508120" spans="1:6" x14ac:dyDescent="0.3">
      <c r="A508120" s="30"/>
      <c r="B508120" s="30"/>
      <c r="C508120" s="30"/>
      <c r="D508120" s="30"/>
      <c r="E508120" s="30"/>
      <c r="F508120" s="30"/>
    </row>
    <row r="508219" spans="1:6" x14ac:dyDescent="0.3">
      <c r="A508219" s="30"/>
      <c r="B508219" s="30"/>
      <c r="C508219" s="30"/>
      <c r="D508219" s="30"/>
      <c r="E508219" s="30"/>
      <c r="F508219" s="30"/>
    </row>
    <row r="508318" spans="1:6" x14ac:dyDescent="0.3">
      <c r="A508318" s="30"/>
      <c r="B508318" s="30"/>
      <c r="C508318" s="30"/>
      <c r="D508318" s="30"/>
      <c r="E508318" s="30"/>
      <c r="F508318" s="30"/>
    </row>
    <row r="508417" spans="1:6" x14ac:dyDescent="0.3">
      <c r="A508417" s="30"/>
      <c r="B508417" s="30"/>
      <c r="C508417" s="30"/>
      <c r="D508417" s="30"/>
      <c r="E508417" s="30"/>
      <c r="F508417" s="30"/>
    </row>
    <row r="508516" spans="1:6" x14ac:dyDescent="0.3">
      <c r="A508516" s="30"/>
      <c r="B508516" s="30"/>
      <c r="C508516" s="30"/>
      <c r="D508516" s="30"/>
      <c r="E508516" s="30"/>
      <c r="F508516" s="30"/>
    </row>
    <row r="508615" spans="1:6" x14ac:dyDescent="0.3">
      <c r="A508615" s="30"/>
      <c r="B508615" s="30"/>
      <c r="C508615" s="30"/>
      <c r="D508615" s="30"/>
      <c r="E508615" s="30"/>
      <c r="F508615" s="30"/>
    </row>
    <row r="508714" spans="1:6" x14ac:dyDescent="0.3">
      <c r="A508714" s="30"/>
      <c r="B508714" s="30"/>
      <c r="C508714" s="30"/>
      <c r="D508714" s="30"/>
      <c r="E508714" s="30"/>
      <c r="F508714" s="30"/>
    </row>
    <row r="508813" spans="1:6" x14ac:dyDescent="0.3">
      <c r="A508813" s="30"/>
      <c r="B508813" s="30"/>
      <c r="C508813" s="30"/>
      <c r="D508813" s="30"/>
      <c r="E508813" s="30"/>
      <c r="F508813" s="30"/>
    </row>
    <row r="508912" spans="1:6" x14ac:dyDescent="0.3">
      <c r="A508912" s="30"/>
      <c r="B508912" s="30"/>
      <c r="C508912" s="30"/>
      <c r="D508912" s="30"/>
      <c r="E508912" s="30"/>
      <c r="F508912" s="30"/>
    </row>
    <row r="509011" spans="1:6" x14ac:dyDescent="0.3">
      <c r="A509011" s="30"/>
      <c r="B509011" s="30"/>
      <c r="C509011" s="30"/>
      <c r="D509011" s="30"/>
      <c r="E509011" s="30"/>
      <c r="F509011" s="30"/>
    </row>
    <row r="509110" spans="1:6" x14ac:dyDescent="0.3">
      <c r="A509110" s="30"/>
      <c r="B509110" s="30"/>
      <c r="C509110" s="30"/>
      <c r="D509110" s="30"/>
      <c r="E509110" s="30"/>
      <c r="F509110" s="30"/>
    </row>
    <row r="509209" spans="1:6" x14ac:dyDescent="0.3">
      <c r="A509209" s="30"/>
      <c r="B509209" s="30"/>
      <c r="C509209" s="30"/>
      <c r="D509209" s="30"/>
      <c r="E509209" s="30"/>
      <c r="F509209" s="30"/>
    </row>
    <row r="509308" spans="1:6" x14ac:dyDescent="0.3">
      <c r="A509308" s="30"/>
      <c r="B509308" s="30"/>
      <c r="C509308" s="30"/>
      <c r="D509308" s="30"/>
      <c r="E509308" s="30"/>
      <c r="F509308" s="30"/>
    </row>
    <row r="509407" spans="1:6" x14ac:dyDescent="0.3">
      <c r="A509407" s="30"/>
      <c r="B509407" s="30"/>
      <c r="C509407" s="30"/>
      <c r="D509407" s="30"/>
      <c r="E509407" s="30"/>
      <c r="F509407" s="30"/>
    </row>
    <row r="509506" spans="1:6" x14ac:dyDescent="0.3">
      <c r="A509506" s="30"/>
      <c r="B509506" s="30"/>
      <c r="C509506" s="30"/>
      <c r="D509506" s="30"/>
      <c r="E509506" s="30"/>
      <c r="F509506" s="30"/>
    </row>
    <row r="509605" spans="1:6" x14ac:dyDescent="0.3">
      <c r="A509605" s="30"/>
      <c r="B509605" s="30"/>
      <c r="C509605" s="30"/>
      <c r="D509605" s="30"/>
      <c r="E509605" s="30"/>
      <c r="F509605" s="30"/>
    </row>
    <row r="509704" spans="1:6" x14ac:dyDescent="0.3">
      <c r="A509704" s="30"/>
      <c r="B509704" s="30"/>
      <c r="C509704" s="30"/>
      <c r="D509704" s="30"/>
      <c r="E509704" s="30"/>
      <c r="F509704" s="30"/>
    </row>
    <row r="509803" spans="1:6" x14ac:dyDescent="0.3">
      <c r="A509803" s="30"/>
      <c r="B509803" s="30"/>
      <c r="C509803" s="30"/>
      <c r="D509803" s="30"/>
      <c r="E509803" s="30"/>
      <c r="F509803" s="30"/>
    </row>
    <row r="509902" spans="1:6" x14ac:dyDescent="0.3">
      <c r="A509902" s="30"/>
      <c r="B509902" s="30"/>
      <c r="C509902" s="30"/>
      <c r="D509902" s="30"/>
      <c r="E509902" s="30"/>
      <c r="F509902" s="30"/>
    </row>
    <row r="510001" spans="1:6" x14ac:dyDescent="0.3">
      <c r="A510001" s="30"/>
      <c r="B510001" s="30"/>
      <c r="C510001" s="30"/>
      <c r="D510001" s="30"/>
      <c r="E510001" s="30"/>
      <c r="F510001" s="30"/>
    </row>
    <row r="510100" spans="1:6" x14ac:dyDescent="0.3">
      <c r="A510100" s="30"/>
      <c r="B510100" s="30"/>
      <c r="C510100" s="30"/>
      <c r="D510100" s="30"/>
      <c r="E510100" s="30"/>
      <c r="F510100" s="30"/>
    </row>
    <row r="510199" spans="1:6" x14ac:dyDescent="0.3">
      <c r="A510199" s="30"/>
      <c r="B510199" s="30"/>
      <c r="C510199" s="30"/>
      <c r="D510199" s="30"/>
      <c r="E510199" s="30"/>
      <c r="F510199" s="30"/>
    </row>
    <row r="510298" spans="1:6" x14ac:dyDescent="0.3">
      <c r="A510298" s="30"/>
      <c r="B510298" s="30"/>
      <c r="C510298" s="30"/>
      <c r="D510298" s="30"/>
      <c r="E510298" s="30"/>
      <c r="F510298" s="30"/>
    </row>
    <row r="510397" spans="1:6" x14ac:dyDescent="0.3">
      <c r="A510397" s="30"/>
      <c r="B510397" s="30"/>
      <c r="C510397" s="30"/>
      <c r="D510397" s="30"/>
      <c r="E510397" s="30"/>
      <c r="F510397" s="30"/>
    </row>
    <row r="510496" spans="1:6" x14ac:dyDescent="0.3">
      <c r="A510496" s="30"/>
      <c r="B510496" s="30"/>
      <c r="C510496" s="30"/>
      <c r="D510496" s="30"/>
      <c r="E510496" s="30"/>
      <c r="F510496" s="30"/>
    </row>
    <row r="510595" spans="1:6" x14ac:dyDescent="0.3">
      <c r="A510595" s="30"/>
      <c r="B510595" s="30"/>
      <c r="C510595" s="30"/>
      <c r="D510595" s="30"/>
      <c r="E510595" s="30"/>
      <c r="F510595" s="30"/>
    </row>
    <row r="510694" spans="1:6" x14ac:dyDescent="0.3">
      <c r="A510694" s="30"/>
      <c r="B510694" s="30"/>
      <c r="C510694" s="30"/>
      <c r="D510694" s="30"/>
      <c r="E510694" s="30"/>
      <c r="F510694" s="30"/>
    </row>
    <row r="510793" spans="1:6" x14ac:dyDescent="0.3">
      <c r="A510793" s="30"/>
      <c r="B510793" s="30"/>
      <c r="C510793" s="30"/>
      <c r="D510793" s="30"/>
      <c r="E510793" s="30"/>
      <c r="F510793" s="30"/>
    </row>
    <row r="510892" spans="1:6" x14ac:dyDescent="0.3">
      <c r="A510892" s="30"/>
      <c r="B510892" s="30"/>
      <c r="C510892" s="30"/>
      <c r="D510892" s="30"/>
      <c r="E510892" s="30"/>
      <c r="F510892" s="30"/>
    </row>
    <row r="510991" spans="1:6" x14ac:dyDescent="0.3">
      <c r="A510991" s="30"/>
      <c r="B510991" s="30"/>
      <c r="C510991" s="30"/>
      <c r="D510991" s="30"/>
      <c r="E510991" s="30"/>
      <c r="F510991" s="30"/>
    </row>
    <row r="511090" spans="1:6" x14ac:dyDescent="0.3">
      <c r="A511090" s="30"/>
      <c r="B511090" s="30"/>
      <c r="C511090" s="30"/>
      <c r="D511090" s="30"/>
      <c r="E511090" s="30"/>
      <c r="F511090" s="30"/>
    </row>
    <row r="511189" spans="1:6" x14ac:dyDescent="0.3">
      <c r="A511189" s="30"/>
      <c r="B511189" s="30"/>
      <c r="C511189" s="30"/>
      <c r="D511189" s="30"/>
      <c r="E511189" s="30"/>
      <c r="F511189" s="30"/>
    </row>
    <row r="511288" spans="1:6" x14ac:dyDescent="0.3">
      <c r="A511288" s="30"/>
      <c r="B511288" s="30"/>
      <c r="C511288" s="30"/>
      <c r="D511288" s="30"/>
      <c r="E511288" s="30"/>
      <c r="F511288" s="30"/>
    </row>
    <row r="511387" spans="1:6" x14ac:dyDescent="0.3">
      <c r="A511387" s="30"/>
      <c r="B511387" s="30"/>
      <c r="C511387" s="30"/>
      <c r="D511387" s="30"/>
      <c r="E511387" s="30"/>
      <c r="F511387" s="30"/>
    </row>
    <row r="511486" spans="1:6" x14ac:dyDescent="0.3">
      <c r="A511486" s="30"/>
      <c r="B511486" s="30"/>
      <c r="C511486" s="30"/>
      <c r="D511486" s="30"/>
      <c r="E511486" s="30"/>
      <c r="F511486" s="30"/>
    </row>
    <row r="511585" spans="1:6" x14ac:dyDescent="0.3">
      <c r="A511585" s="30"/>
      <c r="B511585" s="30"/>
      <c r="C511585" s="30"/>
      <c r="D511585" s="30"/>
      <c r="E511585" s="30"/>
      <c r="F511585" s="30"/>
    </row>
    <row r="511684" spans="1:6" x14ac:dyDescent="0.3">
      <c r="A511684" s="30"/>
      <c r="B511684" s="30"/>
      <c r="C511684" s="30"/>
      <c r="D511684" s="30"/>
      <c r="E511684" s="30"/>
      <c r="F511684" s="30"/>
    </row>
    <row r="511783" spans="1:6" x14ac:dyDescent="0.3">
      <c r="A511783" s="30"/>
      <c r="B511783" s="30"/>
      <c r="C511783" s="30"/>
      <c r="D511783" s="30"/>
      <c r="E511783" s="30"/>
      <c r="F511783" s="30"/>
    </row>
    <row r="511882" spans="1:6" x14ac:dyDescent="0.3">
      <c r="A511882" s="30"/>
      <c r="B511882" s="30"/>
      <c r="C511882" s="30"/>
      <c r="D511882" s="30"/>
      <c r="E511882" s="30"/>
      <c r="F511882" s="30"/>
    </row>
    <row r="511981" spans="1:6" x14ac:dyDescent="0.3">
      <c r="A511981" s="30"/>
      <c r="B511981" s="30"/>
      <c r="C511981" s="30"/>
      <c r="D511981" s="30"/>
      <c r="E511981" s="30"/>
      <c r="F511981" s="30"/>
    </row>
    <row r="512080" spans="1:6" x14ac:dyDescent="0.3">
      <c r="A512080" s="30"/>
      <c r="B512080" s="30"/>
      <c r="C512080" s="30"/>
      <c r="D512080" s="30"/>
      <c r="E512080" s="30"/>
      <c r="F512080" s="30"/>
    </row>
    <row r="512179" spans="1:6" x14ac:dyDescent="0.3">
      <c r="A512179" s="30"/>
      <c r="B512179" s="30"/>
      <c r="C512179" s="30"/>
      <c r="D512179" s="30"/>
      <c r="E512179" s="30"/>
      <c r="F512179" s="30"/>
    </row>
    <row r="512278" spans="1:6" x14ac:dyDescent="0.3">
      <c r="A512278" s="30"/>
      <c r="B512278" s="30"/>
      <c r="C512278" s="30"/>
      <c r="D512278" s="30"/>
      <c r="E512278" s="30"/>
      <c r="F512278" s="30"/>
    </row>
    <row r="512377" spans="1:6" x14ac:dyDescent="0.3">
      <c r="A512377" s="30"/>
      <c r="B512377" s="30"/>
      <c r="C512377" s="30"/>
      <c r="D512377" s="30"/>
      <c r="E512377" s="30"/>
      <c r="F512377" s="30"/>
    </row>
    <row r="512476" spans="1:6" x14ac:dyDescent="0.3">
      <c r="A512476" s="30"/>
      <c r="B512476" s="30"/>
      <c r="C512476" s="30"/>
      <c r="D512476" s="30"/>
      <c r="E512476" s="30"/>
      <c r="F512476" s="30"/>
    </row>
    <row r="512575" spans="1:6" x14ac:dyDescent="0.3">
      <c r="A512575" s="30"/>
      <c r="B512575" s="30"/>
      <c r="C512575" s="30"/>
      <c r="D512575" s="30"/>
      <c r="E512575" s="30"/>
      <c r="F512575" s="30"/>
    </row>
    <row r="512674" spans="1:6" x14ac:dyDescent="0.3">
      <c r="A512674" s="30"/>
      <c r="B512674" s="30"/>
      <c r="C512674" s="30"/>
      <c r="D512674" s="30"/>
      <c r="E512674" s="30"/>
      <c r="F512674" s="30"/>
    </row>
    <row r="512773" spans="1:6" x14ac:dyDescent="0.3">
      <c r="A512773" s="30"/>
      <c r="B512773" s="30"/>
      <c r="C512773" s="30"/>
      <c r="D512773" s="30"/>
      <c r="E512773" s="30"/>
      <c r="F512773" s="30"/>
    </row>
    <row r="512872" spans="1:6" x14ac:dyDescent="0.3">
      <c r="A512872" s="30"/>
      <c r="B512872" s="30"/>
      <c r="C512872" s="30"/>
      <c r="D512872" s="30"/>
      <c r="E512872" s="30"/>
      <c r="F512872" s="30"/>
    </row>
    <row r="512971" spans="1:6" x14ac:dyDescent="0.3">
      <c r="A512971" s="30"/>
      <c r="B512971" s="30"/>
      <c r="C512971" s="30"/>
      <c r="D512971" s="30"/>
      <c r="E512971" s="30"/>
      <c r="F512971" s="30"/>
    </row>
    <row r="513070" spans="1:6" x14ac:dyDescent="0.3">
      <c r="A513070" s="30"/>
      <c r="B513070" s="30"/>
      <c r="C513070" s="30"/>
      <c r="D513070" s="30"/>
      <c r="E513070" s="30"/>
      <c r="F513070" s="30"/>
    </row>
    <row r="513169" spans="1:6" x14ac:dyDescent="0.3">
      <c r="A513169" s="30"/>
      <c r="B513169" s="30"/>
      <c r="C513169" s="30"/>
      <c r="D513169" s="30"/>
      <c r="E513169" s="30"/>
      <c r="F513169" s="30"/>
    </row>
    <row r="513268" spans="1:6" x14ac:dyDescent="0.3">
      <c r="A513268" s="30"/>
      <c r="B513268" s="30"/>
      <c r="C513268" s="30"/>
      <c r="D513268" s="30"/>
      <c r="E513268" s="30"/>
      <c r="F513268" s="30"/>
    </row>
    <row r="513367" spans="1:6" x14ac:dyDescent="0.3">
      <c r="A513367" s="30"/>
      <c r="B513367" s="30"/>
      <c r="C513367" s="30"/>
      <c r="D513367" s="30"/>
      <c r="E513367" s="30"/>
      <c r="F513367" s="30"/>
    </row>
    <row r="513466" spans="1:6" x14ac:dyDescent="0.3">
      <c r="A513466" s="30"/>
      <c r="B513466" s="30"/>
      <c r="C513466" s="30"/>
      <c r="D513466" s="30"/>
      <c r="E513466" s="30"/>
      <c r="F513466" s="30"/>
    </row>
    <row r="513565" spans="1:6" x14ac:dyDescent="0.3">
      <c r="A513565" s="30"/>
      <c r="B513565" s="30"/>
      <c r="C513565" s="30"/>
      <c r="D513565" s="30"/>
      <c r="E513565" s="30"/>
      <c r="F513565" s="30"/>
    </row>
    <row r="513664" spans="1:6" x14ac:dyDescent="0.3">
      <c r="A513664" s="30"/>
      <c r="B513664" s="30"/>
      <c r="C513664" s="30"/>
      <c r="D513664" s="30"/>
      <c r="E513664" s="30"/>
      <c r="F513664" s="30"/>
    </row>
    <row r="513763" spans="1:6" x14ac:dyDescent="0.3">
      <c r="A513763" s="30"/>
      <c r="B513763" s="30"/>
      <c r="C513763" s="30"/>
      <c r="D513763" s="30"/>
      <c r="E513763" s="30"/>
      <c r="F513763" s="30"/>
    </row>
    <row r="513862" spans="1:6" x14ac:dyDescent="0.3">
      <c r="A513862" s="30"/>
      <c r="B513862" s="30"/>
      <c r="C513862" s="30"/>
      <c r="D513862" s="30"/>
      <c r="E513862" s="30"/>
      <c r="F513862" s="30"/>
    </row>
    <row r="513961" spans="1:6" x14ac:dyDescent="0.3">
      <c r="A513961" s="30"/>
      <c r="B513961" s="30"/>
      <c r="C513961" s="30"/>
      <c r="D513961" s="30"/>
      <c r="E513961" s="30"/>
      <c r="F513961" s="30"/>
    </row>
    <row r="514060" spans="1:6" x14ac:dyDescent="0.3">
      <c r="A514060" s="30"/>
      <c r="B514060" s="30"/>
      <c r="C514060" s="30"/>
      <c r="D514060" s="30"/>
      <c r="E514060" s="30"/>
      <c r="F514060" s="30"/>
    </row>
    <row r="514159" spans="1:6" x14ac:dyDescent="0.3">
      <c r="A514159" s="30"/>
      <c r="B514159" s="30"/>
      <c r="C514159" s="30"/>
      <c r="D514159" s="30"/>
      <c r="E514159" s="30"/>
      <c r="F514159" s="30"/>
    </row>
    <row r="514258" spans="1:6" x14ac:dyDescent="0.3">
      <c r="A514258" s="30"/>
      <c r="B514258" s="30"/>
      <c r="C514258" s="30"/>
      <c r="D514258" s="30"/>
      <c r="E514258" s="30"/>
      <c r="F514258" s="30"/>
    </row>
    <row r="514357" spans="1:6" x14ac:dyDescent="0.3">
      <c r="A514357" s="30"/>
      <c r="B514357" s="30"/>
      <c r="C514357" s="30"/>
      <c r="D514357" s="30"/>
      <c r="E514357" s="30"/>
      <c r="F514357" s="30"/>
    </row>
    <row r="514456" spans="1:6" x14ac:dyDescent="0.3">
      <c r="A514456" s="30"/>
      <c r="B514456" s="30"/>
      <c r="C514456" s="30"/>
      <c r="D514456" s="30"/>
      <c r="E514456" s="30"/>
      <c r="F514456" s="30"/>
    </row>
    <row r="514555" spans="1:6" x14ac:dyDescent="0.3">
      <c r="A514555" s="30"/>
      <c r="B514555" s="30"/>
      <c r="C514555" s="30"/>
      <c r="D514555" s="30"/>
      <c r="E514555" s="30"/>
      <c r="F514555" s="30"/>
    </row>
    <row r="514654" spans="1:6" x14ac:dyDescent="0.3">
      <c r="A514654" s="30"/>
      <c r="B514654" s="30"/>
      <c r="C514654" s="30"/>
      <c r="D514654" s="30"/>
      <c r="E514654" s="30"/>
      <c r="F514654" s="30"/>
    </row>
    <row r="514753" spans="1:6" x14ac:dyDescent="0.3">
      <c r="A514753" s="30"/>
      <c r="B514753" s="30"/>
      <c r="C514753" s="30"/>
      <c r="D514753" s="30"/>
      <c r="E514753" s="30"/>
      <c r="F514753" s="30"/>
    </row>
    <row r="514852" spans="1:6" x14ac:dyDescent="0.3">
      <c r="A514852" s="30"/>
      <c r="B514852" s="30"/>
      <c r="C514852" s="30"/>
      <c r="D514852" s="30"/>
      <c r="E514852" s="30"/>
      <c r="F514852" s="30"/>
    </row>
    <row r="514951" spans="1:6" x14ac:dyDescent="0.3">
      <c r="A514951" s="30"/>
      <c r="B514951" s="30"/>
      <c r="C514951" s="30"/>
      <c r="D514951" s="30"/>
      <c r="E514951" s="30"/>
      <c r="F514951" s="30"/>
    </row>
    <row r="515050" spans="1:6" x14ac:dyDescent="0.3">
      <c r="A515050" s="30"/>
      <c r="B515050" s="30"/>
      <c r="C515050" s="30"/>
      <c r="D515050" s="30"/>
      <c r="E515050" s="30"/>
      <c r="F515050" s="30"/>
    </row>
    <row r="515149" spans="1:6" x14ac:dyDescent="0.3">
      <c r="A515149" s="30"/>
      <c r="B515149" s="30"/>
      <c r="C515149" s="30"/>
      <c r="D515149" s="30"/>
      <c r="E515149" s="30"/>
      <c r="F515149" s="30"/>
    </row>
    <row r="515248" spans="1:6" x14ac:dyDescent="0.3">
      <c r="A515248" s="30"/>
      <c r="B515248" s="30"/>
      <c r="C515248" s="30"/>
      <c r="D515248" s="30"/>
      <c r="E515248" s="30"/>
      <c r="F515248" s="30"/>
    </row>
    <row r="515347" spans="1:6" x14ac:dyDescent="0.3">
      <c r="A515347" s="30"/>
      <c r="B515347" s="30"/>
      <c r="C515347" s="30"/>
      <c r="D515347" s="30"/>
      <c r="E515347" s="30"/>
      <c r="F515347" s="30"/>
    </row>
    <row r="515446" spans="1:6" x14ac:dyDescent="0.3">
      <c r="A515446" s="30"/>
      <c r="B515446" s="30"/>
      <c r="C515446" s="30"/>
      <c r="D515446" s="30"/>
      <c r="E515446" s="30"/>
      <c r="F515446" s="30"/>
    </row>
    <row r="515545" spans="1:6" x14ac:dyDescent="0.3">
      <c r="A515545" s="30"/>
      <c r="B515545" s="30"/>
      <c r="C515545" s="30"/>
      <c r="D515545" s="30"/>
      <c r="E515545" s="30"/>
      <c r="F515545" s="30"/>
    </row>
    <row r="515644" spans="1:6" x14ac:dyDescent="0.3">
      <c r="A515644" s="30"/>
      <c r="B515644" s="30"/>
      <c r="C515644" s="30"/>
      <c r="D515644" s="30"/>
      <c r="E515644" s="30"/>
      <c r="F515644" s="30"/>
    </row>
    <row r="515743" spans="1:6" x14ac:dyDescent="0.3">
      <c r="A515743" s="30"/>
      <c r="B515743" s="30"/>
      <c r="C515743" s="30"/>
      <c r="D515743" s="30"/>
      <c r="E515743" s="30"/>
      <c r="F515743" s="30"/>
    </row>
    <row r="515842" spans="1:6" x14ac:dyDescent="0.3">
      <c r="A515842" s="30"/>
      <c r="B515842" s="30"/>
      <c r="C515842" s="30"/>
      <c r="D515842" s="30"/>
      <c r="E515842" s="30"/>
      <c r="F515842" s="30"/>
    </row>
    <row r="515941" spans="1:6" x14ac:dyDescent="0.3">
      <c r="A515941" s="30"/>
      <c r="B515941" s="30"/>
      <c r="C515941" s="30"/>
      <c r="D515941" s="30"/>
      <c r="E515941" s="30"/>
      <c r="F515941" s="30"/>
    </row>
    <row r="516040" spans="1:6" x14ac:dyDescent="0.3">
      <c r="A516040" s="30"/>
      <c r="B516040" s="30"/>
      <c r="C516040" s="30"/>
      <c r="D516040" s="30"/>
      <c r="E516040" s="30"/>
      <c r="F516040" s="30"/>
    </row>
    <row r="516139" spans="1:6" x14ac:dyDescent="0.3">
      <c r="A516139" s="30"/>
      <c r="B516139" s="30"/>
      <c r="C516139" s="30"/>
      <c r="D516139" s="30"/>
      <c r="E516139" s="30"/>
      <c r="F516139" s="30"/>
    </row>
    <row r="516238" spans="1:6" x14ac:dyDescent="0.3">
      <c r="A516238" s="30"/>
      <c r="B516238" s="30"/>
      <c r="C516238" s="30"/>
      <c r="D516238" s="30"/>
      <c r="E516238" s="30"/>
      <c r="F516238" s="30"/>
    </row>
    <row r="516337" spans="1:6" x14ac:dyDescent="0.3">
      <c r="A516337" s="30"/>
      <c r="B516337" s="30"/>
      <c r="C516337" s="30"/>
      <c r="D516337" s="30"/>
      <c r="E516337" s="30"/>
      <c r="F516337" s="30"/>
    </row>
    <row r="516436" spans="1:6" x14ac:dyDescent="0.3">
      <c r="A516436" s="30"/>
      <c r="B516436" s="30"/>
      <c r="C516436" s="30"/>
      <c r="D516436" s="30"/>
      <c r="E516436" s="30"/>
      <c r="F516436" s="30"/>
    </row>
    <row r="516535" spans="1:6" x14ac:dyDescent="0.3">
      <c r="A516535" s="30"/>
      <c r="B516535" s="30"/>
      <c r="C516535" s="30"/>
      <c r="D516535" s="30"/>
      <c r="E516535" s="30"/>
      <c r="F516535" s="30"/>
    </row>
    <row r="516634" spans="1:6" x14ac:dyDescent="0.3">
      <c r="A516634" s="30"/>
      <c r="B516634" s="30"/>
      <c r="C516634" s="30"/>
      <c r="D516634" s="30"/>
      <c r="E516634" s="30"/>
      <c r="F516634" s="30"/>
    </row>
    <row r="516733" spans="1:6" x14ac:dyDescent="0.3">
      <c r="A516733" s="30"/>
      <c r="B516733" s="30"/>
      <c r="C516733" s="30"/>
      <c r="D516733" s="30"/>
      <c r="E516733" s="30"/>
      <c r="F516733" s="30"/>
    </row>
    <row r="516832" spans="1:6" x14ac:dyDescent="0.3">
      <c r="A516832" s="30"/>
      <c r="B516832" s="30"/>
      <c r="C516832" s="30"/>
      <c r="D516832" s="30"/>
      <c r="E516832" s="30"/>
      <c r="F516832" s="30"/>
    </row>
    <row r="516931" spans="1:6" x14ac:dyDescent="0.3">
      <c r="A516931" s="30"/>
      <c r="B516931" s="30"/>
      <c r="C516931" s="30"/>
      <c r="D516931" s="30"/>
      <c r="E516931" s="30"/>
      <c r="F516931" s="30"/>
    </row>
    <row r="517030" spans="1:6" x14ac:dyDescent="0.3">
      <c r="A517030" s="30"/>
      <c r="B517030" s="30"/>
      <c r="C517030" s="30"/>
      <c r="D517030" s="30"/>
      <c r="E517030" s="30"/>
      <c r="F517030" s="30"/>
    </row>
    <row r="517129" spans="1:6" x14ac:dyDescent="0.3">
      <c r="A517129" s="30"/>
      <c r="B517129" s="30"/>
      <c r="C517129" s="30"/>
      <c r="D517129" s="30"/>
      <c r="E517129" s="30"/>
      <c r="F517129" s="30"/>
    </row>
    <row r="517228" spans="1:6" x14ac:dyDescent="0.3">
      <c r="A517228" s="30"/>
      <c r="B517228" s="30"/>
      <c r="C517228" s="30"/>
      <c r="D517228" s="30"/>
      <c r="E517228" s="30"/>
      <c r="F517228" s="30"/>
    </row>
    <row r="517327" spans="1:6" x14ac:dyDescent="0.3">
      <c r="A517327" s="30"/>
      <c r="B517327" s="30"/>
      <c r="C517327" s="30"/>
      <c r="D517327" s="30"/>
      <c r="E517327" s="30"/>
      <c r="F517327" s="30"/>
    </row>
    <row r="517426" spans="1:6" x14ac:dyDescent="0.3">
      <c r="A517426" s="30"/>
      <c r="B517426" s="30"/>
      <c r="C517426" s="30"/>
      <c r="D517426" s="30"/>
      <c r="E517426" s="30"/>
      <c r="F517426" s="30"/>
    </row>
    <row r="517525" spans="1:6" x14ac:dyDescent="0.3">
      <c r="A517525" s="30"/>
      <c r="B517525" s="30"/>
      <c r="C517525" s="30"/>
      <c r="D517525" s="30"/>
      <c r="E517525" s="30"/>
      <c r="F517525" s="30"/>
    </row>
    <row r="517624" spans="1:6" x14ac:dyDescent="0.3">
      <c r="A517624" s="30"/>
      <c r="B517624" s="30"/>
      <c r="C517624" s="30"/>
      <c r="D517624" s="30"/>
      <c r="E517624" s="30"/>
      <c r="F517624" s="30"/>
    </row>
    <row r="517723" spans="1:6" x14ac:dyDescent="0.3">
      <c r="A517723" s="30"/>
      <c r="B517723" s="30"/>
      <c r="C517723" s="30"/>
      <c r="D517723" s="30"/>
      <c r="E517723" s="30"/>
      <c r="F517723" s="30"/>
    </row>
    <row r="517822" spans="1:6" x14ac:dyDescent="0.3">
      <c r="A517822" s="30"/>
      <c r="B517822" s="30"/>
      <c r="C517822" s="30"/>
      <c r="D517822" s="30"/>
      <c r="E517822" s="30"/>
      <c r="F517822" s="30"/>
    </row>
    <row r="517921" spans="1:6" x14ac:dyDescent="0.3">
      <c r="A517921" s="30"/>
      <c r="B517921" s="30"/>
      <c r="C517921" s="30"/>
      <c r="D517921" s="30"/>
      <c r="E517921" s="30"/>
      <c r="F517921" s="30"/>
    </row>
    <row r="518020" spans="1:6" x14ac:dyDescent="0.3">
      <c r="A518020" s="30"/>
      <c r="B518020" s="30"/>
      <c r="C518020" s="30"/>
      <c r="D518020" s="30"/>
      <c r="E518020" s="30"/>
      <c r="F518020" s="30"/>
    </row>
    <row r="518119" spans="1:6" x14ac:dyDescent="0.3">
      <c r="A518119" s="30"/>
      <c r="B518119" s="30"/>
      <c r="C518119" s="30"/>
      <c r="D518119" s="30"/>
      <c r="E518119" s="30"/>
      <c r="F518119" s="30"/>
    </row>
    <row r="518218" spans="1:6" x14ac:dyDescent="0.3">
      <c r="A518218" s="30"/>
      <c r="B518218" s="30"/>
      <c r="C518218" s="30"/>
      <c r="D518218" s="30"/>
      <c r="E518218" s="30"/>
      <c r="F518218" s="30"/>
    </row>
    <row r="518317" spans="1:6" x14ac:dyDescent="0.3">
      <c r="A518317" s="30"/>
      <c r="B518317" s="30"/>
      <c r="C518317" s="30"/>
      <c r="D518317" s="30"/>
      <c r="E518317" s="30"/>
      <c r="F518317" s="30"/>
    </row>
    <row r="518416" spans="1:6" x14ac:dyDescent="0.3">
      <c r="A518416" s="30"/>
      <c r="B518416" s="30"/>
      <c r="C518416" s="30"/>
      <c r="D518416" s="30"/>
      <c r="E518416" s="30"/>
      <c r="F518416" s="30"/>
    </row>
    <row r="518515" spans="1:6" x14ac:dyDescent="0.3">
      <c r="A518515" s="30"/>
      <c r="B518515" s="30"/>
      <c r="C518515" s="30"/>
      <c r="D518515" s="30"/>
      <c r="E518515" s="30"/>
      <c r="F518515" s="30"/>
    </row>
    <row r="518614" spans="1:6" x14ac:dyDescent="0.3">
      <c r="A518614" s="30"/>
      <c r="B518614" s="30"/>
      <c r="C518614" s="30"/>
      <c r="D518614" s="30"/>
      <c r="E518614" s="30"/>
      <c r="F518614" s="30"/>
    </row>
    <row r="518713" spans="1:6" x14ac:dyDescent="0.3">
      <c r="A518713" s="30"/>
      <c r="B518713" s="30"/>
      <c r="C518713" s="30"/>
      <c r="D518713" s="30"/>
      <c r="E518713" s="30"/>
      <c r="F518713" s="30"/>
    </row>
    <row r="518812" spans="1:6" x14ac:dyDescent="0.3">
      <c r="A518812" s="30"/>
      <c r="B518812" s="30"/>
      <c r="C518812" s="30"/>
      <c r="D518812" s="30"/>
      <c r="E518812" s="30"/>
      <c r="F518812" s="30"/>
    </row>
    <row r="518911" spans="1:6" x14ac:dyDescent="0.3">
      <c r="A518911" s="30"/>
      <c r="B518911" s="30"/>
      <c r="C518911" s="30"/>
      <c r="D518911" s="30"/>
      <c r="E518911" s="30"/>
      <c r="F518911" s="30"/>
    </row>
    <row r="519010" spans="1:6" x14ac:dyDescent="0.3">
      <c r="A519010" s="30"/>
      <c r="B519010" s="30"/>
      <c r="C519010" s="30"/>
      <c r="D519010" s="30"/>
      <c r="E519010" s="30"/>
      <c r="F519010" s="30"/>
    </row>
    <row r="519109" spans="1:6" x14ac:dyDescent="0.3">
      <c r="A519109" s="30"/>
      <c r="B519109" s="30"/>
      <c r="C519109" s="30"/>
      <c r="D519109" s="30"/>
      <c r="E519109" s="30"/>
      <c r="F519109" s="30"/>
    </row>
    <row r="519208" spans="1:6" x14ac:dyDescent="0.3">
      <c r="A519208" s="30"/>
      <c r="B519208" s="30"/>
      <c r="C519208" s="30"/>
      <c r="D519208" s="30"/>
      <c r="E519208" s="30"/>
      <c r="F519208" s="30"/>
    </row>
    <row r="519307" spans="1:6" x14ac:dyDescent="0.3">
      <c r="A519307" s="30"/>
      <c r="B519307" s="30"/>
      <c r="C519307" s="30"/>
      <c r="D519307" s="30"/>
      <c r="E519307" s="30"/>
      <c r="F519307" s="30"/>
    </row>
    <row r="519406" spans="1:6" x14ac:dyDescent="0.3">
      <c r="A519406" s="30"/>
      <c r="B519406" s="30"/>
      <c r="C519406" s="30"/>
      <c r="D519406" s="30"/>
      <c r="E519406" s="30"/>
      <c r="F519406" s="30"/>
    </row>
    <row r="519505" spans="1:6" x14ac:dyDescent="0.3">
      <c r="A519505" s="30"/>
      <c r="B519505" s="30"/>
      <c r="C519505" s="30"/>
      <c r="D519505" s="30"/>
      <c r="E519505" s="30"/>
      <c r="F519505" s="30"/>
    </row>
    <row r="519604" spans="1:6" x14ac:dyDescent="0.3">
      <c r="A519604" s="30"/>
      <c r="B519604" s="30"/>
      <c r="C519604" s="30"/>
      <c r="D519604" s="30"/>
      <c r="E519604" s="30"/>
      <c r="F519604" s="30"/>
    </row>
    <row r="519703" spans="1:6" x14ac:dyDescent="0.3">
      <c r="A519703" s="30"/>
      <c r="B519703" s="30"/>
      <c r="C519703" s="30"/>
      <c r="D519703" s="30"/>
      <c r="E519703" s="30"/>
      <c r="F519703" s="30"/>
    </row>
    <row r="519802" spans="1:6" x14ac:dyDescent="0.3">
      <c r="A519802" s="30"/>
      <c r="B519802" s="30"/>
      <c r="C519802" s="30"/>
      <c r="D519802" s="30"/>
      <c r="E519802" s="30"/>
      <c r="F519802" s="30"/>
    </row>
    <row r="519901" spans="1:6" x14ac:dyDescent="0.3">
      <c r="A519901" s="30"/>
      <c r="B519901" s="30"/>
      <c r="C519901" s="30"/>
      <c r="D519901" s="30"/>
      <c r="E519901" s="30"/>
      <c r="F519901" s="30"/>
    </row>
    <row r="520000" spans="1:6" x14ac:dyDescent="0.3">
      <c r="A520000" s="30"/>
      <c r="B520000" s="30"/>
      <c r="C520000" s="30"/>
      <c r="D520000" s="30"/>
      <c r="E520000" s="30"/>
      <c r="F520000" s="30"/>
    </row>
    <row r="520099" spans="1:6" x14ac:dyDescent="0.3">
      <c r="A520099" s="30"/>
      <c r="B520099" s="30"/>
      <c r="C520099" s="30"/>
      <c r="D520099" s="30"/>
      <c r="E520099" s="30"/>
      <c r="F520099" s="30"/>
    </row>
    <row r="520198" spans="1:6" x14ac:dyDescent="0.3">
      <c r="A520198" s="30"/>
      <c r="B520198" s="30"/>
      <c r="C520198" s="30"/>
      <c r="D520198" s="30"/>
      <c r="E520198" s="30"/>
      <c r="F520198" s="30"/>
    </row>
    <row r="520297" spans="1:6" x14ac:dyDescent="0.3">
      <c r="A520297" s="30"/>
      <c r="B520297" s="30"/>
      <c r="C520297" s="30"/>
      <c r="D520297" s="30"/>
      <c r="E520297" s="30"/>
      <c r="F520297" s="30"/>
    </row>
    <row r="520396" spans="1:6" x14ac:dyDescent="0.3">
      <c r="A520396" s="30"/>
      <c r="B520396" s="30"/>
      <c r="C520396" s="30"/>
      <c r="D520396" s="30"/>
      <c r="E520396" s="30"/>
      <c r="F520396" s="30"/>
    </row>
    <row r="520495" spans="1:6" x14ac:dyDescent="0.3">
      <c r="A520495" s="30"/>
      <c r="B520495" s="30"/>
      <c r="C520495" s="30"/>
      <c r="D520495" s="30"/>
      <c r="E520495" s="30"/>
      <c r="F520495" s="30"/>
    </row>
    <row r="520594" spans="1:6" x14ac:dyDescent="0.3">
      <c r="A520594" s="30"/>
      <c r="B520594" s="30"/>
      <c r="C520594" s="30"/>
      <c r="D520594" s="30"/>
      <c r="E520594" s="30"/>
      <c r="F520594" s="30"/>
    </row>
    <row r="520693" spans="1:6" x14ac:dyDescent="0.3">
      <c r="A520693" s="30"/>
      <c r="B520693" s="30"/>
      <c r="C520693" s="30"/>
      <c r="D520693" s="30"/>
      <c r="E520693" s="30"/>
      <c r="F520693" s="30"/>
    </row>
    <row r="520792" spans="1:6" x14ac:dyDescent="0.3">
      <c r="A520792" s="30"/>
      <c r="B520792" s="30"/>
      <c r="C520792" s="30"/>
      <c r="D520792" s="30"/>
      <c r="E520792" s="30"/>
      <c r="F520792" s="30"/>
    </row>
    <row r="520891" spans="1:6" x14ac:dyDescent="0.3">
      <c r="A520891" s="30"/>
      <c r="B520891" s="30"/>
      <c r="C520891" s="30"/>
      <c r="D520891" s="30"/>
      <c r="E520891" s="30"/>
      <c r="F520891" s="30"/>
    </row>
    <row r="520990" spans="1:6" x14ac:dyDescent="0.3">
      <c r="A520990" s="30"/>
      <c r="B520990" s="30"/>
      <c r="C520990" s="30"/>
      <c r="D520990" s="30"/>
      <c r="E520990" s="30"/>
      <c r="F520990" s="30"/>
    </row>
    <row r="521089" spans="1:6" x14ac:dyDescent="0.3">
      <c r="A521089" s="30"/>
      <c r="B521089" s="30"/>
      <c r="C521089" s="30"/>
      <c r="D521089" s="30"/>
      <c r="E521089" s="30"/>
      <c r="F521089" s="30"/>
    </row>
    <row r="521188" spans="1:6" x14ac:dyDescent="0.3">
      <c r="A521188" s="30"/>
      <c r="B521188" s="30"/>
      <c r="C521188" s="30"/>
      <c r="D521188" s="30"/>
      <c r="E521188" s="30"/>
      <c r="F521188" s="30"/>
    </row>
    <row r="521287" spans="1:6" x14ac:dyDescent="0.3">
      <c r="A521287" s="30"/>
      <c r="B521287" s="30"/>
      <c r="C521287" s="30"/>
      <c r="D521287" s="30"/>
      <c r="E521287" s="30"/>
      <c r="F521287" s="30"/>
    </row>
    <row r="521386" spans="1:6" x14ac:dyDescent="0.3">
      <c r="A521386" s="30"/>
      <c r="B521386" s="30"/>
      <c r="C521386" s="30"/>
      <c r="D521386" s="30"/>
      <c r="E521386" s="30"/>
      <c r="F521386" s="30"/>
    </row>
    <row r="521485" spans="1:6" x14ac:dyDescent="0.3">
      <c r="A521485" s="30"/>
      <c r="B521485" s="30"/>
      <c r="C521485" s="30"/>
      <c r="D521485" s="30"/>
      <c r="E521485" s="30"/>
      <c r="F521485" s="30"/>
    </row>
    <row r="521584" spans="1:6" x14ac:dyDescent="0.3">
      <c r="A521584" s="30"/>
      <c r="B521584" s="30"/>
      <c r="C521584" s="30"/>
      <c r="D521584" s="30"/>
      <c r="E521584" s="30"/>
      <c r="F521584" s="30"/>
    </row>
    <row r="521683" spans="1:6" x14ac:dyDescent="0.3">
      <c r="A521683" s="30"/>
      <c r="B521683" s="30"/>
      <c r="C521683" s="30"/>
      <c r="D521683" s="30"/>
      <c r="E521683" s="30"/>
      <c r="F521683" s="30"/>
    </row>
    <row r="521782" spans="1:6" x14ac:dyDescent="0.3">
      <c r="A521782" s="30"/>
      <c r="B521782" s="30"/>
      <c r="C521782" s="30"/>
      <c r="D521782" s="30"/>
      <c r="E521782" s="30"/>
      <c r="F521782" s="30"/>
    </row>
    <row r="521881" spans="1:6" x14ac:dyDescent="0.3">
      <c r="A521881" s="30"/>
      <c r="B521881" s="30"/>
      <c r="C521881" s="30"/>
      <c r="D521881" s="30"/>
      <c r="E521881" s="30"/>
      <c r="F521881" s="30"/>
    </row>
    <row r="521980" spans="1:6" x14ac:dyDescent="0.3">
      <c r="A521980" s="30"/>
      <c r="B521980" s="30"/>
      <c r="C521980" s="30"/>
      <c r="D521980" s="30"/>
      <c r="E521980" s="30"/>
      <c r="F521980" s="30"/>
    </row>
    <row r="522079" spans="1:6" x14ac:dyDescent="0.3">
      <c r="A522079" s="30"/>
      <c r="B522079" s="30"/>
      <c r="C522079" s="30"/>
      <c r="D522079" s="30"/>
      <c r="E522079" s="30"/>
      <c r="F522079" s="30"/>
    </row>
    <row r="522178" spans="1:6" x14ac:dyDescent="0.3">
      <c r="A522178" s="30"/>
      <c r="B522178" s="30"/>
      <c r="C522178" s="30"/>
      <c r="D522178" s="30"/>
      <c r="E522178" s="30"/>
      <c r="F522178" s="30"/>
    </row>
    <row r="522277" spans="1:6" x14ac:dyDescent="0.3">
      <c r="A522277" s="30"/>
      <c r="B522277" s="30"/>
      <c r="C522277" s="30"/>
      <c r="D522277" s="30"/>
      <c r="E522277" s="30"/>
      <c r="F522277" s="30"/>
    </row>
    <row r="522376" spans="1:6" x14ac:dyDescent="0.3">
      <c r="A522376" s="30"/>
      <c r="B522376" s="30"/>
      <c r="C522376" s="30"/>
      <c r="D522376" s="30"/>
      <c r="E522376" s="30"/>
      <c r="F522376" s="30"/>
    </row>
    <row r="522475" spans="1:6" x14ac:dyDescent="0.3">
      <c r="A522475" s="30"/>
      <c r="B522475" s="30"/>
      <c r="C522475" s="30"/>
      <c r="D522475" s="30"/>
      <c r="E522475" s="30"/>
      <c r="F522475" s="30"/>
    </row>
    <row r="522574" spans="1:6" x14ac:dyDescent="0.3">
      <c r="A522574" s="30"/>
      <c r="B522574" s="30"/>
      <c r="C522574" s="30"/>
      <c r="D522574" s="30"/>
      <c r="E522574" s="30"/>
      <c r="F522574" s="30"/>
    </row>
    <row r="522673" spans="1:6" x14ac:dyDescent="0.3">
      <c r="A522673" s="30"/>
      <c r="B522673" s="30"/>
      <c r="C522673" s="30"/>
      <c r="D522673" s="30"/>
      <c r="E522673" s="30"/>
      <c r="F522673" s="30"/>
    </row>
    <row r="522772" spans="1:6" x14ac:dyDescent="0.3">
      <c r="A522772" s="30"/>
      <c r="B522772" s="30"/>
      <c r="C522772" s="30"/>
      <c r="D522772" s="30"/>
      <c r="E522772" s="30"/>
      <c r="F522772" s="30"/>
    </row>
    <row r="522871" spans="1:6" x14ac:dyDescent="0.3">
      <c r="A522871" s="30"/>
      <c r="B522871" s="30"/>
      <c r="C522871" s="30"/>
      <c r="D522871" s="30"/>
      <c r="E522871" s="30"/>
      <c r="F522871" s="30"/>
    </row>
    <row r="522970" spans="1:6" x14ac:dyDescent="0.3">
      <c r="A522970" s="30"/>
      <c r="B522970" s="30"/>
      <c r="C522970" s="30"/>
      <c r="D522970" s="30"/>
      <c r="E522970" s="30"/>
      <c r="F522970" s="30"/>
    </row>
    <row r="523069" spans="1:6" x14ac:dyDescent="0.3">
      <c r="A523069" s="30"/>
      <c r="B523069" s="30"/>
      <c r="C523069" s="30"/>
      <c r="D523069" s="30"/>
      <c r="E523069" s="30"/>
      <c r="F523069" s="30"/>
    </row>
    <row r="523168" spans="1:6" x14ac:dyDescent="0.3">
      <c r="A523168" s="30"/>
      <c r="B523168" s="30"/>
      <c r="C523168" s="30"/>
      <c r="D523168" s="30"/>
      <c r="E523168" s="30"/>
      <c r="F523168" s="30"/>
    </row>
    <row r="523267" spans="1:6" x14ac:dyDescent="0.3">
      <c r="A523267" s="30"/>
      <c r="B523267" s="30"/>
      <c r="C523267" s="30"/>
      <c r="D523267" s="30"/>
      <c r="E523267" s="30"/>
      <c r="F523267" s="30"/>
    </row>
    <row r="523366" spans="1:6" x14ac:dyDescent="0.3">
      <c r="A523366" s="30"/>
      <c r="B523366" s="30"/>
      <c r="C523366" s="30"/>
      <c r="D523366" s="30"/>
      <c r="E523366" s="30"/>
      <c r="F523366" s="30"/>
    </row>
    <row r="523465" spans="1:6" x14ac:dyDescent="0.3">
      <c r="A523465" s="30"/>
      <c r="B523465" s="30"/>
      <c r="C523465" s="30"/>
      <c r="D523465" s="30"/>
      <c r="E523465" s="30"/>
      <c r="F523465" s="30"/>
    </row>
    <row r="523564" spans="1:6" x14ac:dyDescent="0.3">
      <c r="A523564" s="30"/>
      <c r="B523564" s="30"/>
      <c r="C523564" s="30"/>
      <c r="D523564" s="30"/>
      <c r="E523564" s="30"/>
      <c r="F523564" s="30"/>
    </row>
    <row r="523663" spans="1:6" x14ac:dyDescent="0.3">
      <c r="A523663" s="30"/>
      <c r="B523663" s="30"/>
      <c r="C523663" s="30"/>
      <c r="D523663" s="30"/>
      <c r="E523663" s="30"/>
      <c r="F523663" s="30"/>
    </row>
    <row r="523762" spans="1:6" x14ac:dyDescent="0.3">
      <c r="A523762" s="30"/>
      <c r="B523762" s="30"/>
      <c r="C523762" s="30"/>
      <c r="D523762" s="30"/>
      <c r="E523762" s="30"/>
      <c r="F523762" s="30"/>
    </row>
    <row r="523861" spans="1:6" x14ac:dyDescent="0.3">
      <c r="A523861" s="30"/>
      <c r="B523861" s="30"/>
      <c r="C523861" s="30"/>
      <c r="D523861" s="30"/>
      <c r="E523861" s="30"/>
      <c r="F523861" s="30"/>
    </row>
    <row r="523960" spans="1:6" x14ac:dyDescent="0.3">
      <c r="A523960" s="30"/>
      <c r="B523960" s="30"/>
      <c r="C523960" s="30"/>
      <c r="D523960" s="30"/>
      <c r="E523960" s="30"/>
      <c r="F523960" s="30"/>
    </row>
    <row r="524059" spans="1:6" x14ac:dyDescent="0.3">
      <c r="A524059" s="30"/>
      <c r="B524059" s="30"/>
      <c r="C524059" s="30"/>
      <c r="D524059" s="30"/>
      <c r="E524059" s="30"/>
      <c r="F524059" s="30"/>
    </row>
    <row r="524158" spans="1:6" x14ac:dyDescent="0.3">
      <c r="A524158" s="30"/>
      <c r="B524158" s="30"/>
      <c r="C524158" s="30"/>
      <c r="D524158" s="30"/>
      <c r="E524158" s="30"/>
      <c r="F524158" s="30"/>
    </row>
    <row r="524257" spans="1:6" x14ac:dyDescent="0.3">
      <c r="A524257" s="30"/>
      <c r="B524257" s="30"/>
      <c r="C524257" s="30"/>
      <c r="D524257" s="30"/>
      <c r="E524257" s="30"/>
      <c r="F524257" s="30"/>
    </row>
    <row r="524356" spans="1:6" x14ac:dyDescent="0.3">
      <c r="A524356" s="30"/>
      <c r="B524356" s="30"/>
      <c r="C524356" s="30"/>
      <c r="D524356" s="30"/>
      <c r="E524356" s="30"/>
      <c r="F524356" s="30"/>
    </row>
    <row r="524455" spans="1:6" x14ac:dyDescent="0.3">
      <c r="A524455" s="30"/>
      <c r="B524455" s="30"/>
      <c r="C524455" s="30"/>
      <c r="D524455" s="30"/>
      <c r="E524455" s="30"/>
      <c r="F524455" s="30"/>
    </row>
    <row r="524554" spans="1:6" x14ac:dyDescent="0.3">
      <c r="A524554" s="30"/>
      <c r="B524554" s="30"/>
      <c r="C524554" s="30"/>
      <c r="D524554" s="30"/>
      <c r="E524554" s="30"/>
      <c r="F524554" s="30"/>
    </row>
    <row r="524653" spans="1:6" x14ac:dyDescent="0.3">
      <c r="A524653" s="30"/>
      <c r="B524653" s="30"/>
      <c r="C524653" s="30"/>
      <c r="D524653" s="30"/>
      <c r="E524653" s="30"/>
      <c r="F524653" s="30"/>
    </row>
    <row r="524752" spans="1:6" x14ac:dyDescent="0.3">
      <c r="A524752" s="30"/>
      <c r="B524752" s="30"/>
      <c r="C524752" s="30"/>
      <c r="D524752" s="30"/>
      <c r="E524752" s="30"/>
      <c r="F524752" s="30"/>
    </row>
    <row r="524851" spans="1:6" x14ac:dyDescent="0.3">
      <c r="A524851" s="30"/>
      <c r="B524851" s="30"/>
      <c r="C524851" s="30"/>
      <c r="D524851" s="30"/>
      <c r="E524851" s="30"/>
      <c r="F524851" s="30"/>
    </row>
    <row r="524950" spans="1:6" x14ac:dyDescent="0.3">
      <c r="A524950" s="30"/>
      <c r="B524950" s="30"/>
      <c r="C524950" s="30"/>
      <c r="D524950" s="30"/>
      <c r="E524950" s="30"/>
      <c r="F524950" s="30"/>
    </row>
    <row r="525049" spans="1:6" x14ac:dyDescent="0.3">
      <c r="A525049" s="30"/>
      <c r="B525049" s="30"/>
      <c r="C525049" s="30"/>
      <c r="D525049" s="30"/>
      <c r="E525049" s="30"/>
      <c r="F525049" s="30"/>
    </row>
    <row r="525148" spans="1:6" x14ac:dyDescent="0.3">
      <c r="A525148" s="30"/>
      <c r="B525148" s="30"/>
      <c r="C525148" s="30"/>
      <c r="D525148" s="30"/>
      <c r="E525148" s="30"/>
      <c r="F525148" s="30"/>
    </row>
    <row r="525247" spans="1:6" x14ac:dyDescent="0.3">
      <c r="A525247" s="30"/>
      <c r="B525247" s="30"/>
      <c r="C525247" s="30"/>
      <c r="D525247" s="30"/>
      <c r="E525247" s="30"/>
      <c r="F525247" s="30"/>
    </row>
    <row r="525346" spans="1:6" x14ac:dyDescent="0.3">
      <c r="A525346" s="30"/>
      <c r="B525346" s="30"/>
      <c r="C525346" s="30"/>
      <c r="D525346" s="30"/>
      <c r="E525346" s="30"/>
      <c r="F525346" s="30"/>
    </row>
    <row r="525445" spans="1:6" x14ac:dyDescent="0.3">
      <c r="A525445" s="30"/>
      <c r="B525445" s="30"/>
      <c r="C525445" s="30"/>
      <c r="D525445" s="30"/>
      <c r="E525445" s="30"/>
      <c r="F525445" s="30"/>
    </row>
    <row r="525544" spans="1:6" x14ac:dyDescent="0.3">
      <c r="A525544" s="30"/>
      <c r="B525544" s="30"/>
      <c r="C525544" s="30"/>
      <c r="D525544" s="30"/>
      <c r="E525544" s="30"/>
      <c r="F525544" s="30"/>
    </row>
    <row r="525643" spans="1:6" x14ac:dyDescent="0.3">
      <c r="A525643" s="30"/>
      <c r="B525643" s="30"/>
      <c r="C525643" s="30"/>
      <c r="D525643" s="30"/>
      <c r="E525643" s="30"/>
      <c r="F525643" s="30"/>
    </row>
    <row r="525742" spans="1:6" x14ac:dyDescent="0.3">
      <c r="A525742" s="30"/>
      <c r="B525742" s="30"/>
      <c r="C525742" s="30"/>
      <c r="D525742" s="30"/>
      <c r="E525742" s="30"/>
      <c r="F525742" s="30"/>
    </row>
    <row r="525841" spans="1:6" x14ac:dyDescent="0.3">
      <c r="A525841" s="30"/>
      <c r="B525841" s="30"/>
      <c r="C525841" s="30"/>
      <c r="D525841" s="30"/>
      <c r="E525841" s="30"/>
      <c r="F525841" s="30"/>
    </row>
    <row r="525940" spans="1:6" x14ac:dyDescent="0.3">
      <c r="A525940" s="30"/>
      <c r="B525940" s="30"/>
      <c r="C525940" s="30"/>
      <c r="D525940" s="30"/>
      <c r="E525940" s="30"/>
      <c r="F525940" s="30"/>
    </row>
    <row r="526039" spans="1:6" x14ac:dyDescent="0.3">
      <c r="A526039" s="30"/>
      <c r="B526039" s="30"/>
      <c r="C526039" s="30"/>
      <c r="D526039" s="30"/>
      <c r="E526039" s="30"/>
      <c r="F526039" s="30"/>
    </row>
    <row r="526138" spans="1:6" x14ac:dyDescent="0.3">
      <c r="A526138" s="30"/>
      <c r="B526138" s="30"/>
      <c r="C526138" s="30"/>
      <c r="D526138" s="30"/>
      <c r="E526138" s="30"/>
      <c r="F526138" s="30"/>
    </row>
    <row r="526237" spans="1:6" x14ac:dyDescent="0.3">
      <c r="A526237" s="30"/>
      <c r="B526237" s="30"/>
      <c r="C526237" s="30"/>
      <c r="D526237" s="30"/>
      <c r="E526237" s="30"/>
      <c r="F526237" s="30"/>
    </row>
    <row r="526336" spans="1:6" x14ac:dyDescent="0.3">
      <c r="A526336" s="30"/>
      <c r="B526336" s="30"/>
      <c r="C526336" s="30"/>
      <c r="D526336" s="30"/>
      <c r="E526336" s="30"/>
      <c r="F526336" s="30"/>
    </row>
    <row r="526435" spans="1:6" x14ac:dyDescent="0.3">
      <c r="A526435" s="30"/>
      <c r="B526435" s="30"/>
      <c r="C526435" s="30"/>
      <c r="D526435" s="30"/>
      <c r="E526435" s="30"/>
      <c r="F526435" s="30"/>
    </row>
    <row r="526534" spans="1:6" x14ac:dyDescent="0.3">
      <c r="A526534" s="30"/>
      <c r="B526534" s="30"/>
      <c r="C526534" s="30"/>
      <c r="D526534" s="30"/>
      <c r="E526534" s="30"/>
      <c r="F526534" s="30"/>
    </row>
    <row r="526633" spans="1:6" x14ac:dyDescent="0.3">
      <c r="A526633" s="30"/>
      <c r="B526633" s="30"/>
      <c r="C526633" s="30"/>
      <c r="D526633" s="30"/>
      <c r="E526633" s="30"/>
      <c r="F526633" s="30"/>
    </row>
    <row r="526732" spans="1:6" x14ac:dyDescent="0.3">
      <c r="A526732" s="30"/>
      <c r="B526732" s="30"/>
      <c r="C526732" s="30"/>
      <c r="D526732" s="30"/>
      <c r="E526732" s="30"/>
      <c r="F526732" s="30"/>
    </row>
    <row r="526831" spans="1:6" x14ac:dyDescent="0.3">
      <c r="A526831" s="30"/>
      <c r="B526831" s="30"/>
      <c r="C526831" s="30"/>
      <c r="D526831" s="30"/>
      <c r="E526831" s="30"/>
      <c r="F526831" s="30"/>
    </row>
    <row r="526930" spans="1:6" x14ac:dyDescent="0.3">
      <c r="A526930" s="30"/>
      <c r="B526930" s="30"/>
      <c r="C526930" s="30"/>
      <c r="D526930" s="30"/>
      <c r="E526930" s="30"/>
      <c r="F526930" s="30"/>
    </row>
    <row r="527029" spans="1:6" x14ac:dyDescent="0.3">
      <c r="A527029" s="30"/>
      <c r="B527029" s="30"/>
      <c r="C527029" s="30"/>
      <c r="D527029" s="30"/>
      <c r="E527029" s="30"/>
      <c r="F527029" s="30"/>
    </row>
    <row r="527128" spans="1:6" x14ac:dyDescent="0.3">
      <c r="A527128" s="30"/>
      <c r="B527128" s="30"/>
      <c r="C527128" s="30"/>
      <c r="D527128" s="30"/>
      <c r="E527128" s="30"/>
      <c r="F527128" s="30"/>
    </row>
    <row r="527227" spans="1:6" x14ac:dyDescent="0.3">
      <c r="A527227" s="30"/>
      <c r="B527227" s="30"/>
      <c r="C527227" s="30"/>
      <c r="D527227" s="30"/>
      <c r="E527227" s="30"/>
      <c r="F527227" s="30"/>
    </row>
    <row r="527326" spans="1:6" x14ac:dyDescent="0.3">
      <c r="A527326" s="30"/>
      <c r="B527326" s="30"/>
      <c r="C527326" s="30"/>
      <c r="D527326" s="30"/>
      <c r="E527326" s="30"/>
      <c r="F527326" s="30"/>
    </row>
    <row r="527425" spans="1:6" x14ac:dyDescent="0.3">
      <c r="A527425" s="30"/>
      <c r="B527425" s="30"/>
      <c r="C527425" s="30"/>
      <c r="D527425" s="30"/>
      <c r="E527425" s="30"/>
      <c r="F527425" s="30"/>
    </row>
    <row r="527524" spans="1:6" x14ac:dyDescent="0.3">
      <c r="A527524" s="30"/>
      <c r="B527524" s="30"/>
      <c r="C527524" s="30"/>
      <c r="D527524" s="30"/>
      <c r="E527524" s="30"/>
      <c r="F527524" s="30"/>
    </row>
    <row r="527623" spans="1:6" x14ac:dyDescent="0.3">
      <c r="A527623" s="30"/>
      <c r="B527623" s="30"/>
      <c r="C527623" s="30"/>
      <c r="D527623" s="30"/>
      <c r="E527623" s="30"/>
      <c r="F527623" s="30"/>
    </row>
    <row r="527722" spans="1:6" x14ac:dyDescent="0.3">
      <c r="A527722" s="30"/>
      <c r="B527722" s="30"/>
      <c r="C527722" s="30"/>
      <c r="D527722" s="30"/>
      <c r="E527722" s="30"/>
      <c r="F527722" s="30"/>
    </row>
    <row r="527821" spans="1:6" x14ac:dyDescent="0.3">
      <c r="A527821" s="30"/>
      <c r="B527821" s="30"/>
      <c r="C527821" s="30"/>
      <c r="D527821" s="30"/>
      <c r="E527821" s="30"/>
      <c r="F527821" s="30"/>
    </row>
    <row r="527920" spans="1:6" x14ac:dyDescent="0.3">
      <c r="A527920" s="30"/>
      <c r="B527920" s="30"/>
      <c r="C527920" s="30"/>
      <c r="D527920" s="30"/>
      <c r="E527920" s="30"/>
      <c r="F527920" s="30"/>
    </row>
    <row r="528019" spans="1:6" x14ac:dyDescent="0.3">
      <c r="A528019" s="30"/>
      <c r="B528019" s="30"/>
      <c r="C528019" s="30"/>
      <c r="D528019" s="30"/>
      <c r="E528019" s="30"/>
      <c r="F528019" s="30"/>
    </row>
    <row r="528118" spans="1:6" x14ac:dyDescent="0.3">
      <c r="A528118" s="30"/>
      <c r="B528118" s="30"/>
      <c r="C528118" s="30"/>
      <c r="D528118" s="30"/>
      <c r="E528118" s="30"/>
      <c r="F528118" s="30"/>
    </row>
    <row r="528217" spans="1:6" x14ac:dyDescent="0.3">
      <c r="A528217" s="30"/>
      <c r="B528217" s="30"/>
      <c r="C528217" s="30"/>
      <c r="D528217" s="30"/>
      <c r="E528217" s="30"/>
      <c r="F528217" s="30"/>
    </row>
    <row r="528316" spans="1:6" x14ac:dyDescent="0.3">
      <c r="A528316" s="30"/>
      <c r="B528316" s="30"/>
      <c r="C528316" s="30"/>
      <c r="D528316" s="30"/>
      <c r="E528316" s="30"/>
      <c r="F528316" s="30"/>
    </row>
    <row r="528415" spans="1:6" x14ac:dyDescent="0.3">
      <c r="A528415" s="30"/>
      <c r="B528415" s="30"/>
      <c r="C528415" s="30"/>
      <c r="D528415" s="30"/>
      <c r="E528415" s="30"/>
      <c r="F528415" s="30"/>
    </row>
    <row r="528514" spans="1:6" x14ac:dyDescent="0.3">
      <c r="A528514" s="30"/>
      <c r="B528514" s="30"/>
      <c r="C528514" s="30"/>
      <c r="D528514" s="30"/>
      <c r="E528514" s="30"/>
      <c r="F528514" s="30"/>
    </row>
    <row r="528613" spans="1:6" x14ac:dyDescent="0.3">
      <c r="A528613" s="30"/>
      <c r="B528613" s="30"/>
      <c r="C528613" s="30"/>
      <c r="D528613" s="30"/>
      <c r="E528613" s="30"/>
      <c r="F528613" s="30"/>
    </row>
    <row r="528712" spans="1:6" x14ac:dyDescent="0.3">
      <c r="A528712" s="30"/>
      <c r="B528712" s="30"/>
      <c r="C528712" s="30"/>
      <c r="D528712" s="30"/>
      <c r="E528712" s="30"/>
      <c r="F528712" s="30"/>
    </row>
    <row r="528811" spans="1:6" x14ac:dyDescent="0.3">
      <c r="A528811" s="30"/>
      <c r="B528811" s="30"/>
      <c r="C528811" s="30"/>
      <c r="D528811" s="30"/>
      <c r="E528811" s="30"/>
      <c r="F528811" s="30"/>
    </row>
    <row r="528910" spans="1:6" x14ac:dyDescent="0.3">
      <c r="A528910" s="30"/>
      <c r="B528910" s="30"/>
      <c r="C528910" s="30"/>
      <c r="D528910" s="30"/>
      <c r="E528910" s="30"/>
      <c r="F528910" s="30"/>
    </row>
    <row r="529009" spans="1:6" x14ac:dyDescent="0.3">
      <c r="A529009" s="30"/>
      <c r="B529009" s="30"/>
      <c r="C529009" s="30"/>
      <c r="D529009" s="30"/>
      <c r="E529009" s="30"/>
      <c r="F529009" s="30"/>
    </row>
    <row r="529108" spans="1:6" x14ac:dyDescent="0.3">
      <c r="A529108" s="30"/>
      <c r="B529108" s="30"/>
      <c r="C529108" s="30"/>
      <c r="D529108" s="30"/>
      <c r="E529108" s="30"/>
      <c r="F529108" s="30"/>
    </row>
    <row r="529207" spans="1:6" x14ac:dyDescent="0.3">
      <c r="A529207" s="30"/>
      <c r="B529207" s="30"/>
      <c r="C529207" s="30"/>
      <c r="D529207" s="30"/>
      <c r="E529207" s="30"/>
      <c r="F529207" s="30"/>
    </row>
    <row r="529306" spans="1:6" x14ac:dyDescent="0.3">
      <c r="A529306" s="30"/>
      <c r="B529306" s="30"/>
      <c r="C529306" s="30"/>
      <c r="D529306" s="30"/>
      <c r="E529306" s="30"/>
      <c r="F529306" s="30"/>
    </row>
    <row r="529405" spans="1:6" x14ac:dyDescent="0.3">
      <c r="A529405" s="30"/>
      <c r="B529405" s="30"/>
      <c r="C529405" s="30"/>
      <c r="D529405" s="30"/>
      <c r="E529405" s="30"/>
      <c r="F529405" s="30"/>
    </row>
    <row r="529504" spans="1:6" x14ac:dyDescent="0.3">
      <c r="A529504" s="30"/>
      <c r="B529504" s="30"/>
      <c r="C529504" s="30"/>
      <c r="D529504" s="30"/>
      <c r="E529504" s="30"/>
      <c r="F529504" s="30"/>
    </row>
    <row r="529603" spans="1:6" x14ac:dyDescent="0.3">
      <c r="A529603" s="30"/>
      <c r="B529603" s="30"/>
      <c r="C529603" s="30"/>
      <c r="D529603" s="30"/>
      <c r="E529603" s="30"/>
      <c r="F529603" s="30"/>
    </row>
    <row r="529702" spans="1:6" x14ac:dyDescent="0.3">
      <c r="A529702" s="30"/>
      <c r="B529702" s="30"/>
      <c r="C529702" s="30"/>
      <c r="D529702" s="30"/>
      <c r="E529702" s="30"/>
      <c r="F529702" s="30"/>
    </row>
    <row r="529801" spans="1:6" x14ac:dyDescent="0.3">
      <c r="A529801" s="30"/>
      <c r="B529801" s="30"/>
      <c r="C529801" s="30"/>
      <c r="D529801" s="30"/>
      <c r="E529801" s="30"/>
      <c r="F529801" s="30"/>
    </row>
    <row r="529900" spans="1:6" x14ac:dyDescent="0.3">
      <c r="A529900" s="30"/>
      <c r="B529900" s="30"/>
      <c r="C529900" s="30"/>
      <c r="D529900" s="30"/>
      <c r="E529900" s="30"/>
      <c r="F529900" s="30"/>
    </row>
    <row r="529999" spans="1:6" x14ac:dyDescent="0.3">
      <c r="A529999" s="30"/>
      <c r="B529999" s="30"/>
      <c r="C529999" s="30"/>
      <c r="D529999" s="30"/>
      <c r="E529999" s="30"/>
      <c r="F529999" s="30"/>
    </row>
    <row r="530098" spans="1:6" x14ac:dyDescent="0.3">
      <c r="A530098" s="30"/>
      <c r="B530098" s="30"/>
      <c r="C530098" s="30"/>
      <c r="D530098" s="30"/>
      <c r="E530098" s="30"/>
      <c r="F530098" s="30"/>
    </row>
    <row r="530197" spans="1:6" x14ac:dyDescent="0.3">
      <c r="A530197" s="30"/>
      <c r="B530197" s="30"/>
      <c r="C530197" s="30"/>
      <c r="D530197" s="30"/>
      <c r="E530197" s="30"/>
      <c r="F530197" s="30"/>
    </row>
    <row r="530296" spans="1:6" x14ac:dyDescent="0.3">
      <c r="A530296" s="30"/>
      <c r="B530296" s="30"/>
      <c r="C530296" s="30"/>
      <c r="D530296" s="30"/>
      <c r="E530296" s="30"/>
      <c r="F530296" s="30"/>
    </row>
    <row r="530395" spans="1:6" x14ac:dyDescent="0.3">
      <c r="A530395" s="30"/>
      <c r="B530395" s="30"/>
      <c r="C530395" s="30"/>
      <c r="D530395" s="30"/>
      <c r="E530395" s="30"/>
      <c r="F530395" s="30"/>
    </row>
    <row r="530494" spans="1:6" x14ac:dyDescent="0.3">
      <c r="A530494" s="30"/>
      <c r="B530494" s="30"/>
      <c r="C530494" s="30"/>
      <c r="D530494" s="30"/>
      <c r="E530494" s="30"/>
      <c r="F530494" s="30"/>
    </row>
    <row r="530593" spans="1:6" x14ac:dyDescent="0.3">
      <c r="A530593" s="30"/>
      <c r="B530593" s="30"/>
      <c r="C530593" s="30"/>
      <c r="D530593" s="30"/>
      <c r="E530593" s="30"/>
      <c r="F530593" s="30"/>
    </row>
    <row r="530692" spans="1:6" x14ac:dyDescent="0.3">
      <c r="A530692" s="30"/>
      <c r="B530692" s="30"/>
      <c r="C530692" s="30"/>
      <c r="D530692" s="30"/>
      <c r="E530692" s="30"/>
      <c r="F530692" s="30"/>
    </row>
    <row r="530791" spans="1:6" x14ac:dyDescent="0.3">
      <c r="A530791" s="30"/>
      <c r="B530791" s="30"/>
      <c r="C530791" s="30"/>
      <c r="D530791" s="30"/>
      <c r="E530791" s="30"/>
      <c r="F530791" s="30"/>
    </row>
    <row r="530890" spans="1:6" x14ac:dyDescent="0.3">
      <c r="A530890" s="30"/>
      <c r="B530890" s="30"/>
      <c r="C530890" s="30"/>
      <c r="D530890" s="30"/>
      <c r="E530890" s="30"/>
      <c r="F530890" s="30"/>
    </row>
    <row r="530989" spans="1:6" x14ac:dyDescent="0.3">
      <c r="A530989" s="30"/>
      <c r="B530989" s="30"/>
      <c r="C530989" s="30"/>
      <c r="D530989" s="30"/>
      <c r="E530989" s="30"/>
      <c r="F530989" s="30"/>
    </row>
    <row r="531088" spans="1:6" x14ac:dyDescent="0.3">
      <c r="A531088" s="30"/>
      <c r="B531088" s="30"/>
      <c r="C531088" s="30"/>
      <c r="D531088" s="30"/>
      <c r="E531088" s="30"/>
      <c r="F531088" s="30"/>
    </row>
    <row r="531187" spans="1:6" x14ac:dyDescent="0.3">
      <c r="A531187" s="30"/>
      <c r="B531187" s="30"/>
      <c r="C531187" s="30"/>
      <c r="D531187" s="30"/>
      <c r="E531187" s="30"/>
      <c r="F531187" s="30"/>
    </row>
    <row r="531286" spans="1:6" x14ac:dyDescent="0.3">
      <c r="A531286" s="30"/>
      <c r="B531286" s="30"/>
      <c r="C531286" s="30"/>
      <c r="D531286" s="30"/>
      <c r="E531286" s="30"/>
      <c r="F531286" s="30"/>
    </row>
    <row r="531385" spans="1:6" x14ac:dyDescent="0.3">
      <c r="A531385" s="30"/>
      <c r="B531385" s="30"/>
      <c r="C531385" s="30"/>
      <c r="D531385" s="30"/>
      <c r="E531385" s="30"/>
      <c r="F531385" s="30"/>
    </row>
    <row r="531484" spans="1:6" x14ac:dyDescent="0.3">
      <c r="A531484" s="30"/>
      <c r="B531484" s="30"/>
      <c r="C531484" s="30"/>
      <c r="D531484" s="30"/>
      <c r="E531484" s="30"/>
      <c r="F531484" s="30"/>
    </row>
    <row r="531583" spans="1:6" x14ac:dyDescent="0.3">
      <c r="A531583" s="30"/>
      <c r="B531583" s="30"/>
      <c r="C531583" s="30"/>
      <c r="D531583" s="30"/>
      <c r="E531583" s="30"/>
      <c r="F531583" s="30"/>
    </row>
    <row r="531682" spans="1:6" x14ac:dyDescent="0.3">
      <c r="A531682" s="30"/>
      <c r="B531682" s="30"/>
      <c r="C531682" s="30"/>
      <c r="D531682" s="30"/>
      <c r="E531682" s="30"/>
      <c r="F531682" s="30"/>
    </row>
    <row r="531781" spans="1:6" x14ac:dyDescent="0.3">
      <c r="A531781" s="30"/>
      <c r="B531781" s="30"/>
      <c r="C531781" s="30"/>
      <c r="D531781" s="30"/>
      <c r="E531781" s="30"/>
      <c r="F531781" s="30"/>
    </row>
    <row r="531880" spans="1:6" x14ac:dyDescent="0.3">
      <c r="A531880" s="30"/>
      <c r="B531880" s="30"/>
      <c r="C531880" s="30"/>
      <c r="D531880" s="30"/>
      <c r="E531880" s="30"/>
      <c r="F531880" s="30"/>
    </row>
    <row r="531979" spans="1:6" x14ac:dyDescent="0.3">
      <c r="A531979" s="30"/>
      <c r="B531979" s="30"/>
      <c r="C531979" s="30"/>
      <c r="D531979" s="30"/>
      <c r="E531979" s="30"/>
      <c r="F531979" s="30"/>
    </row>
    <row r="532078" spans="1:6" x14ac:dyDescent="0.3">
      <c r="A532078" s="30"/>
      <c r="B532078" s="30"/>
      <c r="C532078" s="30"/>
      <c r="D532078" s="30"/>
      <c r="E532078" s="30"/>
      <c r="F532078" s="30"/>
    </row>
    <row r="532177" spans="1:6" x14ac:dyDescent="0.3">
      <c r="A532177" s="30"/>
      <c r="B532177" s="30"/>
      <c r="C532177" s="30"/>
      <c r="D532177" s="30"/>
      <c r="E532177" s="30"/>
      <c r="F532177" s="30"/>
    </row>
    <row r="532276" spans="1:6" x14ac:dyDescent="0.3">
      <c r="A532276" s="30"/>
      <c r="B532276" s="30"/>
      <c r="C532276" s="30"/>
      <c r="D532276" s="30"/>
      <c r="E532276" s="30"/>
      <c r="F532276" s="30"/>
    </row>
    <row r="532375" spans="1:6" x14ac:dyDescent="0.3">
      <c r="A532375" s="30"/>
      <c r="B532375" s="30"/>
      <c r="C532375" s="30"/>
      <c r="D532375" s="30"/>
      <c r="E532375" s="30"/>
      <c r="F532375" s="30"/>
    </row>
    <row r="532474" spans="1:6" x14ac:dyDescent="0.3">
      <c r="A532474" s="30"/>
      <c r="B532474" s="30"/>
      <c r="C532474" s="30"/>
      <c r="D532474" s="30"/>
      <c r="E532474" s="30"/>
      <c r="F532474" s="30"/>
    </row>
    <row r="532573" spans="1:6" x14ac:dyDescent="0.3">
      <c r="A532573" s="30"/>
      <c r="B532573" s="30"/>
      <c r="C532573" s="30"/>
      <c r="D532573" s="30"/>
      <c r="E532573" s="30"/>
      <c r="F532573" s="30"/>
    </row>
    <row r="532672" spans="1:6" x14ac:dyDescent="0.3">
      <c r="A532672" s="30"/>
      <c r="B532672" s="30"/>
      <c r="C532672" s="30"/>
      <c r="D532672" s="30"/>
      <c r="E532672" s="30"/>
      <c r="F532672" s="30"/>
    </row>
    <row r="532771" spans="1:6" x14ac:dyDescent="0.3">
      <c r="A532771" s="30"/>
      <c r="B532771" s="30"/>
      <c r="C532771" s="30"/>
      <c r="D532771" s="30"/>
      <c r="E532771" s="30"/>
      <c r="F532771" s="30"/>
    </row>
    <row r="532870" spans="1:6" x14ac:dyDescent="0.3">
      <c r="A532870" s="30"/>
      <c r="B532870" s="30"/>
      <c r="C532870" s="30"/>
      <c r="D532870" s="30"/>
      <c r="E532870" s="30"/>
      <c r="F532870" s="30"/>
    </row>
    <row r="532969" spans="1:6" x14ac:dyDescent="0.3">
      <c r="A532969" s="30"/>
      <c r="B532969" s="30"/>
      <c r="C532969" s="30"/>
      <c r="D532969" s="30"/>
      <c r="E532969" s="30"/>
      <c r="F532969" s="30"/>
    </row>
    <row r="533068" spans="1:6" x14ac:dyDescent="0.3">
      <c r="A533068" s="30"/>
      <c r="B533068" s="30"/>
      <c r="C533068" s="30"/>
      <c r="D533068" s="30"/>
      <c r="E533068" s="30"/>
      <c r="F533068" s="30"/>
    </row>
    <row r="533167" spans="1:6" x14ac:dyDescent="0.3">
      <c r="A533167" s="30"/>
      <c r="B533167" s="30"/>
      <c r="C533167" s="30"/>
      <c r="D533167" s="30"/>
      <c r="E533167" s="30"/>
      <c r="F533167" s="30"/>
    </row>
    <row r="533266" spans="1:6" x14ac:dyDescent="0.3">
      <c r="A533266" s="30"/>
      <c r="B533266" s="30"/>
      <c r="C533266" s="30"/>
      <c r="D533266" s="30"/>
      <c r="E533266" s="30"/>
      <c r="F533266" s="30"/>
    </row>
    <row r="533365" spans="1:6" x14ac:dyDescent="0.3">
      <c r="A533365" s="30"/>
      <c r="B533365" s="30"/>
      <c r="C533365" s="30"/>
      <c r="D533365" s="30"/>
      <c r="E533365" s="30"/>
      <c r="F533365" s="30"/>
    </row>
    <row r="533464" spans="1:6" x14ac:dyDescent="0.3">
      <c r="A533464" s="30"/>
      <c r="B533464" s="30"/>
      <c r="C533464" s="30"/>
      <c r="D533464" s="30"/>
      <c r="E533464" s="30"/>
      <c r="F533464" s="30"/>
    </row>
    <row r="533563" spans="1:6" x14ac:dyDescent="0.3">
      <c r="A533563" s="30"/>
      <c r="B533563" s="30"/>
      <c r="C533563" s="30"/>
      <c r="D533563" s="30"/>
      <c r="E533563" s="30"/>
      <c r="F533563" s="30"/>
    </row>
    <row r="533662" spans="1:6" x14ac:dyDescent="0.3">
      <c r="A533662" s="30"/>
      <c r="B533662" s="30"/>
      <c r="C533662" s="30"/>
      <c r="D533662" s="30"/>
      <c r="E533662" s="30"/>
      <c r="F533662" s="30"/>
    </row>
    <row r="533761" spans="1:6" x14ac:dyDescent="0.3">
      <c r="A533761" s="30"/>
      <c r="B533761" s="30"/>
      <c r="C533761" s="30"/>
      <c r="D533761" s="30"/>
      <c r="E533761" s="30"/>
      <c r="F533761" s="30"/>
    </row>
    <row r="533860" spans="1:6" x14ac:dyDescent="0.3">
      <c r="A533860" s="30"/>
      <c r="B533860" s="30"/>
      <c r="C533860" s="30"/>
      <c r="D533860" s="30"/>
      <c r="E533860" s="30"/>
      <c r="F533860" s="30"/>
    </row>
    <row r="533959" spans="1:6" x14ac:dyDescent="0.3">
      <c r="A533959" s="30"/>
      <c r="B533959" s="30"/>
      <c r="C533959" s="30"/>
      <c r="D533959" s="30"/>
      <c r="E533959" s="30"/>
      <c r="F533959" s="30"/>
    </row>
    <row r="534058" spans="1:6" x14ac:dyDescent="0.3">
      <c r="A534058" s="30"/>
      <c r="B534058" s="30"/>
      <c r="C534058" s="30"/>
      <c r="D534058" s="30"/>
      <c r="E534058" s="30"/>
      <c r="F534058" s="30"/>
    </row>
    <row r="534157" spans="1:6" x14ac:dyDescent="0.3">
      <c r="A534157" s="30"/>
      <c r="B534157" s="30"/>
      <c r="C534157" s="30"/>
      <c r="D534157" s="30"/>
      <c r="E534157" s="30"/>
      <c r="F534157" s="30"/>
    </row>
    <row r="534256" spans="1:6" x14ac:dyDescent="0.3">
      <c r="A534256" s="30"/>
      <c r="B534256" s="30"/>
      <c r="C534256" s="30"/>
      <c r="D534256" s="30"/>
      <c r="E534256" s="30"/>
      <c r="F534256" s="30"/>
    </row>
    <row r="534355" spans="1:6" x14ac:dyDescent="0.3">
      <c r="A534355" s="30"/>
      <c r="B534355" s="30"/>
      <c r="C534355" s="30"/>
      <c r="D534355" s="30"/>
      <c r="E534355" s="30"/>
      <c r="F534355" s="30"/>
    </row>
    <row r="534454" spans="1:6" x14ac:dyDescent="0.3">
      <c r="A534454" s="30"/>
      <c r="B534454" s="30"/>
      <c r="C534454" s="30"/>
      <c r="D534454" s="30"/>
      <c r="E534454" s="30"/>
      <c r="F534454" s="30"/>
    </row>
    <row r="534553" spans="1:6" x14ac:dyDescent="0.3">
      <c r="A534553" s="30"/>
      <c r="B534553" s="30"/>
      <c r="C534553" s="30"/>
      <c r="D534553" s="30"/>
      <c r="E534553" s="30"/>
      <c r="F534553" s="30"/>
    </row>
    <row r="534652" spans="1:6" x14ac:dyDescent="0.3">
      <c r="A534652" s="30"/>
      <c r="B534652" s="30"/>
      <c r="C534652" s="30"/>
      <c r="D534652" s="30"/>
      <c r="E534652" s="30"/>
      <c r="F534652" s="30"/>
    </row>
    <row r="534751" spans="1:6" x14ac:dyDescent="0.3">
      <c r="A534751" s="30"/>
      <c r="B534751" s="30"/>
      <c r="C534751" s="30"/>
      <c r="D534751" s="30"/>
      <c r="E534751" s="30"/>
      <c r="F534751" s="30"/>
    </row>
    <row r="534850" spans="1:6" x14ac:dyDescent="0.3">
      <c r="A534850" s="30"/>
      <c r="B534850" s="30"/>
      <c r="C534850" s="30"/>
      <c r="D534850" s="30"/>
      <c r="E534850" s="30"/>
      <c r="F534850" s="30"/>
    </row>
    <row r="534949" spans="1:6" x14ac:dyDescent="0.3">
      <c r="A534949" s="30"/>
      <c r="B534949" s="30"/>
      <c r="C534949" s="30"/>
      <c r="D534949" s="30"/>
      <c r="E534949" s="30"/>
      <c r="F534949" s="30"/>
    </row>
    <row r="535048" spans="1:6" x14ac:dyDescent="0.3">
      <c r="A535048" s="30"/>
      <c r="B535048" s="30"/>
      <c r="C535048" s="30"/>
      <c r="D535048" s="30"/>
      <c r="E535048" s="30"/>
      <c r="F535048" s="30"/>
    </row>
    <row r="535147" spans="1:6" x14ac:dyDescent="0.3">
      <c r="A535147" s="30"/>
      <c r="B535147" s="30"/>
      <c r="C535147" s="30"/>
      <c r="D535147" s="30"/>
      <c r="E535147" s="30"/>
      <c r="F535147" s="30"/>
    </row>
    <row r="535246" spans="1:6" x14ac:dyDescent="0.3">
      <c r="A535246" s="30"/>
      <c r="B535246" s="30"/>
      <c r="C535246" s="30"/>
      <c r="D535246" s="30"/>
      <c r="E535246" s="30"/>
      <c r="F535246" s="30"/>
    </row>
    <row r="535345" spans="1:6" x14ac:dyDescent="0.3">
      <c r="A535345" s="30"/>
      <c r="B535345" s="30"/>
      <c r="C535345" s="30"/>
      <c r="D535345" s="30"/>
      <c r="E535345" s="30"/>
      <c r="F535345" s="30"/>
    </row>
    <row r="535444" spans="1:6" x14ac:dyDescent="0.3">
      <c r="A535444" s="30"/>
      <c r="B535444" s="30"/>
      <c r="C535444" s="30"/>
      <c r="D535444" s="30"/>
      <c r="E535444" s="30"/>
      <c r="F535444" s="30"/>
    </row>
    <row r="535543" spans="1:6" x14ac:dyDescent="0.3">
      <c r="A535543" s="30"/>
      <c r="B535543" s="30"/>
      <c r="C535543" s="30"/>
      <c r="D535543" s="30"/>
      <c r="E535543" s="30"/>
      <c r="F535543" s="30"/>
    </row>
    <row r="535642" spans="1:6" x14ac:dyDescent="0.3">
      <c r="A535642" s="30"/>
      <c r="B535642" s="30"/>
      <c r="C535642" s="30"/>
      <c r="D535642" s="30"/>
      <c r="E535642" s="30"/>
      <c r="F535642" s="30"/>
    </row>
    <row r="535741" spans="1:6" x14ac:dyDescent="0.3">
      <c r="A535741" s="30"/>
      <c r="B535741" s="30"/>
      <c r="C535741" s="30"/>
      <c r="D535741" s="30"/>
      <c r="E535741" s="30"/>
      <c r="F535741" s="30"/>
    </row>
    <row r="535840" spans="1:6" x14ac:dyDescent="0.3">
      <c r="A535840" s="30"/>
      <c r="B535840" s="30"/>
      <c r="C535840" s="30"/>
      <c r="D535840" s="30"/>
      <c r="E535840" s="30"/>
      <c r="F535840" s="30"/>
    </row>
    <row r="535939" spans="1:6" x14ac:dyDescent="0.3">
      <c r="A535939" s="30"/>
      <c r="B535939" s="30"/>
      <c r="C535939" s="30"/>
      <c r="D535939" s="30"/>
      <c r="E535939" s="30"/>
      <c r="F535939" s="30"/>
    </row>
    <row r="536038" spans="1:6" x14ac:dyDescent="0.3">
      <c r="A536038" s="30"/>
      <c r="B536038" s="30"/>
      <c r="C536038" s="30"/>
      <c r="D536038" s="30"/>
      <c r="E536038" s="30"/>
      <c r="F536038" s="30"/>
    </row>
    <row r="536137" spans="1:6" x14ac:dyDescent="0.3">
      <c r="A536137" s="30"/>
      <c r="B536137" s="30"/>
      <c r="C536137" s="30"/>
      <c r="D536137" s="30"/>
      <c r="E536137" s="30"/>
      <c r="F536137" s="30"/>
    </row>
    <row r="536236" spans="1:6" x14ac:dyDescent="0.3">
      <c r="A536236" s="30"/>
      <c r="B536236" s="30"/>
      <c r="C536236" s="30"/>
      <c r="D536236" s="30"/>
      <c r="E536236" s="30"/>
      <c r="F536236" s="30"/>
    </row>
    <row r="536335" spans="1:6" x14ac:dyDescent="0.3">
      <c r="A536335" s="30"/>
      <c r="B536335" s="30"/>
      <c r="C536335" s="30"/>
      <c r="D536335" s="30"/>
      <c r="E536335" s="30"/>
      <c r="F536335" s="30"/>
    </row>
    <row r="536434" spans="1:6" x14ac:dyDescent="0.3">
      <c r="A536434" s="30"/>
      <c r="B536434" s="30"/>
      <c r="C536434" s="30"/>
      <c r="D536434" s="30"/>
      <c r="E536434" s="30"/>
      <c r="F536434" s="30"/>
    </row>
    <row r="536533" spans="1:6" x14ac:dyDescent="0.3">
      <c r="A536533" s="30"/>
      <c r="B536533" s="30"/>
      <c r="C536533" s="30"/>
      <c r="D536533" s="30"/>
      <c r="E536533" s="30"/>
      <c r="F536533" s="30"/>
    </row>
    <row r="536632" spans="1:6" x14ac:dyDescent="0.3">
      <c r="A536632" s="30"/>
      <c r="B536632" s="30"/>
      <c r="C536632" s="30"/>
      <c r="D536632" s="30"/>
      <c r="E536632" s="30"/>
      <c r="F536632" s="30"/>
    </row>
    <row r="536731" spans="1:6" x14ac:dyDescent="0.3">
      <c r="A536731" s="30"/>
      <c r="B536731" s="30"/>
      <c r="C536731" s="30"/>
      <c r="D536731" s="30"/>
      <c r="E536731" s="30"/>
      <c r="F536731" s="30"/>
    </row>
    <row r="536830" spans="1:6" x14ac:dyDescent="0.3">
      <c r="A536830" s="30"/>
      <c r="B536830" s="30"/>
      <c r="C536830" s="30"/>
      <c r="D536830" s="30"/>
      <c r="E536830" s="30"/>
      <c r="F536830" s="30"/>
    </row>
    <row r="536929" spans="1:6" x14ac:dyDescent="0.3">
      <c r="A536929" s="30"/>
      <c r="B536929" s="30"/>
      <c r="C536929" s="30"/>
      <c r="D536929" s="30"/>
      <c r="E536929" s="30"/>
      <c r="F536929" s="30"/>
    </row>
    <row r="537028" spans="1:6" x14ac:dyDescent="0.3">
      <c r="A537028" s="30"/>
      <c r="B537028" s="30"/>
      <c r="C537028" s="30"/>
      <c r="D537028" s="30"/>
      <c r="E537028" s="30"/>
      <c r="F537028" s="30"/>
    </row>
    <row r="537127" spans="1:6" x14ac:dyDescent="0.3">
      <c r="A537127" s="30"/>
      <c r="B537127" s="30"/>
      <c r="C537127" s="30"/>
      <c r="D537127" s="30"/>
      <c r="E537127" s="30"/>
      <c r="F537127" s="30"/>
    </row>
    <row r="537226" spans="1:6" x14ac:dyDescent="0.3">
      <c r="A537226" s="30"/>
      <c r="B537226" s="30"/>
      <c r="C537226" s="30"/>
      <c r="D537226" s="30"/>
      <c r="E537226" s="30"/>
      <c r="F537226" s="30"/>
    </row>
    <row r="537325" spans="1:6" x14ac:dyDescent="0.3">
      <c r="A537325" s="30"/>
      <c r="B537325" s="30"/>
      <c r="C537325" s="30"/>
      <c r="D537325" s="30"/>
      <c r="E537325" s="30"/>
      <c r="F537325" s="30"/>
    </row>
    <row r="537424" spans="1:6" x14ac:dyDescent="0.3">
      <c r="A537424" s="30"/>
      <c r="B537424" s="30"/>
      <c r="C537424" s="30"/>
      <c r="D537424" s="30"/>
      <c r="E537424" s="30"/>
      <c r="F537424" s="30"/>
    </row>
    <row r="537523" spans="1:6" x14ac:dyDescent="0.3">
      <c r="A537523" s="30"/>
      <c r="B537523" s="30"/>
      <c r="C537523" s="30"/>
      <c r="D537523" s="30"/>
      <c r="E537523" s="30"/>
      <c r="F537523" s="30"/>
    </row>
    <row r="537622" spans="1:6" x14ac:dyDescent="0.3">
      <c r="A537622" s="30"/>
      <c r="B537622" s="30"/>
      <c r="C537622" s="30"/>
      <c r="D537622" s="30"/>
      <c r="E537622" s="30"/>
      <c r="F537622" s="30"/>
    </row>
    <row r="537721" spans="1:6" x14ac:dyDescent="0.3">
      <c r="A537721" s="30"/>
      <c r="B537721" s="30"/>
      <c r="C537721" s="30"/>
      <c r="D537721" s="30"/>
      <c r="E537721" s="30"/>
      <c r="F537721" s="30"/>
    </row>
    <row r="537820" spans="1:6" x14ac:dyDescent="0.3">
      <c r="A537820" s="30"/>
      <c r="B537820" s="30"/>
      <c r="C537820" s="30"/>
      <c r="D537820" s="30"/>
      <c r="E537820" s="30"/>
      <c r="F537820" s="30"/>
    </row>
    <row r="537919" spans="1:6" x14ac:dyDescent="0.3">
      <c r="A537919" s="30"/>
      <c r="B537919" s="30"/>
      <c r="C537919" s="30"/>
      <c r="D537919" s="30"/>
      <c r="E537919" s="30"/>
      <c r="F537919" s="30"/>
    </row>
    <row r="538018" spans="1:6" x14ac:dyDescent="0.3">
      <c r="A538018" s="30"/>
      <c r="B538018" s="30"/>
      <c r="C538018" s="30"/>
      <c r="D538018" s="30"/>
      <c r="E538018" s="30"/>
      <c r="F538018" s="30"/>
    </row>
    <row r="538117" spans="1:6" x14ac:dyDescent="0.3">
      <c r="A538117" s="30"/>
      <c r="B538117" s="30"/>
      <c r="C538117" s="30"/>
      <c r="D538117" s="30"/>
      <c r="E538117" s="30"/>
      <c r="F538117" s="30"/>
    </row>
    <row r="538216" spans="1:6" x14ac:dyDescent="0.3">
      <c r="A538216" s="30"/>
      <c r="B538216" s="30"/>
      <c r="C538216" s="30"/>
      <c r="D538216" s="30"/>
      <c r="E538216" s="30"/>
      <c r="F538216" s="30"/>
    </row>
    <row r="538315" spans="1:6" x14ac:dyDescent="0.3">
      <c r="A538315" s="30"/>
      <c r="B538315" s="30"/>
      <c r="C538315" s="30"/>
      <c r="D538315" s="30"/>
      <c r="E538315" s="30"/>
      <c r="F538315" s="30"/>
    </row>
    <row r="538414" spans="1:6" x14ac:dyDescent="0.3">
      <c r="A538414" s="30"/>
      <c r="B538414" s="30"/>
      <c r="C538414" s="30"/>
      <c r="D538414" s="30"/>
      <c r="E538414" s="30"/>
      <c r="F538414" s="30"/>
    </row>
    <row r="538513" spans="1:6" x14ac:dyDescent="0.3">
      <c r="A538513" s="30"/>
      <c r="B538513" s="30"/>
      <c r="C538513" s="30"/>
      <c r="D538513" s="30"/>
      <c r="E538513" s="30"/>
      <c r="F538513" s="30"/>
    </row>
    <row r="538612" spans="1:6" x14ac:dyDescent="0.3">
      <c r="A538612" s="30"/>
      <c r="B538612" s="30"/>
      <c r="C538612" s="30"/>
      <c r="D538612" s="30"/>
      <c r="E538612" s="30"/>
      <c r="F538612" s="30"/>
    </row>
    <row r="538711" spans="1:6" x14ac:dyDescent="0.3">
      <c r="A538711" s="30"/>
      <c r="B538711" s="30"/>
      <c r="C538711" s="30"/>
      <c r="D538711" s="30"/>
      <c r="E538711" s="30"/>
      <c r="F538711" s="30"/>
    </row>
    <row r="538810" spans="1:6" x14ac:dyDescent="0.3">
      <c r="A538810" s="30"/>
      <c r="B538810" s="30"/>
      <c r="C538810" s="30"/>
      <c r="D538810" s="30"/>
      <c r="E538810" s="30"/>
      <c r="F538810" s="30"/>
    </row>
    <row r="538909" spans="1:6" x14ac:dyDescent="0.3">
      <c r="A538909" s="30"/>
      <c r="B538909" s="30"/>
      <c r="C538909" s="30"/>
      <c r="D538909" s="30"/>
      <c r="E538909" s="30"/>
      <c r="F538909" s="30"/>
    </row>
    <row r="539008" spans="1:6" x14ac:dyDescent="0.3">
      <c r="A539008" s="30"/>
      <c r="B539008" s="30"/>
      <c r="C539008" s="30"/>
      <c r="D539008" s="30"/>
      <c r="E539008" s="30"/>
      <c r="F539008" s="30"/>
    </row>
    <row r="539107" spans="1:6" x14ac:dyDescent="0.3">
      <c r="A539107" s="30"/>
      <c r="B539107" s="30"/>
      <c r="C539107" s="30"/>
      <c r="D539107" s="30"/>
      <c r="E539107" s="30"/>
      <c r="F539107" s="30"/>
    </row>
    <row r="539206" spans="1:6" x14ac:dyDescent="0.3">
      <c r="A539206" s="30"/>
      <c r="B539206" s="30"/>
      <c r="C539206" s="30"/>
      <c r="D539206" s="30"/>
      <c r="E539206" s="30"/>
      <c r="F539206" s="30"/>
    </row>
    <row r="539305" spans="1:6" x14ac:dyDescent="0.3">
      <c r="A539305" s="30"/>
      <c r="B539305" s="30"/>
      <c r="C539305" s="30"/>
      <c r="D539305" s="30"/>
      <c r="E539305" s="30"/>
      <c r="F539305" s="30"/>
    </row>
    <row r="539404" spans="1:6" x14ac:dyDescent="0.3">
      <c r="A539404" s="30"/>
      <c r="B539404" s="30"/>
      <c r="C539404" s="30"/>
      <c r="D539404" s="30"/>
      <c r="E539404" s="30"/>
      <c r="F539404" s="30"/>
    </row>
    <row r="539503" spans="1:6" x14ac:dyDescent="0.3">
      <c r="A539503" s="30"/>
      <c r="B539503" s="30"/>
      <c r="C539503" s="30"/>
      <c r="D539503" s="30"/>
      <c r="E539503" s="30"/>
      <c r="F539503" s="30"/>
    </row>
    <row r="539602" spans="1:6" x14ac:dyDescent="0.3">
      <c r="A539602" s="30"/>
      <c r="B539602" s="30"/>
      <c r="C539602" s="30"/>
      <c r="D539602" s="30"/>
      <c r="E539602" s="30"/>
      <c r="F539602" s="30"/>
    </row>
    <row r="539701" spans="1:6" x14ac:dyDescent="0.3">
      <c r="A539701" s="30"/>
      <c r="B539701" s="30"/>
      <c r="C539701" s="30"/>
      <c r="D539701" s="30"/>
      <c r="E539701" s="30"/>
      <c r="F539701" s="30"/>
    </row>
    <row r="539800" spans="1:6" x14ac:dyDescent="0.3">
      <c r="A539800" s="30"/>
      <c r="B539800" s="30"/>
      <c r="C539800" s="30"/>
      <c r="D539800" s="30"/>
      <c r="E539800" s="30"/>
      <c r="F539800" s="30"/>
    </row>
    <row r="539899" spans="1:6" x14ac:dyDescent="0.3">
      <c r="A539899" s="30"/>
      <c r="B539899" s="30"/>
      <c r="C539899" s="30"/>
      <c r="D539899" s="30"/>
      <c r="E539899" s="30"/>
      <c r="F539899" s="30"/>
    </row>
    <row r="539998" spans="1:6" x14ac:dyDescent="0.3">
      <c r="A539998" s="30"/>
      <c r="B539998" s="30"/>
      <c r="C539998" s="30"/>
      <c r="D539998" s="30"/>
      <c r="E539998" s="30"/>
      <c r="F539998" s="30"/>
    </row>
    <row r="540097" spans="1:6" x14ac:dyDescent="0.3">
      <c r="A540097" s="30"/>
      <c r="B540097" s="30"/>
      <c r="C540097" s="30"/>
      <c r="D540097" s="30"/>
      <c r="E540097" s="30"/>
      <c r="F540097" s="30"/>
    </row>
    <row r="540196" spans="1:6" x14ac:dyDescent="0.3">
      <c r="A540196" s="30"/>
      <c r="B540196" s="30"/>
      <c r="C540196" s="30"/>
      <c r="D540196" s="30"/>
      <c r="E540196" s="30"/>
      <c r="F540196" s="30"/>
    </row>
    <row r="540295" spans="1:6" x14ac:dyDescent="0.3">
      <c r="A540295" s="30"/>
      <c r="B540295" s="30"/>
      <c r="C540295" s="30"/>
      <c r="D540295" s="30"/>
      <c r="E540295" s="30"/>
      <c r="F540295" s="30"/>
    </row>
    <row r="540394" spans="1:6" x14ac:dyDescent="0.3">
      <c r="A540394" s="30"/>
      <c r="B540394" s="30"/>
      <c r="C540394" s="30"/>
      <c r="D540394" s="30"/>
      <c r="E540394" s="30"/>
      <c r="F540394" s="30"/>
    </row>
    <row r="540493" spans="1:6" x14ac:dyDescent="0.3">
      <c r="A540493" s="30"/>
      <c r="B540493" s="30"/>
      <c r="C540493" s="30"/>
      <c r="D540493" s="30"/>
      <c r="E540493" s="30"/>
      <c r="F540493" s="30"/>
    </row>
    <row r="540592" spans="1:6" x14ac:dyDescent="0.3">
      <c r="A540592" s="30"/>
      <c r="B540592" s="30"/>
      <c r="C540592" s="30"/>
      <c r="D540592" s="30"/>
      <c r="E540592" s="30"/>
      <c r="F540592" s="30"/>
    </row>
    <row r="540691" spans="1:6" x14ac:dyDescent="0.3">
      <c r="A540691" s="30"/>
      <c r="B540691" s="30"/>
      <c r="C540691" s="30"/>
      <c r="D540691" s="30"/>
      <c r="E540691" s="30"/>
      <c r="F540691" s="30"/>
    </row>
    <row r="540790" spans="1:6" x14ac:dyDescent="0.3">
      <c r="A540790" s="30"/>
      <c r="B540790" s="30"/>
      <c r="C540790" s="30"/>
      <c r="D540790" s="30"/>
      <c r="E540790" s="30"/>
      <c r="F540790" s="30"/>
    </row>
    <row r="540889" spans="1:6" x14ac:dyDescent="0.3">
      <c r="A540889" s="30"/>
      <c r="B540889" s="30"/>
      <c r="C540889" s="30"/>
      <c r="D540889" s="30"/>
      <c r="E540889" s="30"/>
      <c r="F540889" s="30"/>
    </row>
    <row r="540988" spans="1:6" x14ac:dyDescent="0.3">
      <c r="A540988" s="30"/>
      <c r="B540988" s="30"/>
      <c r="C540988" s="30"/>
      <c r="D540988" s="30"/>
      <c r="E540988" s="30"/>
      <c r="F540988" s="30"/>
    </row>
    <row r="541087" spans="1:6" x14ac:dyDescent="0.3">
      <c r="A541087" s="30"/>
      <c r="B541087" s="30"/>
      <c r="C541087" s="30"/>
      <c r="D541087" s="30"/>
      <c r="E541087" s="30"/>
      <c r="F541087" s="30"/>
    </row>
    <row r="541186" spans="1:6" x14ac:dyDescent="0.3">
      <c r="A541186" s="30"/>
      <c r="B541186" s="30"/>
      <c r="C541186" s="30"/>
      <c r="D541186" s="30"/>
      <c r="E541186" s="30"/>
      <c r="F541186" s="30"/>
    </row>
    <row r="541285" spans="1:6" x14ac:dyDescent="0.3">
      <c r="A541285" s="30"/>
      <c r="B541285" s="30"/>
      <c r="C541285" s="30"/>
      <c r="D541285" s="30"/>
      <c r="E541285" s="30"/>
      <c r="F541285" s="30"/>
    </row>
    <row r="541384" spans="1:6" x14ac:dyDescent="0.3">
      <c r="A541384" s="30"/>
      <c r="B541384" s="30"/>
      <c r="C541384" s="30"/>
      <c r="D541384" s="30"/>
      <c r="E541384" s="30"/>
      <c r="F541384" s="30"/>
    </row>
    <row r="541483" spans="1:6" x14ac:dyDescent="0.3">
      <c r="A541483" s="30"/>
      <c r="B541483" s="30"/>
      <c r="C541483" s="30"/>
      <c r="D541483" s="30"/>
      <c r="E541483" s="30"/>
      <c r="F541483" s="30"/>
    </row>
    <row r="541582" spans="1:6" x14ac:dyDescent="0.3">
      <c r="A541582" s="30"/>
      <c r="B541582" s="30"/>
      <c r="C541582" s="30"/>
      <c r="D541582" s="30"/>
      <c r="E541582" s="30"/>
      <c r="F541582" s="30"/>
    </row>
    <row r="541681" spans="1:6" x14ac:dyDescent="0.3">
      <c r="A541681" s="30"/>
      <c r="B541681" s="30"/>
      <c r="C541681" s="30"/>
      <c r="D541681" s="30"/>
      <c r="E541681" s="30"/>
      <c r="F541681" s="30"/>
    </row>
    <row r="541780" spans="1:6" x14ac:dyDescent="0.3">
      <c r="A541780" s="30"/>
      <c r="B541780" s="30"/>
      <c r="C541780" s="30"/>
      <c r="D541780" s="30"/>
      <c r="E541780" s="30"/>
      <c r="F541780" s="30"/>
    </row>
    <row r="541879" spans="1:6" x14ac:dyDescent="0.3">
      <c r="A541879" s="30"/>
      <c r="B541879" s="30"/>
      <c r="C541879" s="30"/>
      <c r="D541879" s="30"/>
      <c r="E541879" s="30"/>
      <c r="F541879" s="30"/>
    </row>
    <row r="541978" spans="1:6" x14ac:dyDescent="0.3">
      <c r="A541978" s="30"/>
      <c r="B541978" s="30"/>
      <c r="C541978" s="30"/>
      <c r="D541978" s="30"/>
      <c r="E541978" s="30"/>
      <c r="F541978" s="30"/>
    </row>
    <row r="542077" spans="1:6" x14ac:dyDescent="0.3">
      <c r="A542077" s="30"/>
      <c r="B542077" s="30"/>
      <c r="C542077" s="30"/>
      <c r="D542077" s="30"/>
      <c r="E542077" s="30"/>
      <c r="F542077" s="30"/>
    </row>
    <row r="542176" spans="1:6" x14ac:dyDescent="0.3">
      <c r="A542176" s="30"/>
      <c r="B542176" s="30"/>
      <c r="C542176" s="30"/>
      <c r="D542176" s="30"/>
      <c r="E542176" s="30"/>
      <c r="F542176" s="30"/>
    </row>
    <row r="542275" spans="1:6" x14ac:dyDescent="0.3">
      <c r="A542275" s="30"/>
      <c r="B542275" s="30"/>
      <c r="C542275" s="30"/>
      <c r="D542275" s="30"/>
      <c r="E542275" s="30"/>
      <c r="F542275" s="30"/>
    </row>
    <row r="542374" spans="1:6" x14ac:dyDescent="0.3">
      <c r="A542374" s="30"/>
      <c r="B542374" s="30"/>
      <c r="C542374" s="30"/>
      <c r="D542374" s="30"/>
      <c r="E542374" s="30"/>
      <c r="F542374" s="30"/>
    </row>
    <row r="542473" spans="1:6" x14ac:dyDescent="0.3">
      <c r="A542473" s="30"/>
      <c r="B542473" s="30"/>
      <c r="C542473" s="30"/>
      <c r="D542473" s="30"/>
      <c r="E542473" s="30"/>
      <c r="F542473" s="30"/>
    </row>
    <row r="542572" spans="1:6" x14ac:dyDescent="0.3">
      <c r="A542572" s="30"/>
      <c r="B542572" s="30"/>
      <c r="C542572" s="30"/>
      <c r="D542572" s="30"/>
      <c r="E542572" s="30"/>
      <c r="F542572" s="30"/>
    </row>
    <row r="542671" spans="1:6" x14ac:dyDescent="0.3">
      <c r="A542671" s="30"/>
      <c r="B542671" s="30"/>
      <c r="C542671" s="30"/>
      <c r="D542671" s="30"/>
      <c r="E542671" s="30"/>
      <c r="F542671" s="30"/>
    </row>
    <row r="542770" spans="1:6" x14ac:dyDescent="0.3">
      <c r="A542770" s="30"/>
      <c r="B542770" s="30"/>
      <c r="C542770" s="30"/>
      <c r="D542770" s="30"/>
      <c r="E542770" s="30"/>
      <c r="F542770" s="30"/>
    </row>
    <row r="542869" spans="1:6" x14ac:dyDescent="0.3">
      <c r="A542869" s="30"/>
      <c r="B542869" s="30"/>
      <c r="C542869" s="30"/>
      <c r="D542869" s="30"/>
      <c r="E542869" s="30"/>
      <c r="F542869" s="30"/>
    </row>
    <row r="542968" spans="1:6" x14ac:dyDescent="0.3">
      <c r="A542968" s="30"/>
      <c r="B542968" s="30"/>
      <c r="C542968" s="30"/>
      <c r="D542968" s="30"/>
      <c r="E542968" s="30"/>
      <c r="F542968" s="30"/>
    </row>
    <row r="543067" spans="1:6" x14ac:dyDescent="0.3">
      <c r="A543067" s="30"/>
      <c r="B543067" s="30"/>
      <c r="C543067" s="30"/>
      <c r="D543067" s="30"/>
      <c r="E543067" s="30"/>
      <c r="F543067" s="30"/>
    </row>
    <row r="543166" spans="1:6" x14ac:dyDescent="0.3">
      <c r="A543166" s="30"/>
      <c r="B543166" s="30"/>
      <c r="C543166" s="30"/>
      <c r="D543166" s="30"/>
      <c r="E543166" s="30"/>
      <c r="F543166" s="30"/>
    </row>
    <row r="543265" spans="1:6" x14ac:dyDescent="0.3">
      <c r="A543265" s="30"/>
      <c r="B543265" s="30"/>
      <c r="C543265" s="30"/>
      <c r="D543265" s="30"/>
      <c r="E543265" s="30"/>
      <c r="F543265" s="30"/>
    </row>
    <row r="543364" spans="1:6" x14ac:dyDescent="0.3">
      <c r="A543364" s="30"/>
      <c r="B543364" s="30"/>
      <c r="C543364" s="30"/>
      <c r="D543364" s="30"/>
      <c r="E543364" s="30"/>
      <c r="F543364" s="30"/>
    </row>
    <row r="543463" spans="1:6" x14ac:dyDescent="0.3">
      <c r="A543463" s="30"/>
      <c r="B543463" s="30"/>
      <c r="C543463" s="30"/>
      <c r="D543463" s="30"/>
      <c r="E543463" s="30"/>
      <c r="F543463" s="30"/>
    </row>
    <row r="543562" spans="1:6" x14ac:dyDescent="0.3">
      <c r="A543562" s="30"/>
      <c r="B543562" s="30"/>
      <c r="C543562" s="30"/>
      <c r="D543562" s="30"/>
      <c r="E543562" s="30"/>
      <c r="F543562" s="30"/>
    </row>
    <row r="543661" spans="1:6" x14ac:dyDescent="0.3">
      <c r="A543661" s="30"/>
      <c r="B543661" s="30"/>
      <c r="C543661" s="30"/>
      <c r="D543661" s="30"/>
      <c r="E543661" s="30"/>
      <c r="F543661" s="30"/>
    </row>
    <row r="543760" spans="1:6" x14ac:dyDescent="0.3">
      <c r="A543760" s="30"/>
      <c r="B543760" s="30"/>
      <c r="C543760" s="30"/>
      <c r="D543760" s="30"/>
      <c r="E543760" s="30"/>
      <c r="F543760" s="30"/>
    </row>
    <row r="543859" spans="1:6" x14ac:dyDescent="0.3">
      <c r="A543859" s="30"/>
      <c r="B543859" s="30"/>
      <c r="C543859" s="30"/>
      <c r="D543859" s="30"/>
      <c r="E543859" s="30"/>
      <c r="F543859" s="30"/>
    </row>
    <row r="543958" spans="1:6" x14ac:dyDescent="0.3">
      <c r="A543958" s="30"/>
      <c r="B543958" s="30"/>
      <c r="C543958" s="30"/>
      <c r="D543958" s="30"/>
      <c r="E543958" s="30"/>
      <c r="F543958" s="30"/>
    </row>
    <row r="544057" spans="1:6" x14ac:dyDescent="0.3">
      <c r="A544057" s="30"/>
      <c r="B544057" s="30"/>
      <c r="C544057" s="30"/>
      <c r="D544057" s="30"/>
      <c r="E544057" s="30"/>
      <c r="F544057" s="30"/>
    </row>
    <row r="544156" spans="1:6" x14ac:dyDescent="0.3">
      <c r="A544156" s="30"/>
      <c r="B544156" s="30"/>
      <c r="C544156" s="30"/>
      <c r="D544156" s="30"/>
      <c r="E544156" s="30"/>
      <c r="F544156" s="30"/>
    </row>
    <row r="544255" spans="1:6" x14ac:dyDescent="0.3">
      <c r="A544255" s="30"/>
      <c r="B544255" s="30"/>
      <c r="C544255" s="30"/>
      <c r="D544255" s="30"/>
      <c r="E544255" s="30"/>
      <c r="F544255" s="30"/>
    </row>
    <row r="544354" spans="1:6" x14ac:dyDescent="0.3">
      <c r="A544354" s="30"/>
      <c r="B544354" s="30"/>
      <c r="C544354" s="30"/>
      <c r="D544354" s="30"/>
      <c r="E544354" s="30"/>
      <c r="F544354" s="30"/>
    </row>
    <row r="544453" spans="1:6" x14ac:dyDescent="0.3">
      <c r="A544453" s="30"/>
      <c r="B544453" s="30"/>
      <c r="C544453" s="30"/>
      <c r="D544453" s="30"/>
      <c r="E544453" s="30"/>
      <c r="F544453" s="30"/>
    </row>
    <row r="544552" spans="1:6" x14ac:dyDescent="0.3">
      <c r="A544552" s="30"/>
      <c r="B544552" s="30"/>
      <c r="C544552" s="30"/>
      <c r="D544552" s="30"/>
      <c r="E544552" s="30"/>
      <c r="F544552" s="30"/>
    </row>
    <row r="544651" spans="1:6" x14ac:dyDescent="0.3">
      <c r="A544651" s="30"/>
      <c r="B544651" s="30"/>
      <c r="C544651" s="30"/>
      <c r="D544651" s="30"/>
      <c r="E544651" s="30"/>
      <c r="F544651" s="30"/>
    </row>
    <row r="544750" spans="1:6" x14ac:dyDescent="0.3">
      <c r="A544750" s="30"/>
      <c r="B544750" s="30"/>
      <c r="C544750" s="30"/>
      <c r="D544750" s="30"/>
      <c r="E544750" s="30"/>
      <c r="F544750" s="30"/>
    </row>
    <row r="544849" spans="1:6" x14ac:dyDescent="0.3">
      <c r="A544849" s="30"/>
      <c r="B544849" s="30"/>
      <c r="C544849" s="30"/>
      <c r="D544849" s="30"/>
      <c r="E544849" s="30"/>
      <c r="F544849" s="30"/>
    </row>
    <row r="544948" spans="1:6" x14ac:dyDescent="0.3">
      <c r="A544948" s="30"/>
      <c r="B544948" s="30"/>
      <c r="C544948" s="30"/>
      <c r="D544948" s="30"/>
      <c r="E544948" s="30"/>
      <c r="F544948" s="30"/>
    </row>
    <row r="545047" spans="1:6" x14ac:dyDescent="0.3">
      <c r="A545047" s="30"/>
      <c r="B545047" s="30"/>
      <c r="C545047" s="30"/>
      <c r="D545047" s="30"/>
      <c r="E545047" s="30"/>
      <c r="F545047" s="30"/>
    </row>
    <row r="545146" spans="1:6" x14ac:dyDescent="0.3">
      <c r="A545146" s="30"/>
      <c r="B545146" s="30"/>
      <c r="C545146" s="30"/>
      <c r="D545146" s="30"/>
      <c r="E545146" s="30"/>
      <c r="F545146" s="30"/>
    </row>
    <row r="545245" spans="1:6" x14ac:dyDescent="0.3">
      <c r="A545245" s="30"/>
      <c r="B545245" s="30"/>
      <c r="C545245" s="30"/>
      <c r="D545245" s="30"/>
      <c r="E545245" s="30"/>
      <c r="F545245" s="30"/>
    </row>
    <row r="545344" spans="1:6" x14ac:dyDescent="0.3">
      <c r="A545344" s="30"/>
      <c r="B545344" s="30"/>
      <c r="C545344" s="30"/>
      <c r="D545344" s="30"/>
      <c r="E545344" s="30"/>
      <c r="F545344" s="30"/>
    </row>
    <row r="545443" spans="1:6" x14ac:dyDescent="0.3">
      <c r="A545443" s="30"/>
      <c r="B545443" s="30"/>
      <c r="C545443" s="30"/>
      <c r="D545443" s="30"/>
      <c r="E545443" s="30"/>
      <c r="F545443" s="30"/>
    </row>
    <row r="545542" spans="1:6" x14ac:dyDescent="0.3">
      <c r="A545542" s="30"/>
      <c r="B545542" s="30"/>
      <c r="C545542" s="30"/>
      <c r="D545542" s="30"/>
      <c r="E545542" s="30"/>
      <c r="F545542" s="30"/>
    </row>
    <row r="545641" spans="1:6" x14ac:dyDescent="0.3">
      <c r="A545641" s="30"/>
      <c r="B545641" s="30"/>
      <c r="C545641" s="30"/>
      <c r="D545641" s="30"/>
      <c r="E545641" s="30"/>
      <c r="F545641" s="30"/>
    </row>
    <row r="545740" spans="1:6" x14ac:dyDescent="0.3">
      <c r="A545740" s="30"/>
      <c r="B545740" s="30"/>
      <c r="C545740" s="30"/>
      <c r="D545740" s="30"/>
      <c r="E545740" s="30"/>
      <c r="F545740" s="30"/>
    </row>
    <row r="545839" spans="1:6" x14ac:dyDescent="0.3">
      <c r="A545839" s="30"/>
      <c r="B545839" s="30"/>
      <c r="C545839" s="30"/>
      <c r="D545839" s="30"/>
      <c r="E545839" s="30"/>
      <c r="F545839" s="30"/>
    </row>
    <row r="545938" spans="1:6" x14ac:dyDescent="0.3">
      <c r="A545938" s="30"/>
      <c r="B545938" s="30"/>
      <c r="C545938" s="30"/>
      <c r="D545938" s="30"/>
      <c r="E545938" s="30"/>
      <c r="F545938" s="30"/>
    </row>
    <row r="546037" spans="1:6" x14ac:dyDescent="0.3">
      <c r="A546037" s="30"/>
      <c r="B546037" s="30"/>
      <c r="C546037" s="30"/>
      <c r="D546037" s="30"/>
      <c r="E546037" s="30"/>
      <c r="F546037" s="30"/>
    </row>
    <row r="546136" spans="1:6" x14ac:dyDescent="0.3">
      <c r="A546136" s="30"/>
      <c r="B546136" s="30"/>
      <c r="C546136" s="30"/>
      <c r="D546136" s="30"/>
      <c r="E546136" s="30"/>
      <c r="F546136" s="30"/>
    </row>
    <row r="546235" spans="1:6" x14ac:dyDescent="0.3">
      <c r="A546235" s="30"/>
      <c r="B546235" s="30"/>
      <c r="C546235" s="30"/>
      <c r="D546235" s="30"/>
      <c r="E546235" s="30"/>
      <c r="F546235" s="30"/>
    </row>
    <row r="546334" spans="1:6" x14ac:dyDescent="0.3">
      <c r="A546334" s="30"/>
      <c r="B546334" s="30"/>
      <c r="C546334" s="30"/>
      <c r="D546334" s="30"/>
      <c r="E546334" s="30"/>
      <c r="F546334" s="30"/>
    </row>
    <row r="546433" spans="1:6" x14ac:dyDescent="0.3">
      <c r="A546433" s="30"/>
      <c r="B546433" s="30"/>
      <c r="C546433" s="30"/>
      <c r="D546433" s="30"/>
      <c r="E546433" s="30"/>
      <c r="F546433" s="30"/>
    </row>
    <row r="546532" spans="1:6" x14ac:dyDescent="0.3">
      <c r="A546532" s="30"/>
      <c r="B546532" s="30"/>
      <c r="C546532" s="30"/>
      <c r="D546532" s="30"/>
      <c r="E546532" s="30"/>
      <c r="F546532" s="30"/>
    </row>
    <row r="546631" spans="1:6" x14ac:dyDescent="0.3">
      <c r="A546631" s="30"/>
      <c r="B546631" s="30"/>
      <c r="C546631" s="30"/>
      <c r="D546631" s="30"/>
      <c r="E546631" s="30"/>
      <c r="F546631" s="30"/>
    </row>
    <row r="546730" spans="1:6" x14ac:dyDescent="0.3">
      <c r="A546730" s="30"/>
      <c r="B546730" s="30"/>
      <c r="C546730" s="30"/>
      <c r="D546730" s="30"/>
      <c r="E546730" s="30"/>
      <c r="F546730" s="30"/>
    </row>
    <row r="546829" spans="1:6" x14ac:dyDescent="0.3">
      <c r="A546829" s="30"/>
      <c r="B546829" s="30"/>
      <c r="C546829" s="30"/>
      <c r="D546829" s="30"/>
      <c r="E546829" s="30"/>
      <c r="F546829" s="30"/>
    </row>
    <row r="546928" spans="1:6" x14ac:dyDescent="0.3">
      <c r="A546928" s="30"/>
      <c r="B546928" s="30"/>
      <c r="C546928" s="30"/>
      <c r="D546928" s="30"/>
      <c r="E546928" s="30"/>
      <c r="F546928" s="30"/>
    </row>
    <row r="547027" spans="1:6" x14ac:dyDescent="0.3">
      <c r="A547027" s="30"/>
      <c r="B547027" s="30"/>
      <c r="C547027" s="30"/>
      <c r="D547027" s="30"/>
      <c r="E547027" s="30"/>
      <c r="F547027" s="30"/>
    </row>
    <row r="547126" spans="1:6" x14ac:dyDescent="0.3">
      <c r="A547126" s="30"/>
      <c r="B547126" s="30"/>
      <c r="C547126" s="30"/>
      <c r="D547126" s="30"/>
      <c r="E547126" s="30"/>
      <c r="F547126" s="30"/>
    </row>
    <row r="547225" spans="1:6" x14ac:dyDescent="0.3">
      <c r="A547225" s="30"/>
      <c r="B547225" s="30"/>
      <c r="C547225" s="30"/>
      <c r="D547225" s="30"/>
      <c r="E547225" s="30"/>
      <c r="F547225" s="30"/>
    </row>
    <row r="547324" spans="1:6" x14ac:dyDescent="0.3">
      <c r="A547324" s="30"/>
      <c r="B547324" s="30"/>
      <c r="C547324" s="30"/>
      <c r="D547324" s="30"/>
      <c r="E547324" s="30"/>
      <c r="F547324" s="30"/>
    </row>
    <row r="547423" spans="1:6" x14ac:dyDescent="0.3">
      <c r="A547423" s="30"/>
      <c r="B547423" s="30"/>
      <c r="C547423" s="30"/>
      <c r="D547423" s="30"/>
      <c r="E547423" s="30"/>
      <c r="F547423" s="30"/>
    </row>
    <row r="547522" spans="1:6" x14ac:dyDescent="0.3">
      <c r="A547522" s="30"/>
      <c r="B547522" s="30"/>
      <c r="C547522" s="30"/>
      <c r="D547522" s="30"/>
      <c r="E547522" s="30"/>
      <c r="F547522" s="30"/>
    </row>
    <row r="547621" spans="1:6" x14ac:dyDescent="0.3">
      <c r="A547621" s="30"/>
      <c r="B547621" s="30"/>
      <c r="C547621" s="30"/>
      <c r="D547621" s="30"/>
      <c r="E547621" s="30"/>
      <c r="F547621" s="30"/>
    </row>
    <row r="547720" spans="1:6" x14ac:dyDescent="0.3">
      <c r="A547720" s="30"/>
      <c r="B547720" s="30"/>
      <c r="C547720" s="30"/>
      <c r="D547720" s="30"/>
      <c r="E547720" s="30"/>
      <c r="F547720" s="30"/>
    </row>
    <row r="547819" spans="1:6" x14ac:dyDescent="0.3">
      <c r="A547819" s="30"/>
      <c r="B547819" s="30"/>
      <c r="C547819" s="30"/>
      <c r="D547819" s="30"/>
      <c r="E547819" s="30"/>
      <c r="F547819" s="30"/>
    </row>
    <row r="547918" spans="1:6" x14ac:dyDescent="0.3">
      <c r="A547918" s="30"/>
      <c r="B547918" s="30"/>
      <c r="C547918" s="30"/>
      <c r="D547918" s="30"/>
      <c r="E547918" s="30"/>
      <c r="F547918" s="30"/>
    </row>
    <row r="548017" spans="1:6" x14ac:dyDescent="0.3">
      <c r="A548017" s="30"/>
      <c r="B548017" s="30"/>
      <c r="C548017" s="30"/>
      <c r="D548017" s="30"/>
      <c r="E548017" s="30"/>
      <c r="F548017" s="30"/>
    </row>
    <row r="548116" spans="1:6" x14ac:dyDescent="0.3">
      <c r="A548116" s="30"/>
      <c r="B548116" s="30"/>
      <c r="C548116" s="30"/>
      <c r="D548116" s="30"/>
      <c r="E548116" s="30"/>
      <c r="F548116" s="30"/>
    </row>
    <row r="548215" spans="1:6" x14ac:dyDescent="0.3">
      <c r="A548215" s="30"/>
      <c r="B548215" s="30"/>
      <c r="C548215" s="30"/>
      <c r="D548215" s="30"/>
      <c r="E548215" s="30"/>
      <c r="F548215" s="30"/>
    </row>
    <row r="548314" spans="1:6" x14ac:dyDescent="0.3">
      <c r="A548314" s="30"/>
      <c r="B548314" s="30"/>
      <c r="C548314" s="30"/>
      <c r="D548314" s="30"/>
      <c r="E548314" s="30"/>
      <c r="F548314" s="30"/>
    </row>
    <row r="548413" spans="1:6" x14ac:dyDescent="0.3">
      <c r="A548413" s="30"/>
      <c r="B548413" s="30"/>
      <c r="C548413" s="30"/>
      <c r="D548413" s="30"/>
      <c r="E548413" s="30"/>
      <c r="F548413" s="30"/>
    </row>
    <row r="548512" spans="1:6" x14ac:dyDescent="0.3">
      <c r="A548512" s="30"/>
      <c r="B548512" s="30"/>
      <c r="C548512" s="30"/>
      <c r="D548512" s="30"/>
      <c r="E548512" s="30"/>
      <c r="F548512" s="30"/>
    </row>
    <row r="548611" spans="1:6" x14ac:dyDescent="0.3">
      <c r="A548611" s="30"/>
      <c r="B548611" s="30"/>
      <c r="C548611" s="30"/>
      <c r="D548611" s="30"/>
      <c r="E548611" s="30"/>
      <c r="F548611" s="30"/>
    </row>
    <row r="548710" spans="1:6" x14ac:dyDescent="0.3">
      <c r="A548710" s="30"/>
      <c r="B548710" s="30"/>
      <c r="C548710" s="30"/>
      <c r="D548710" s="30"/>
      <c r="E548710" s="30"/>
      <c r="F548710" s="30"/>
    </row>
    <row r="548809" spans="1:6" x14ac:dyDescent="0.3">
      <c r="A548809" s="30"/>
      <c r="B548809" s="30"/>
      <c r="C548809" s="30"/>
      <c r="D548809" s="30"/>
      <c r="E548809" s="30"/>
      <c r="F548809" s="30"/>
    </row>
    <row r="548908" spans="1:6" x14ac:dyDescent="0.3">
      <c r="A548908" s="30"/>
      <c r="B548908" s="30"/>
      <c r="C548908" s="30"/>
      <c r="D548908" s="30"/>
      <c r="E548908" s="30"/>
      <c r="F548908" s="30"/>
    </row>
    <row r="549007" spans="1:6" x14ac:dyDescent="0.3">
      <c r="A549007" s="30"/>
      <c r="B549007" s="30"/>
      <c r="C549007" s="30"/>
      <c r="D549007" s="30"/>
      <c r="E549007" s="30"/>
      <c r="F549007" s="30"/>
    </row>
    <row r="549106" spans="1:6" x14ac:dyDescent="0.3">
      <c r="A549106" s="30"/>
      <c r="B549106" s="30"/>
      <c r="C549106" s="30"/>
      <c r="D549106" s="30"/>
      <c r="E549106" s="30"/>
      <c r="F549106" s="30"/>
    </row>
    <row r="549205" spans="1:6" x14ac:dyDescent="0.3">
      <c r="A549205" s="30"/>
      <c r="B549205" s="30"/>
      <c r="C549205" s="30"/>
      <c r="D549205" s="30"/>
      <c r="E549205" s="30"/>
      <c r="F549205" s="30"/>
    </row>
    <row r="549304" spans="1:6" x14ac:dyDescent="0.3">
      <c r="A549304" s="30"/>
      <c r="B549304" s="30"/>
      <c r="C549304" s="30"/>
      <c r="D549304" s="30"/>
      <c r="E549304" s="30"/>
      <c r="F549304" s="30"/>
    </row>
    <row r="549403" spans="1:6" x14ac:dyDescent="0.3">
      <c r="A549403" s="30"/>
      <c r="B549403" s="30"/>
      <c r="C549403" s="30"/>
      <c r="D549403" s="30"/>
      <c r="E549403" s="30"/>
      <c r="F549403" s="30"/>
    </row>
    <row r="549502" spans="1:6" x14ac:dyDescent="0.3">
      <c r="A549502" s="30"/>
      <c r="B549502" s="30"/>
      <c r="C549502" s="30"/>
      <c r="D549502" s="30"/>
      <c r="E549502" s="30"/>
      <c r="F549502" s="30"/>
    </row>
    <row r="549601" spans="1:6" x14ac:dyDescent="0.3">
      <c r="A549601" s="30"/>
      <c r="B549601" s="30"/>
      <c r="C549601" s="30"/>
      <c r="D549601" s="30"/>
      <c r="E549601" s="30"/>
      <c r="F549601" s="30"/>
    </row>
    <row r="549700" spans="1:6" x14ac:dyDescent="0.3">
      <c r="A549700" s="30"/>
      <c r="B549700" s="30"/>
      <c r="C549700" s="30"/>
      <c r="D549700" s="30"/>
      <c r="E549700" s="30"/>
      <c r="F549700" s="30"/>
    </row>
    <row r="549799" spans="1:6" x14ac:dyDescent="0.3">
      <c r="A549799" s="30"/>
      <c r="B549799" s="30"/>
      <c r="C549799" s="30"/>
      <c r="D549799" s="30"/>
      <c r="E549799" s="30"/>
      <c r="F549799" s="30"/>
    </row>
    <row r="549898" spans="1:6" x14ac:dyDescent="0.3">
      <c r="A549898" s="30"/>
      <c r="B549898" s="30"/>
      <c r="C549898" s="30"/>
      <c r="D549898" s="30"/>
      <c r="E549898" s="30"/>
      <c r="F549898" s="30"/>
    </row>
    <row r="549997" spans="1:6" x14ac:dyDescent="0.3">
      <c r="A549997" s="30"/>
      <c r="B549997" s="30"/>
      <c r="C549997" s="30"/>
      <c r="D549997" s="30"/>
      <c r="E549997" s="30"/>
      <c r="F549997" s="30"/>
    </row>
    <row r="550096" spans="1:6" x14ac:dyDescent="0.3">
      <c r="A550096" s="30"/>
      <c r="B550096" s="30"/>
      <c r="C550096" s="30"/>
      <c r="D550096" s="30"/>
      <c r="E550096" s="30"/>
      <c r="F550096" s="30"/>
    </row>
    <row r="550195" spans="1:6" x14ac:dyDescent="0.3">
      <c r="A550195" s="30"/>
      <c r="B550195" s="30"/>
      <c r="C550195" s="30"/>
      <c r="D550195" s="30"/>
      <c r="E550195" s="30"/>
      <c r="F550195" s="30"/>
    </row>
    <row r="550294" spans="1:6" x14ac:dyDescent="0.3">
      <c r="A550294" s="30"/>
      <c r="B550294" s="30"/>
      <c r="C550294" s="30"/>
      <c r="D550294" s="30"/>
      <c r="E550294" s="30"/>
      <c r="F550294" s="30"/>
    </row>
    <row r="550393" spans="1:6" x14ac:dyDescent="0.3">
      <c r="A550393" s="30"/>
      <c r="B550393" s="30"/>
      <c r="C550393" s="30"/>
      <c r="D550393" s="30"/>
      <c r="E550393" s="30"/>
      <c r="F550393" s="30"/>
    </row>
    <row r="550492" spans="1:6" x14ac:dyDescent="0.3">
      <c r="A550492" s="30"/>
      <c r="B550492" s="30"/>
      <c r="C550492" s="30"/>
      <c r="D550492" s="30"/>
      <c r="E550492" s="30"/>
      <c r="F550492" s="30"/>
    </row>
    <row r="550591" spans="1:6" x14ac:dyDescent="0.3">
      <c r="A550591" s="30"/>
      <c r="B550591" s="30"/>
      <c r="C550591" s="30"/>
      <c r="D550591" s="30"/>
      <c r="E550591" s="30"/>
      <c r="F550591" s="30"/>
    </row>
    <row r="550690" spans="1:6" x14ac:dyDescent="0.3">
      <c r="A550690" s="30"/>
      <c r="B550690" s="30"/>
      <c r="C550690" s="30"/>
      <c r="D550690" s="30"/>
      <c r="E550690" s="30"/>
      <c r="F550690" s="30"/>
    </row>
    <row r="550789" spans="1:6" x14ac:dyDescent="0.3">
      <c r="A550789" s="30"/>
      <c r="B550789" s="30"/>
      <c r="C550789" s="30"/>
      <c r="D550789" s="30"/>
      <c r="E550789" s="30"/>
      <c r="F550789" s="30"/>
    </row>
    <row r="550888" spans="1:6" x14ac:dyDescent="0.3">
      <c r="A550888" s="30"/>
      <c r="B550888" s="30"/>
      <c r="C550888" s="30"/>
      <c r="D550888" s="30"/>
      <c r="E550888" s="30"/>
      <c r="F550888" s="30"/>
    </row>
    <row r="550987" spans="1:6" x14ac:dyDescent="0.3">
      <c r="A550987" s="30"/>
      <c r="B550987" s="30"/>
      <c r="C550987" s="30"/>
      <c r="D550987" s="30"/>
      <c r="E550987" s="30"/>
      <c r="F550987" s="30"/>
    </row>
    <row r="551086" spans="1:6" x14ac:dyDescent="0.3">
      <c r="A551086" s="30"/>
      <c r="B551086" s="30"/>
      <c r="C551086" s="30"/>
      <c r="D551086" s="30"/>
      <c r="E551086" s="30"/>
      <c r="F551086" s="30"/>
    </row>
    <row r="551185" spans="1:6" x14ac:dyDescent="0.3">
      <c r="A551185" s="30"/>
      <c r="B551185" s="30"/>
      <c r="C551185" s="30"/>
      <c r="D551185" s="30"/>
      <c r="E551185" s="30"/>
      <c r="F551185" s="30"/>
    </row>
    <row r="551284" spans="1:6" x14ac:dyDescent="0.3">
      <c r="A551284" s="30"/>
      <c r="B551284" s="30"/>
      <c r="C551284" s="30"/>
      <c r="D551284" s="30"/>
      <c r="E551284" s="30"/>
      <c r="F551284" s="30"/>
    </row>
    <row r="551383" spans="1:6" x14ac:dyDescent="0.3">
      <c r="A551383" s="30"/>
      <c r="B551383" s="30"/>
      <c r="C551383" s="30"/>
      <c r="D551383" s="30"/>
      <c r="E551383" s="30"/>
      <c r="F551383" s="30"/>
    </row>
    <row r="551482" spans="1:6" x14ac:dyDescent="0.3">
      <c r="A551482" s="30"/>
      <c r="B551482" s="30"/>
      <c r="C551482" s="30"/>
      <c r="D551482" s="30"/>
      <c r="E551482" s="30"/>
      <c r="F551482" s="30"/>
    </row>
    <row r="551581" spans="1:6" x14ac:dyDescent="0.3">
      <c r="A551581" s="30"/>
      <c r="B551581" s="30"/>
      <c r="C551581" s="30"/>
      <c r="D551581" s="30"/>
      <c r="E551581" s="30"/>
      <c r="F551581" s="30"/>
    </row>
    <row r="551680" spans="1:6" x14ac:dyDescent="0.3">
      <c r="A551680" s="30"/>
      <c r="B551680" s="30"/>
      <c r="C551680" s="30"/>
      <c r="D551680" s="30"/>
      <c r="E551680" s="30"/>
      <c r="F551680" s="30"/>
    </row>
    <row r="551779" spans="1:6" x14ac:dyDescent="0.3">
      <c r="A551779" s="30"/>
      <c r="B551779" s="30"/>
      <c r="C551779" s="30"/>
      <c r="D551779" s="30"/>
      <c r="E551779" s="30"/>
      <c r="F551779" s="30"/>
    </row>
    <row r="551878" spans="1:6" x14ac:dyDescent="0.3">
      <c r="A551878" s="30"/>
      <c r="B551878" s="30"/>
      <c r="C551878" s="30"/>
      <c r="D551878" s="30"/>
      <c r="E551878" s="30"/>
      <c r="F551878" s="30"/>
    </row>
    <row r="551977" spans="1:6" x14ac:dyDescent="0.3">
      <c r="A551977" s="30"/>
      <c r="B551977" s="30"/>
      <c r="C551977" s="30"/>
      <c r="D551977" s="30"/>
      <c r="E551977" s="30"/>
      <c r="F551977" s="30"/>
    </row>
    <row r="552076" spans="1:6" x14ac:dyDescent="0.3">
      <c r="A552076" s="30"/>
      <c r="B552076" s="30"/>
      <c r="C552076" s="30"/>
      <c r="D552076" s="30"/>
      <c r="E552076" s="30"/>
      <c r="F552076" s="30"/>
    </row>
    <row r="552175" spans="1:6" x14ac:dyDescent="0.3">
      <c r="A552175" s="30"/>
      <c r="B552175" s="30"/>
      <c r="C552175" s="30"/>
      <c r="D552175" s="30"/>
      <c r="E552175" s="30"/>
      <c r="F552175" s="30"/>
    </row>
    <row r="552274" spans="1:6" x14ac:dyDescent="0.3">
      <c r="A552274" s="30"/>
      <c r="B552274" s="30"/>
      <c r="C552274" s="30"/>
      <c r="D552274" s="30"/>
      <c r="E552274" s="30"/>
      <c r="F552274" s="30"/>
    </row>
    <row r="552373" spans="1:6" x14ac:dyDescent="0.3">
      <c r="A552373" s="30"/>
      <c r="B552373" s="30"/>
      <c r="C552373" s="30"/>
      <c r="D552373" s="30"/>
      <c r="E552373" s="30"/>
      <c r="F552373" s="30"/>
    </row>
    <row r="552472" spans="1:6" x14ac:dyDescent="0.3">
      <c r="A552472" s="30"/>
      <c r="B552472" s="30"/>
      <c r="C552472" s="30"/>
      <c r="D552472" s="30"/>
      <c r="E552472" s="30"/>
      <c r="F552472" s="30"/>
    </row>
    <row r="552571" spans="1:6" x14ac:dyDescent="0.3">
      <c r="A552571" s="30"/>
      <c r="B552571" s="30"/>
      <c r="C552571" s="30"/>
      <c r="D552571" s="30"/>
      <c r="E552571" s="30"/>
      <c r="F552571" s="30"/>
    </row>
    <row r="552670" spans="1:6" x14ac:dyDescent="0.3">
      <c r="A552670" s="30"/>
      <c r="B552670" s="30"/>
      <c r="C552670" s="30"/>
      <c r="D552670" s="30"/>
      <c r="E552670" s="30"/>
      <c r="F552670" s="30"/>
    </row>
    <row r="552769" spans="1:6" x14ac:dyDescent="0.3">
      <c r="A552769" s="30"/>
      <c r="B552769" s="30"/>
      <c r="C552769" s="30"/>
      <c r="D552769" s="30"/>
      <c r="E552769" s="30"/>
      <c r="F552769" s="30"/>
    </row>
    <row r="552868" spans="1:6" x14ac:dyDescent="0.3">
      <c r="A552868" s="30"/>
      <c r="B552868" s="30"/>
      <c r="C552868" s="30"/>
      <c r="D552868" s="30"/>
      <c r="E552868" s="30"/>
      <c r="F552868" s="30"/>
    </row>
    <row r="552967" spans="1:6" x14ac:dyDescent="0.3">
      <c r="A552967" s="30"/>
      <c r="B552967" s="30"/>
      <c r="C552967" s="30"/>
      <c r="D552967" s="30"/>
      <c r="E552967" s="30"/>
      <c r="F552967" s="30"/>
    </row>
    <row r="553066" spans="1:6" x14ac:dyDescent="0.3">
      <c r="A553066" s="30"/>
      <c r="B553066" s="30"/>
      <c r="C553066" s="30"/>
      <c r="D553066" s="30"/>
      <c r="E553066" s="30"/>
      <c r="F553066" s="30"/>
    </row>
    <row r="553165" spans="1:6" x14ac:dyDescent="0.3">
      <c r="A553165" s="30"/>
      <c r="B553165" s="30"/>
      <c r="C553165" s="30"/>
      <c r="D553165" s="30"/>
      <c r="E553165" s="30"/>
      <c r="F553165" s="30"/>
    </row>
    <row r="553264" spans="1:6" x14ac:dyDescent="0.3">
      <c r="A553264" s="30"/>
      <c r="B553264" s="30"/>
      <c r="C553264" s="30"/>
      <c r="D553264" s="30"/>
      <c r="E553264" s="30"/>
      <c r="F553264" s="30"/>
    </row>
    <row r="553363" spans="1:6" x14ac:dyDescent="0.3">
      <c r="A553363" s="30"/>
      <c r="B553363" s="30"/>
      <c r="C553363" s="30"/>
      <c r="D553363" s="30"/>
      <c r="E553363" s="30"/>
      <c r="F553363" s="30"/>
    </row>
    <row r="553462" spans="1:6" x14ac:dyDescent="0.3">
      <c r="A553462" s="30"/>
      <c r="B553462" s="30"/>
      <c r="C553462" s="30"/>
      <c r="D553462" s="30"/>
      <c r="E553462" s="30"/>
      <c r="F553462" s="30"/>
    </row>
    <row r="553561" spans="1:6" x14ac:dyDescent="0.3">
      <c r="A553561" s="30"/>
      <c r="B553561" s="30"/>
      <c r="C553561" s="30"/>
      <c r="D553561" s="30"/>
      <c r="E553561" s="30"/>
      <c r="F553561" s="30"/>
    </row>
    <row r="553660" spans="1:6" x14ac:dyDescent="0.3">
      <c r="A553660" s="30"/>
      <c r="B553660" s="30"/>
      <c r="C553660" s="30"/>
      <c r="D553660" s="30"/>
      <c r="E553660" s="30"/>
      <c r="F553660" s="30"/>
    </row>
    <row r="553759" spans="1:6" x14ac:dyDescent="0.3">
      <c r="A553759" s="30"/>
      <c r="B553759" s="30"/>
      <c r="C553759" s="30"/>
      <c r="D553759" s="30"/>
      <c r="E553759" s="30"/>
      <c r="F553759" s="30"/>
    </row>
    <row r="553858" spans="1:6" x14ac:dyDescent="0.3">
      <c r="A553858" s="30"/>
      <c r="B553858" s="30"/>
      <c r="C553858" s="30"/>
      <c r="D553858" s="30"/>
      <c r="E553858" s="30"/>
      <c r="F553858" s="30"/>
    </row>
    <row r="553957" spans="1:6" x14ac:dyDescent="0.3">
      <c r="A553957" s="30"/>
      <c r="B553957" s="30"/>
      <c r="C553957" s="30"/>
      <c r="D553957" s="30"/>
      <c r="E553957" s="30"/>
      <c r="F553957" s="30"/>
    </row>
    <row r="554056" spans="1:6" x14ac:dyDescent="0.3">
      <c r="A554056" s="30"/>
      <c r="B554056" s="30"/>
      <c r="C554056" s="30"/>
      <c r="D554056" s="30"/>
      <c r="E554056" s="30"/>
      <c r="F554056" s="30"/>
    </row>
    <row r="554155" spans="1:6" x14ac:dyDescent="0.3">
      <c r="A554155" s="30"/>
      <c r="B554155" s="30"/>
      <c r="C554155" s="30"/>
      <c r="D554155" s="30"/>
      <c r="E554155" s="30"/>
      <c r="F554155" s="30"/>
    </row>
    <row r="554254" spans="1:6" x14ac:dyDescent="0.3">
      <c r="A554254" s="30"/>
      <c r="B554254" s="30"/>
      <c r="C554254" s="30"/>
      <c r="D554254" s="30"/>
      <c r="E554254" s="30"/>
      <c r="F554254" s="30"/>
    </row>
    <row r="554353" spans="1:6" x14ac:dyDescent="0.3">
      <c r="A554353" s="30"/>
      <c r="B554353" s="30"/>
      <c r="C554353" s="30"/>
      <c r="D554353" s="30"/>
      <c r="E554353" s="30"/>
      <c r="F554353" s="30"/>
    </row>
    <row r="554452" spans="1:6" x14ac:dyDescent="0.3">
      <c r="A554452" s="30"/>
      <c r="B554452" s="30"/>
      <c r="C554452" s="30"/>
      <c r="D554452" s="30"/>
      <c r="E554452" s="30"/>
      <c r="F554452" s="30"/>
    </row>
    <row r="554551" spans="1:6" x14ac:dyDescent="0.3">
      <c r="A554551" s="30"/>
      <c r="B554551" s="30"/>
      <c r="C554551" s="30"/>
      <c r="D554551" s="30"/>
      <c r="E554551" s="30"/>
      <c r="F554551" s="30"/>
    </row>
    <row r="554650" spans="1:6" x14ac:dyDescent="0.3">
      <c r="A554650" s="30"/>
      <c r="B554650" s="30"/>
      <c r="C554650" s="30"/>
      <c r="D554650" s="30"/>
      <c r="E554650" s="30"/>
      <c r="F554650" s="30"/>
    </row>
    <row r="554749" spans="1:6" x14ac:dyDescent="0.3">
      <c r="A554749" s="30"/>
      <c r="B554749" s="30"/>
      <c r="C554749" s="30"/>
      <c r="D554749" s="30"/>
      <c r="E554749" s="30"/>
      <c r="F554749" s="30"/>
    </row>
    <row r="554848" spans="1:6" x14ac:dyDescent="0.3">
      <c r="A554848" s="30"/>
      <c r="B554848" s="30"/>
      <c r="C554848" s="30"/>
      <c r="D554848" s="30"/>
      <c r="E554848" s="30"/>
      <c r="F554848" s="30"/>
    </row>
    <row r="554947" spans="1:6" x14ac:dyDescent="0.3">
      <c r="A554947" s="30"/>
      <c r="B554947" s="30"/>
      <c r="C554947" s="30"/>
      <c r="D554947" s="30"/>
      <c r="E554947" s="30"/>
      <c r="F554947" s="30"/>
    </row>
    <row r="555046" spans="1:6" x14ac:dyDescent="0.3">
      <c r="A555046" s="30"/>
      <c r="B555046" s="30"/>
      <c r="C555046" s="30"/>
      <c r="D555046" s="30"/>
      <c r="E555046" s="30"/>
      <c r="F555046" s="30"/>
    </row>
    <row r="555145" spans="1:6" x14ac:dyDescent="0.3">
      <c r="A555145" s="30"/>
      <c r="B555145" s="30"/>
      <c r="C555145" s="30"/>
      <c r="D555145" s="30"/>
      <c r="E555145" s="30"/>
      <c r="F555145" s="30"/>
    </row>
    <row r="555244" spans="1:6" x14ac:dyDescent="0.3">
      <c r="A555244" s="30"/>
      <c r="B555244" s="30"/>
      <c r="C555244" s="30"/>
      <c r="D555244" s="30"/>
      <c r="E555244" s="30"/>
      <c r="F555244" s="30"/>
    </row>
    <row r="555343" spans="1:6" x14ac:dyDescent="0.3">
      <c r="A555343" s="30"/>
      <c r="B555343" s="30"/>
      <c r="C555343" s="30"/>
      <c r="D555343" s="30"/>
      <c r="E555343" s="30"/>
      <c r="F555343" s="30"/>
    </row>
    <row r="555442" spans="1:6" x14ac:dyDescent="0.3">
      <c r="A555442" s="30"/>
      <c r="B555442" s="30"/>
      <c r="C555442" s="30"/>
      <c r="D555442" s="30"/>
      <c r="E555442" s="30"/>
      <c r="F555442" s="30"/>
    </row>
    <row r="555541" spans="1:6" x14ac:dyDescent="0.3">
      <c r="A555541" s="30"/>
      <c r="B555541" s="30"/>
      <c r="C555541" s="30"/>
      <c r="D555541" s="30"/>
      <c r="E555541" s="30"/>
      <c r="F555541" s="30"/>
    </row>
    <row r="555640" spans="1:6" x14ac:dyDescent="0.3">
      <c r="A555640" s="30"/>
      <c r="B555640" s="30"/>
      <c r="C555640" s="30"/>
      <c r="D555640" s="30"/>
      <c r="E555640" s="30"/>
      <c r="F555640" s="30"/>
    </row>
    <row r="555739" spans="1:6" x14ac:dyDescent="0.3">
      <c r="A555739" s="30"/>
      <c r="B555739" s="30"/>
      <c r="C555739" s="30"/>
      <c r="D555739" s="30"/>
      <c r="E555739" s="30"/>
      <c r="F555739" s="30"/>
    </row>
    <row r="555838" spans="1:6" x14ac:dyDescent="0.3">
      <c r="A555838" s="30"/>
      <c r="B555838" s="30"/>
      <c r="C555838" s="30"/>
      <c r="D555838" s="30"/>
      <c r="E555838" s="30"/>
      <c r="F555838" s="30"/>
    </row>
    <row r="555937" spans="1:6" x14ac:dyDescent="0.3">
      <c r="A555937" s="30"/>
      <c r="B555937" s="30"/>
      <c r="C555937" s="30"/>
      <c r="D555937" s="30"/>
      <c r="E555937" s="30"/>
      <c r="F555937" s="30"/>
    </row>
    <row r="556036" spans="1:6" x14ac:dyDescent="0.3">
      <c r="A556036" s="30"/>
      <c r="B556036" s="30"/>
      <c r="C556036" s="30"/>
      <c r="D556036" s="30"/>
      <c r="E556036" s="30"/>
      <c r="F556036" s="30"/>
    </row>
    <row r="556135" spans="1:6" x14ac:dyDescent="0.3">
      <c r="A556135" s="30"/>
      <c r="B556135" s="30"/>
      <c r="C556135" s="30"/>
      <c r="D556135" s="30"/>
      <c r="E556135" s="30"/>
      <c r="F556135" s="30"/>
    </row>
    <row r="556234" spans="1:6" x14ac:dyDescent="0.3">
      <c r="A556234" s="30"/>
      <c r="B556234" s="30"/>
      <c r="C556234" s="30"/>
      <c r="D556234" s="30"/>
      <c r="E556234" s="30"/>
      <c r="F556234" s="30"/>
    </row>
    <row r="556333" spans="1:6" x14ac:dyDescent="0.3">
      <c r="A556333" s="30"/>
      <c r="B556333" s="30"/>
      <c r="C556333" s="30"/>
      <c r="D556333" s="30"/>
      <c r="E556333" s="30"/>
      <c r="F556333" s="30"/>
    </row>
    <row r="556432" spans="1:6" x14ac:dyDescent="0.3">
      <c r="A556432" s="30"/>
      <c r="B556432" s="30"/>
      <c r="C556432" s="30"/>
      <c r="D556432" s="30"/>
      <c r="E556432" s="30"/>
      <c r="F556432" s="30"/>
    </row>
    <row r="556531" spans="1:6" x14ac:dyDescent="0.3">
      <c r="A556531" s="30"/>
      <c r="B556531" s="30"/>
      <c r="C556531" s="30"/>
      <c r="D556531" s="30"/>
      <c r="E556531" s="30"/>
      <c r="F556531" s="30"/>
    </row>
    <row r="556630" spans="1:6" x14ac:dyDescent="0.3">
      <c r="A556630" s="30"/>
      <c r="B556630" s="30"/>
      <c r="C556630" s="30"/>
      <c r="D556630" s="30"/>
      <c r="E556630" s="30"/>
      <c r="F556630" s="30"/>
    </row>
    <row r="556729" spans="1:6" x14ac:dyDescent="0.3">
      <c r="A556729" s="30"/>
      <c r="B556729" s="30"/>
      <c r="C556729" s="30"/>
      <c r="D556729" s="30"/>
      <c r="E556729" s="30"/>
      <c r="F556729" s="30"/>
    </row>
    <row r="556828" spans="1:6" x14ac:dyDescent="0.3">
      <c r="A556828" s="30"/>
      <c r="B556828" s="30"/>
      <c r="C556828" s="30"/>
      <c r="D556828" s="30"/>
      <c r="E556828" s="30"/>
      <c r="F556828" s="30"/>
    </row>
    <row r="556927" spans="1:6" x14ac:dyDescent="0.3">
      <c r="A556927" s="30"/>
      <c r="B556927" s="30"/>
      <c r="C556927" s="30"/>
      <c r="D556927" s="30"/>
      <c r="E556927" s="30"/>
      <c r="F556927" s="30"/>
    </row>
    <row r="557026" spans="1:6" x14ac:dyDescent="0.3">
      <c r="A557026" s="30"/>
      <c r="B557026" s="30"/>
      <c r="C557026" s="30"/>
      <c r="D557026" s="30"/>
      <c r="E557026" s="30"/>
      <c r="F557026" s="30"/>
    </row>
    <row r="557125" spans="1:6" x14ac:dyDescent="0.3">
      <c r="A557125" s="30"/>
      <c r="B557125" s="30"/>
      <c r="C557125" s="30"/>
      <c r="D557125" s="30"/>
      <c r="E557125" s="30"/>
      <c r="F557125" s="30"/>
    </row>
    <row r="557224" spans="1:6" x14ac:dyDescent="0.3">
      <c r="A557224" s="30"/>
      <c r="B557224" s="30"/>
      <c r="C557224" s="30"/>
      <c r="D557224" s="30"/>
      <c r="E557224" s="30"/>
      <c r="F557224" s="30"/>
    </row>
    <row r="557323" spans="1:6" x14ac:dyDescent="0.3">
      <c r="A557323" s="30"/>
      <c r="B557323" s="30"/>
      <c r="C557323" s="30"/>
      <c r="D557323" s="30"/>
      <c r="E557323" s="30"/>
      <c r="F557323" s="30"/>
    </row>
    <row r="557422" spans="1:6" x14ac:dyDescent="0.3">
      <c r="A557422" s="30"/>
      <c r="B557422" s="30"/>
      <c r="C557422" s="30"/>
      <c r="D557422" s="30"/>
      <c r="E557422" s="30"/>
      <c r="F557422" s="30"/>
    </row>
    <row r="557521" spans="1:6" x14ac:dyDescent="0.3">
      <c r="A557521" s="30"/>
      <c r="B557521" s="30"/>
      <c r="C557521" s="30"/>
      <c r="D557521" s="30"/>
      <c r="E557521" s="30"/>
      <c r="F557521" s="30"/>
    </row>
    <row r="557620" spans="1:6" x14ac:dyDescent="0.3">
      <c r="A557620" s="30"/>
      <c r="B557620" s="30"/>
      <c r="C557620" s="30"/>
      <c r="D557620" s="30"/>
      <c r="E557620" s="30"/>
      <c r="F557620" s="30"/>
    </row>
    <row r="557719" spans="1:6" x14ac:dyDescent="0.3">
      <c r="A557719" s="30"/>
      <c r="B557719" s="30"/>
      <c r="C557719" s="30"/>
      <c r="D557719" s="30"/>
      <c r="E557719" s="30"/>
      <c r="F557719" s="30"/>
    </row>
    <row r="557818" spans="1:6" x14ac:dyDescent="0.3">
      <c r="A557818" s="30"/>
      <c r="B557818" s="30"/>
      <c r="C557818" s="30"/>
      <c r="D557818" s="30"/>
      <c r="E557818" s="30"/>
      <c r="F557818" s="30"/>
    </row>
    <row r="557917" spans="1:6" x14ac:dyDescent="0.3">
      <c r="A557917" s="30"/>
      <c r="B557917" s="30"/>
      <c r="C557917" s="30"/>
      <c r="D557917" s="30"/>
      <c r="E557917" s="30"/>
      <c r="F557917" s="30"/>
    </row>
    <row r="558016" spans="1:6" x14ac:dyDescent="0.3">
      <c r="A558016" s="30"/>
      <c r="B558016" s="30"/>
      <c r="C558016" s="30"/>
      <c r="D558016" s="30"/>
      <c r="E558016" s="30"/>
      <c r="F558016" s="30"/>
    </row>
    <row r="558115" spans="1:6" x14ac:dyDescent="0.3">
      <c r="A558115" s="30"/>
      <c r="B558115" s="30"/>
      <c r="C558115" s="30"/>
      <c r="D558115" s="30"/>
      <c r="E558115" s="30"/>
      <c r="F558115" s="30"/>
    </row>
    <row r="558214" spans="1:6" x14ac:dyDescent="0.3">
      <c r="A558214" s="30"/>
      <c r="B558214" s="30"/>
      <c r="C558214" s="30"/>
      <c r="D558214" s="30"/>
      <c r="E558214" s="30"/>
      <c r="F558214" s="30"/>
    </row>
    <row r="558313" spans="1:6" x14ac:dyDescent="0.3">
      <c r="A558313" s="30"/>
      <c r="B558313" s="30"/>
      <c r="C558313" s="30"/>
      <c r="D558313" s="30"/>
      <c r="E558313" s="30"/>
      <c r="F558313" s="30"/>
    </row>
    <row r="558412" spans="1:6" x14ac:dyDescent="0.3">
      <c r="A558412" s="30"/>
      <c r="B558412" s="30"/>
      <c r="C558412" s="30"/>
      <c r="D558412" s="30"/>
      <c r="E558412" s="30"/>
      <c r="F558412" s="30"/>
    </row>
    <row r="558511" spans="1:6" x14ac:dyDescent="0.3">
      <c r="A558511" s="30"/>
      <c r="B558511" s="30"/>
      <c r="C558511" s="30"/>
      <c r="D558511" s="30"/>
      <c r="E558511" s="30"/>
      <c r="F558511" s="30"/>
    </row>
    <row r="558610" spans="1:6" x14ac:dyDescent="0.3">
      <c r="A558610" s="30"/>
      <c r="B558610" s="30"/>
      <c r="C558610" s="30"/>
      <c r="D558610" s="30"/>
      <c r="E558610" s="30"/>
      <c r="F558610" s="30"/>
    </row>
    <row r="558709" spans="1:6" x14ac:dyDescent="0.3">
      <c r="A558709" s="30"/>
      <c r="B558709" s="30"/>
      <c r="C558709" s="30"/>
      <c r="D558709" s="30"/>
      <c r="E558709" s="30"/>
      <c r="F558709" s="30"/>
    </row>
    <row r="558808" spans="1:6" x14ac:dyDescent="0.3">
      <c r="A558808" s="30"/>
      <c r="B558808" s="30"/>
      <c r="C558808" s="30"/>
      <c r="D558808" s="30"/>
      <c r="E558808" s="30"/>
      <c r="F558808" s="30"/>
    </row>
    <row r="558907" spans="1:6" x14ac:dyDescent="0.3">
      <c r="A558907" s="30"/>
      <c r="B558907" s="30"/>
      <c r="C558907" s="30"/>
      <c r="D558907" s="30"/>
      <c r="E558907" s="30"/>
      <c r="F558907" s="30"/>
    </row>
    <row r="559006" spans="1:6" x14ac:dyDescent="0.3">
      <c r="A559006" s="30"/>
      <c r="B559006" s="30"/>
      <c r="C559006" s="30"/>
      <c r="D559006" s="30"/>
      <c r="E559006" s="30"/>
      <c r="F559006" s="30"/>
    </row>
    <row r="559105" spans="1:6" x14ac:dyDescent="0.3">
      <c r="A559105" s="30"/>
      <c r="B559105" s="30"/>
      <c r="C559105" s="30"/>
      <c r="D559105" s="30"/>
      <c r="E559105" s="30"/>
      <c r="F559105" s="30"/>
    </row>
    <row r="559204" spans="1:6" x14ac:dyDescent="0.3">
      <c r="A559204" s="30"/>
      <c r="B559204" s="30"/>
      <c r="C559204" s="30"/>
      <c r="D559204" s="30"/>
      <c r="E559204" s="30"/>
      <c r="F559204" s="30"/>
    </row>
    <row r="559303" spans="1:6" x14ac:dyDescent="0.3">
      <c r="A559303" s="30"/>
      <c r="B559303" s="30"/>
      <c r="C559303" s="30"/>
      <c r="D559303" s="30"/>
      <c r="E559303" s="30"/>
      <c r="F559303" s="30"/>
    </row>
    <row r="559402" spans="1:6" x14ac:dyDescent="0.3">
      <c r="A559402" s="30"/>
      <c r="B559402" s="30"/>
      <c r="C559402" s="30"/>
      <c r="D559402" s="30"/>
      <c r="E559402" s="30"/>
      <c r="F559402" s="30"/>
    </row>
    <row r="559501" spans="1:6" x14ac:dyDescent="0.3">
      <c r="A559501" s="30"/>
      <c r="B559501" s="30"/>
      <c r="C559501" s="30"/>
      <c r="D559501" s="30"/>
      <c r="E559501" s="30"/>
      <c r="F559501" s="30"/>
    </row>
    <row r="559600" spans="1:6" x14ac:dyDescent="0.3">
      <c r="A559600" s="30"/>
      <c r="B559600" s="30"/>
      <c r="C559600" s="30"/>
      <c r="D559600" s="30"/>
      <c r="E559600" s="30"/>
      <c r="F559600" s="30"/>
    </row>
    <row r="559699" spans="1:6" x14ac:dyDescent="0.3">
      <c r="A559699" s="30"/>
      <c r="B559699" s="30"/>
      <c r="C559699" s="30"/>
      <c r="D559699" s="30"/>
      <c r="E559699" s="30"/>
      <c r="F559699" s="30"/>
    </row>
    <row r="559798" spans="1:6" x14ac:dyDescent="0.3">
      <c r="A559798" s="30"/>
      <c r="B559798" s="30"/>
      <c r="C559798" s="30"/>
      <c r="D559798" s="30"/>
      <c r="E559798" s="30"/>
      <c r="F559798" s="30"/>
    </row>
    <row r="559897" spans="1:6" x14ac:dyDescent="0.3">
      <c r="A559897" s="30"/>
      <c r="B559897" s="30"/>
      <c r="C559897" s="30"/>
      <c r="D559897" s="30"/>
      <c r="E559897" s="30"/>
      <c r="F559897" s="30"/>
    </row>
    <row r="559996" spans="1:6" x14ac:dyDescent="0.3">
      <c r="A559996" s="30"/>
      <c r="B559996" s="30"/>
      <c r="C559996" s="30"/>
      <c r="D559996" s="30"/>
      <c r="E559996" s="30"/>
      <c r="F559996" s="30"/>
    </row>
    <row r="560095" spans="1:6" x14ac:dyDescent="0.3">
      <c r="A560095" s="30"/>
      <c r="B560095" s="30"/>
      <c r="C560095" s="30"/>
      <c r="D560095" s="30"/>
      <c r="E560095" s="30"/>
      <c r="F560095" s="30"/>
    </row>
    <row r="560194" spans="1:6" x14ac:dyDescent="0.3">
      <c r="A560194" s="30"/>
      <c r="B560194" s="30"/>
      <c r="C560194" s="30"/>
      <c r="D560194" s="30"/>
      <c r="E560194" s="30"/>
      <c r="F560194" s="30"/>
    </row>
    <row r="560293" spans="1:6" x14ac:dyDescent="0.3">
      <c r="A560293" s="30"/>
      <c r="B560293" s="30"/>
      <c r="C560293" s="30"/>
      <c r="D560293" s="30"/>
      <c r="E560293" s="30"/>
      <c r="F560293" s="30"/>
    </row>
    <row r="560392" spans="1:6" x14ac:dyDescent="0.3">
      <c r="A560392" s="30"/>
      <c r="B560392" s="30"/>
      <c r="C560392" s="30"/>
      <c r="D560392" s="30"/>
      <c r="E560392" s="30"/>
      <c r="F560392" s="30"/>
    </row>
    <row r="560491" spans="1:6" x14ac:dyDescent="0.3">
      <c r="A560491" s="30"/>
      <c r="B560491" s="30"/>
      <c r="C560491" s="30"/>
      <c r="D560491" s="30"/>
      <c r="E560491" s="30"/>
      <c r="F560491" s="30"/>
    </row>
    <row r="560590" spans="1:6" x14ac:dyDescent="0.3">
      <c r="A560590" s="30"/>
      <c r="B560590" s="30"/>
      <c r="C560590" s="30"/>
      <c r="D560590" s="30"/>
      <c r="E560590" s="30"/>
      <c r="F560590" s="30"/>
    </row>
    <row r="560689" spans="1:6" x14ac:dyDescent="0.3">
      <c r="A560689" s="30"/>
      <c r="B560689" s="30"/>
      <c r="C560689" s="30"/>
      <c r="D560689" s="30"/>
      <c r="E560689" s="30"/>
      <c r="F560689" s="30"/>
    </row>
    <row r="560788" spans="1:6" x14ac:dyDescent="0.3">
      <c r="A560788" s="30"/>
      <c r="B560788" s="30"/>
      <c r="C560788" s="30"/>
      <c r="D560788" s="30"/>
      <c r="E560788" s="30"/>
      <c r="F560788" s="30"/>
    </row>
    <row r="560887" spans="1:6" x14ac:dyDescent="0.3">
      <c r="A560887" s="30"/>
      <c r="B560887" s="30"/>
      <c r="C560887" s="30"/>
      <c r="D560887" s="30"/>
      <c r="E560887" s="30"/>
      <c r="F560887" s="30"/>
    </row>
    <row r="560986" spans="1:6" x14ac:dyDescent="0.3">
      <c r="A560986" s="30"/>
      <c r="B560986" s="30"/>
      <c r="C560986" s="30"/>
      <c r="D560986" s="30"/>
      <c r="E560986" s="30"/>
      <c r="F560986" s="30"/>
    </row>
    <row r="561085" spans="1:6" x14ac:dyDescent="0.3">
      <c r="A561085" s="30"/>
      <c r="B561085" s="30"/>
      <c r="C561085" s="30"/>
      <c r="D561085" s="30"/>
      <c r="E561085" s="30"/>
      <c r="F561085" s="30"/>
    </row>
    <row r="561184" spans="1:6" x14ac:dyDescent="0.3">
      <c r="A561184" s="30"/>
      <c r="B561184" s="30"/>
      <c r="C561184" s="30"/>
      <c r="D561184" s="30"/>
      <c r="E561184" s="30"/>
      <c r="F561184" s="30"/>
    </row>
    <row r="561283" spans="1:6" x14ac:dyDescent="0.3">
      <c r="A561283" s="30"/>
      <c r="B561283" s="30"/>
      <c r="C561283" s="30"/>
      <c r="D561283" s="30"/>
      <c r="E561283" s="30"/>
      <c r="F561283" s="30"/>
    </row>
    <row r="561382" spans="1:6" x14ac:dyDescent="0.3">
      <c r="A561382" s="30"/>
      <c r="B561382" s="30"/>
      <c r="C561382" s="30"/>
      <c r="D561382" s="30"/>
      <c r="E561382" s="30"/>
      <c r="F561382" s="30"/>
    </row>
    <row r="561481" spans="1:6" x14ac:dyDescent="0.3">
      <c r="A561481" s="30"/>
      <c r="B561481" s="30"/>
      <c r="C561481" s="30"/>
      <c r="D561481" s="30"/>
      <c r="E561481" s="30"/>
      <c r="F561481" s="30"/>
    </row>
    <row r="561580" spans="1:6" x14ac:dyDescent="0.3">
      <c r="A561580" s="30"/>
      <c r="B561580" s="30"/>
      <c r="C561580" s="30"/>
      <c r="D561580" s="30"/>
      <c r="E561580" s="30"/>
      <c r="F561580" s="30"/>
    </row>
    <row r="561679" spans="1:6" x14ac:dyDescent="0.3">
      <c r="A561679" s="30"/>
      <c r="B561679" s="30"/>
      <c r="C561679" s="30"/>
      <c r="D561679" s="30"/>
      <c r="E561679" s="30"/>
      <c r="F561679" s="30"/>
    </row>
    <row r="561778" spans="1:6" x14ac:dyDescent="0.3">
      <c r="A561778" s="30"/>
      <c r="B561778" s="30"/>
      <c r="C561778" s="30"/>
      <c r="D561778" s="30"/>
      <c r="E561778" s="30"/>
      <c r="F561778" s="30"/>
    </row>
    <row r="561877" spans="1:6" x14ac:dyDescent="0.3">
      <c r="A561877" s="30"/>
      <c r="B561877" s="30"/>
      <c r="C561877" s="30"/>
      <c r="D561877" s="30"/>
      <c r="E561877" s="30"/>
      <c r="F561877" s="30"/>
    </row>
    <row r="561976" spans="1:6" x14ac:dyDescent="0.3">
      <c r="A561976" s="30"/>
      <c r="B561976" s="30"/>
      <c r="C561976" s="30"/>
      <c r="D561976" s="30"/>
      <c r="E561976" s="30"/>
      <c r="F561976" s="30"/>
    </row>
    <row r="562075" spans="1:6" x14ac:dyDescent="0.3">
      <c r="A562075" s="30"/>
      <c r="B562075" s="30"/>
      <c r="C562075" s="30"/>
      <c r="D562075" s="30"/>
      <c r="E562075" s="30"/>
      <c r="F562075" s="30"/>
    </row>
    <row r="562174" spans="1:6" x14ac:dyDescent="0.3">
      <c r="A562174" s="30"/>
      <c r="B562174" s="30"/>
      <c r="C562174" s="30"/>
      <c r="D562174" s="30"/>
      <c r="E562174" s="30"/>
      <c r="F562174" s="30"/>
    </row>
    <row r="562273" spans="1:6" x14ac:dyDescent="0.3">
      <c r="A562273" s="30"/>
      <c r="B562273" s="30"/>
      <c r="C562273" s="30"/>
      <c r="D562273" s="30"/>
      <c r="E562273" s="30"/>
      <c r="F562273" s="30"/>
    </row>
    <row r="562372" spans="1:6" x14ac:dyDescent="0.3">
      <c r="A562372" s="30"/>
      <c r="B562372" s="30"/>
      <c r="C562372" s="30"/>
      <c r="D562372" s="30"/>
      <c r="E562372" s="30"/>
      <c r="F562372" s="30"/>
    </row>
    <row r="562471" spans="1:6" x14ac:dyDescent="0.3">
      <c r="A562471" s="30"/>
      <c r="B562471" s="30"/>
      <c r="C562471" s="30"/>
      <c r="D562471" s="30"/>
      <c r="E562471" s="30"/>
      <c r="F562471" s="30"/>
    </row>
    <row r="562570" spans="1:6" x14ac:dyDescent="0.3">
      <c r="A562570" s="30"/>
      <c r="B562570" s="30"/>
      <c r="C562570" s="30"/>
      <c r="D562570" s="30"/>
      <c r="E562570" s="30"/>
      <c r="F562570" s="30"/>
    </row>
    <row r="562669" spans="1:6" x14ac:dyDescent="0.3">
      <c r="A562669" s="30"/>
      <c r="B562669" s="30"/>
      <c r="C562669" s="30"/>
      <c r="D562669" s="30"/>
      <c r="E562669" s="30"/>
      <c r="F562669" s="30"/>
    </row>
    <row r="562768" spans="1:6" x14ac:dyDescent="0.3">
      <c r="A562768" s="30"/>
      <c r="B562768" s="30"/>
      <c r="C562768" s="30"/>
      <c r="D562768" s="30"/>
      <c r="E562768" s="30"/>
      <c r="F562768" s="30"/>
    </row>
    <row r="562867" spans="1:6" x14ac:dyDescent="0.3">
      <c r="A562867" s="30"/>
      <c r="B562867" s="30"/>
      <c r="C562867" s="30"/>
      <c r="D562867" s="30"/>
      <c r="E562867" s="30"/>
      <c r="F562867" s="30"/>
    </row>
    <row r="562966" spans="1:6" x14ac:dyDescent="0.3">
      <c r="A562966" s="30"/>
      <c r="B562966" s="30"/>
      <c r="C562966" s="30"/>
      <c r="D562966" s="30"/>
      <c r="E562966" s="30"/>
      <c r="F562966" s="30"/>
    </row>
    <row r="563065" spans="1:6" x14ac:dyDescent="0.3">
      <c r="A563065" s="30"/>
      <c r="B563065" s="30"/>
      <c r="C563065" s="30"/>
      <c r="D563065" s="30"/>
      <c r="E563065" s="30"/>
      <c r="F563065" s="30"/>
    </row>
    <row r="563164" spans="1:6" x14ac:dyDescent="0.3">
      <c r="A563164" s="30"/>
      <c r="B563164" s="30"/>
      <c r="C563164" s="30"/>
      <c r="D563164" s="30"/>
      <c r="E563164" s="30"/>
      <c r="F563164" s="30"/>
    </row>
    <row r="563263" spans="1:6" x14ac:dyDescent="0.3">
      <c r="A563263" s="30"/>
      <c r="B563263" s="30"/>
      <c r="C563263" s="30"/>
      <c r="D563263" s="30"/>
      <c r="E563263" s="30"/>
      <c r="F563263" s="30"/>
    </row>
    <row r="563362" spans="1:6" x14ac:dyDescent="0.3">
      <c r="A563362" s="30"/>
      <c r="B563362" s="30"/>
      <c r="C563362" s="30"/>
      <c r="D563362" s="30"/>
      <c r="E563362" s="30"/>
      <c r="F563362" s="30"/>
    </row>
    <row r="563461" spans="1:6" x14ac:dyDescent="0.3">
      <c r="A563461" s="30"/>
      <c r="B563461" s="30"/>
      <c r="C563461" s="30"/>
      <c r="D563461" s="30"/>
      <c r="E563461" s="30"/>
      <c r="F563461" s="30"/>
    </row>
    <row r="563560" spans="1:6" x14ac:dyDescent="0.3">
      <c r="A563560" s="30"/>
      <c r="B563560" s="30"/>
      <c r="C563560" s="30"/>
      <c r="D563560" s="30"/>
      <c r="E563560" s="30"/>
      <c r="F563560" s="30"/>
    </row>
    <row r="563659" spans="1:6" x14ac:dyDescent="0.3">
      <c r="A563659" s="30"/>
      <c r="B563659" s="30"/>
      <c r="C563659" s="30"/>
      <c r="D563659" s="30"/>
      <c r="E563659" s="30"/>
      <c r="F563659" s="30"/>
    </row>
    <row r="563758" spans="1:6" x14ac:dyDescent="0.3">
      <c r="A563758" s="30"/>
      <c r="B563758" s="30"/>
      <c r="C563758" s="30"/>
      <c r="D563758" s="30"/>
      <c r="E563758" s="30"/>
      <c r="F563758" s="30"/>
    </row>
    <row r="563857" spans="1:6" x14ac:dyDescent="0.3">
      <c r="A563857" s="30"/>
      <c r="B563857" s="30"/>
      <c r="C563857" s="30"/>
      <c r="D563857" s="30"/>
      <c r="E563857" s="30"/>
      <c r="F563857" s="30"/>
    </row>
    <row r="563956" spans="1:6" x14ac:dyDescent="0.3">
      <c r="A563956" s="30"/>
      <c r="B563956" s="30"/>
      <c r="C563956" s="30"/>
      <c r="D563956" s="30"/>
      <c r="E563956" s="30"/>
      <c r="F563956" s="30"/>
    </row>
    <row r="564055" spans="1:6" x14ac:dyDescent="0.3">
      <c r="A564055" s="30"/>
      <c r="B564055" s="30"/>
      <c r="C564055" s="30"/>
      <c r="D564055" s="30"/>
      <c r="E564055" s="30"/>
      <c r="F564055" s="30"/>
    </row>
    <row r="564154" spans="1:6" x14ac:dyDescent="0.3">
      <c r="A564154" s="30"/>
      <c r="B564154" s="30"/>
      <c r="C564154" s="30"/>
      <c r="D564154" s="30"/>
      <c r="E564154" s="30"/>
      <c r="F564154" s="30"/>
    </row>
    <row r="564253" spans="1:6" x14ac:dyDescent="0.3">
      <c r="A564253" s="30"/>
      <c r="B564253" s="30"/>
      <c r="C564253" s="30"/>
      <c r="D564253" s="30"/>
      <c r="E564253" s="30"/>
      <c r="F564253" s="30"/>
    </row>
    <row r="564352" spans="1:6" x14ac:dyDescent="0.3">
      <c r="A564352" s="30"/>
      <c r="B564352" s="30"/>
      <c r="C564352" s="30"/>
      <c r="D564352" s="30"/>
      <c r="E564352" s="30"/>
      <c r="F564352" s="30"/>
    </row>
    <row r="564451" spans="1:6" x14ac:dyDescent="0.3">
      <c r="A564451" s="30"/>
      <c r="B564451" s="30"/>
      <c r="C564451" s="30"/>
      <c r="D564451" s="30"/>
      <c r="E564451" s="30"/>
      <c r="F564451" s="30"/>
    </row>
    <row r="564550" spans="1:6" x14ac:dyDescent="0.3">
      <c r="A564550" s="30"/>
      <c r="B564550" s="30"/>
      <c r="C564550" s="30"/>
      <c r="D564550" s="30"/>
      <c r="E564550" s="30"/>
      <c r="F564550" s="30"/>
    </row>
    <row r="564649" spans="1:6" x14ac:dyDescent="0.3">
      <c r="A564649" s="30"/>
      <c r="B564649" s="30"/>
      <c r="C564649" s="30"/>
      <c r="D564649" s="30"/>
      <c r="E564649" s="30"/>
      <c r="F564649" s="30"/>
    </row>
    <row r="564748" spans="1:6" x14ac:dyDescent="0.3">
      <c r="A564748" s="30"/>
      <c r="B564748" s="30"/>
      <c r="C564748" s="30"/>
      <c r="D564748" s="30"/>
      <c r="E564748" s="30"/>
      <c r="F564748" s="30"/>
    </row>
    <row r="564847" spans="1:6" x14ac:dyDescent="0.3">
      <c r="A564847" s="30"/>
      <c r="B564847" s="30"/>
      <c r="C564847" s="30"/>
      <c r="D564847" s="30"/>
      <c r="E564847" s="30"/>
      <c r="F564847" s="30"/>
    </row>
    <row r="564946" spans="1:6" x14ac:dyDescent="0.3">
      <c r="A564946" s="30"/>
      <c r="B564946" s="30"/>
      <c r="C564946" s="30"/>
      <c r="D564946" s="30"/>
      <c r="E564946" s="30"/>
      <c r="F564946" s="30"/>
    </row>
    <row r="565045" spans="1:6" x14ac:dyDescent="0.3">
      <c r="A565045" s="30"/>
      <c r="B565045" s="30"/>
      <c r="C565045" s="30"/>
      <c r="D565045" s="30"/>
      <c r="E565045" s="30"/>
      <c r="F565045" s="30"/>
    </row>
    <row r="565144" spans="1:6" x14ac:dyDescent="0.3">
      <c r="A565144" s="30"/>
      <c r="B565144" s="30"/>
      <c r="C565144" s="30"/>
      <c r="D565144" s="30"/>
      <c r="E565144" s="30"/>
      <c r="F565144" s="30"/>
    </row>
    <row r="565243" spans="1:6" x14ac:dyDescent="0.3">
      <c r="A565243" s="30"/>
      <c r="B565243" s="30"/>
      <c r="C565243" s="30"/>
      <c r="D565243" s="30"/>
      <c r="E565243" s="30"/>
      <c r="F565243" s="30"/>
    </row>
    <row r="565342" spans="1:6" x14ac:dyDescent="0.3">
      <c r="A565342" s="30"/>
      <c r="B565342" s="30"/>
      <c r="C565342" s="30"/>
      <c r="D565342" s="30"/>
      <c r="E565342" s="30"/>
      <c r="F565342" s="30"/>
    </row>
    <row r="565441" spans="1:6" x14ac:dyDescent="0.3">
      <c r="A565441" s="30"/>
      <c r="B565441" s="30"/>
      <c r="C565441" s="30"/>
      <c r="D565441" s="30"/>
      <c r="E565441" s="30"/>
      <c r="F565441" s="30"/>
    </row>
    <row r="565540" spans="1:6" x14ac:dyDescent="0.3">
      <c r="A565540" s="30"/>
      <c r="B565540" s="30"/>
      <c r="C565540" s="30"/>
      <c r="D565540" s="30"/>
      <c r="E565540" s="30"/>
      <c r="F565540" s="30"/>
    </row>
    <row r="565639" spans="1:6" x14ac:dyDescent="0.3">
      <c r="A565639" s="30"/>
      <c r="B565639" s="30"/>
      <c r="C565639" s="30"/>
      <c r="D565639" s="30"/>
      <c r="E565639" s="30"/>
      <c r="F565639" s="30"/>
    </row>
    <row r="565738" spans="1:6" x14ac:dyDescent="0.3">
      <c r="A565738" s="30"/>
      <c r="B565738" s="30"/>
      <c r="C565738" s="30"/>
      <c r="D565738" s="30"/>
      <c r="E565738" s="30"/>
      <c r="F565738" s="30"/>
    </row>
    <row r="565837" spans="1:6" x14ac:dyDescent="0.3">
      <c r="A565837" s="30"/>
      <c r="B565837" s="30"/>
      <c r="C565837" s="30"/>
      <c r="D565837" s="30"/>
      <c r="E565837" s="30"/>
      <c r="F565837" s="30"/>
    </row>
    <row r="565936" spans="1:6" x14ac:dyDescent="0.3">
      <c r="A565936" s="30"/>
      <c r="B565936" s="30"/>
      <c r="C565936" s="30"/>
      <c r="D565936" s="30"/>
      <c r="E565936" s="30"/>
      <c r="F565936" s="30"/>
    </row>
    <row r="566035" spans="1:6" x14ac:dyDescent="0.3">
      <c r="A566035" s="30"/>
      <c r="B566035" s="30"/>
      <c r="C566035" s="30"/>
      <c r="D566035" s="30"/>
      <c r="E566035" s="30"/>
      <c r="F566035" s="30"/>
    </row>
    <row r="566134" spans="1:6" x14ac:dyDescent="0.3">
      <c r="A566134" s="30"/>
      <c r="B566134" s="30"/>
      <c r="C566134" s="30"/>
      <c r="D566134" s="30"/>
      <c r="E566134" s="30"/>
      <c r="F566134" s="30"/>
    </row>
    <row r="566233" spans="1:6" x14ac:dyDescent="0.3">
      <c r="A566233" s="30"/>
      <c r="B566233" s="30"/>
      <c r="C566233" s="30"/>
      <c r="D566233" s="30"/>
      <c r="E566233" s="30"/>
      <c r="F566233" s="30"/>
    </row>
    <row r="566332" spans="1:6" x14ac:dyDescent="0.3">
      <c r="A566332" s="30"/>
      <c r="B566332" s="30"/>
      <c r="C566332" s="30"/>
      <c r="D566332" s="30"/>
      <c r="E566332" s="30"/>
      <c r="F566332" s="30"/>
    </row>
    <row r="566431" spans="1:6" x14ac:dyDescent="0.3">
      <c r="A566431" s="30"/>
      <c r="B566431" s="30"/>
      <c r="C566431" s="30"/>
      <c r="D566431" s="30"/>
      <c r="E566431" s="30"/>
      <c r="F566431" s="30"/>
    </row>
    <row r="566530" spans="1:6" x14ac:dyDescent="0.3">
      <c r="A566530" s="30"/>
      <c r="B566530" s="30"/>
      <c r="C566530" s="30"/>
      <c r="D566530" s="30"/>
      <c r="E566530" s="30"/>
      <c r="F566530" s="30"/>
    </row>
    <row r="566629" spans="1:6" x14ac:dyDescent="0.3">
      <c r="A566629" s="30"/>
      <c r="B566629" s="30"/>
      <c r="C566629" s="30"/>
      <c r="D566629" s="30"/>
      <c r="E566629" s="30"/>
      <c r="F566629" s="30"/>
    </row>
    <row r="566728" spans="1:6" x14ac:dyDescent="0.3">
      <c r="A566728" s="30"/>
      <c r="B566728" s="30"/>
      <c r="C566728" s="30"/>
      <c r="D566728" s="30"/>
      <c r="E566728" s="30"/>
      <c r="F566728" s="30"/>
    </row>
    <row r="566827" spans="1:6" x14ac:dyDescent="0.3">
      <c r="A566827" s="30"/>
      <c r="B566827" s="30"/>
      <c r="C566827" s="30"/>
      <c r="D566827" s="30"/>
      <c r="E566827" s="30"/>
      <c r="F566827" s="30"/>
    </row>
    <row r="566926" spans="1:6" x14ac:dyDescent="0.3">
      <c r="A566926" s="30"/>
      <c r="B566926" s="30"/>
      <c r="C566926" s="30"/>
      <c r="D566926" s="30"/>
      <c r="E566926" s="30"/>
      <c r="F566926" s="30"/>
    </row>
    <row r="567025" spans="1:6" x14ac:dyDescent="0.3">
      <c r="A567025" s="30"/>
      <c r="B567025" s="30"/>
      <c r="C567025" s="30"/>
      <c r="D567025" s="30"/>
      <c r="E567025" s="30"/>
      <c r="F567025" s="30"/>
    </row>
    <row r="567124" spans="1:6" x14ac:dyDescent="0.3">
      <c r="A567124" s="30"/>
      <c r="B567124" s="30"/>
      <c r="C567124" s="30"/>
      <c r="D567124" s="30"/>
      <c r="E567124" s="30"/>
      <c r="F567124" s="30"/>
    </row>
    <row r="567223" spans="1:6" x14ac:dyDescent="0.3">
      <c r="A567223" s="30"/>
      <c r="B567223" s="30"/>
      <c r="C567223" s="30"/>
      <c r="D567223" s="30"/>
      <c r="E567223" s="30"/>
      <c r="F567223" s="30"/>
    </row>
    <row r="567322" spans="1:6" x14ac:dyDescent="0.3">
      <c r="A567322" s="30"/>
      <c r="B567322" s="30"/>
      <c r="C567322" s="30"/>
      <c r="D567322" s="30"/>
      <c r="E567322" s="30"/>
      <c r="F567322" s="30"/>
    </row>
    <row r="567421" spans="1:6" x14ac:dyDescent="0.3">
      <c r="A567421" s="30"/>
      <c r="B567421" s="30"/>
      <c r="C567421" s="30"/>
      <c r="D567421" s="30"/>
      <c r="E567421" s="30"/>
      <c r="F567421" s="30"/>
    </row>
    <row r="567520" spans="1:6" x14ac:dyDescent="0.3">
      <c r="A567520" s="30"/>
      <c r="B567520" s="30"/>
      <c r="C567520" s="30"/>
      <c r="D567520" s="30"/>
      <c r="E567520" s="30"/>
      <c r="F567520" s="30"/>
    </row>
    <row r="567619" spans="1:6" x14ac:dyDescent="0.3">
      <c r="A567619" s="30"/>
      <c r="B567619" s="30"/>
      <c r="C567619" s="30"/>
      <c r="D567619" s="30"/>
      <c r="E567619" s="30"/>
      <c r="F567619" s="30"/>
    </row>
    <row r="567718" spans="1:6" x14ac:dyDescent="0.3">
      <c r="A567718" s="30"/>
      <c r="B567718" s="30"/>
      <c r="C567718" s="30"/>
      <c r="D567718" s="30"/>
      <c r="E567718" s="30"/>
      <c r="F567718" s="30"/>
    </row>
    <row r="567817" spans="1:6" x14ac:dyDescent="0.3">
      <c r="A567817" s="30"/>
      <c r="B567817" s="30"/>
      <c r="C567817" s="30"/>
      <c r="D567817" s="30"/>
      <c r="E567817" s="30"/>
      <c r="F567817" s="30"/>
    </row>
    <row r="567916" spans="1:6" x14ac:dyDescent="0.3">
      <c r="A567916" s="30"/>
      <c r="B567916" s="30"/>
      <c r="C567916" s="30"/>
      <c r="D567916" s="30"/>
      <c r="E567916" s="30"/>
      <c r="F567916" s="30"/>
    </row>
    <row r="568015" spans="1:6" x14ac:dyDescent="0.3">
      <c r="A568015" s="30"/>
      <c r="B568015" s="30"/>
      <c r="C568015" s="30"/>
      <c r="D568015" s="30"/>
      <c r="E568015" s="30"/>
      <c r="F568015" s="30"/>
    </row>
    <row r="568114" spans="1:6" x14ac:dyDescent="0.3">
      <c r="A568114" s="30"/>
      <c r="B568114" s="30"/>
      <c r="C568114" s="30"/>
      <c r="D568114" s="30"/>
      <c r="E568114" s="30"/>
      <c r="F568114" s="30"/>
    </row>
    <row r="568213" spans="1:6" x14ac:dyDescent="0.3">
      <c r="A568213" s="30"/>
      <c r="B568213" s="30"/>
      <c r="C568213" s="30"/>
      <c r="D568213" s="30"/>
      <c r="E568213" s="30"/>
      <c r="F568213" s="30"/>
    </row>
    <row r="568312" spans="1:6" x14ac:dyDescent="0.3">
      <c r="A568312" s="30"/>
      <c r="B568312" s="30"/>
      <c r="C568312" s="30"/>
      <c r="D568312" s="30"/>
      <c r="E568312" s="30"/>
      <c r="F568312" s="30"/>
    </row>
    <row r="568411" spans="1:6" x14ac:dyDescent="0.3">
      <c r="A568411" s="30"/>
      <c r="B568411" s="30"/>
      <c r="C568411" s="30"/>
      <c r="D568411" s="30"/>
      <c r="E568411" s="30"/>
      <c r="F568411" s="30"/>
    </row>
    <row r="568510" spans="1:6" x14ac:dyDescent="0.3">
      <c r="A568510" s="30"/>
      <c r="B568510" s="30"/>
      <c r="C568510" s="30"/>
      <c r="D568510" s="30"/>
      <c r="E568510" s="30"/>
      <c r="F568510" s="30"/>
    </row>
    <row r="568609" spans="1:6" x14ac:dyDescent="0.3">
      <c r="A568609" s="30"/>
      <c r="B568609" s="30"/>
      <c r="C568609" s="30"/>
      <c r="D568609" s="30"/>
      <c r="E568609" s="30"/>
      <c r="F568609" s="30"/>
    </row>
    <row r="568708" spans="1:6" x14ac:dyDescent="0.3">
      <c r="A568708" s="30"/>
      <c r="B568708" s="30"/>
      <c r="C568708" s="30"/>
      <c r="D568708" s="30"/>
      <c r="E568708" s="30"/>
      <c r="F568708" s="30"/>
    </row>
    <row r="568807" spans="1:6" x14ac:dyDescent="0.3">
      <c r="A568807" s="30"/>
      <c r="B568807" s="30"/>
      <c r="C568807" s="30"/>
      <c r="D568807" s="30"/>
      <c r="E568807" s="30"/>
      <c r="F568807" s="30"/>
    </row>
    <row r="568906" spans="1:6" x14ac:dyDescent="0.3">
      <c r="A568906" s="30"/>
      <c r="B568906" s="30"/>
      <c r="C568906" s="30"/>
      <c r="D568906" s="30"/>
      <c r="E568906" s="30"/>
      <c r="F568906" s="30"/>
    </row>
    <row r="569005" spans="1:6" x14ac:dyDescent="0.3">
      <c r="A569005" s="30"/>
      <c r="B569005" s="30"/>
      <c r="C569005" s="30"/>
      <c r="D569005" s="30"/>
      <c r="E569005" s="30"/>
      <c r="F569005" s="30"/>
    </row>
    <row r="569104" spans="1:6" x14ac:dyDescent="0.3">
      <c r="A569104" s="30"/>
      <c r="B569104" s="30"/>
      <c r="C569104" s="30"/>
      <c r="D569104" s="30"/>
      <c r="E569104" s="30"/>
      <c r="F569104" s="30"/>
    </row>
    <row r="569203" spans="1:6" x14ac:dyDescent="0.3">
      <c r="A569203" s="30"/>
      <c r="B569203" s="30"/>
      <c r="C569203" s="30"/>
      <c r="D569203" s="30"/>
      <c r="E569203" s="30"/>
      <c r="F569203" s="30"/>
    </row>
    <row r="569302" spans="1:6" x14ac:dyDescent="0.3">
      <c r="A569302" s="30"/>
      <c r="B569302" s="30"/>
      <c r="C569302" s="30"/>
      <c r="D569302" s="30"/>
      <c r="E569302" s="30"/>
      <c r="F569302" s="30"/>
    </row>
    <row r="569401" spans="1:6" x14ac:dyDescent="0.3">
      <c r="A569401" s="30"/>
      <c r="B569401" s="30"/>
      <c r="C569401" s="30"/>
      <c r="D569401" s="30"/>
      <c r="E569401" s="30"/>
      <c r="F569401" s="30"/>
    </row>
    <row r="569500" spans="1:6" x14ac:dyDescent="0.3">
      <c r="A569500" s="30"/>
      <c r="B569500" s="30"/>
      <c r="C569500" s="30"/>
      <c r="D569500" s="30"/>
      <c r="E569500" s="30"/>
      <c r="F569500" s="30"/>
    </row>
    <row r="569599" spans="1:6" x14ac:dyDescent="0.3">
      <c r="A569599" s="30"/>
      <c r="B569599" s="30"/>
      <c r="C569599" s="30"/>
      <c r="D569599" s="30"/>
      <c r="E569599" s="30"/>
      <c r="F569599" s="30"/>
    </row>
    <row r="569698" spans="1:6" x14ac:dyDescent="0.3">
      <c r="A569698" s="30"/>
      <c r="B569698" s="30"/>
      <c r="C569698" s="30"/>
      <c r="D569698" s="30"/>
      <c r="E569698" s="30"/>
      <c r="F569698" s="30"/>
    </row>
    <row r="569797" spans="1:6" x14ac:dyDescent="0.3">
      <c r="A569797" s="30"/>
      <c r="B569797" s="30"/>
      <c r="C569797" s="30"/>
      <c r="D569797" s="30"/>
      <c r="E569797" s="30"/>
      <c r="F569797" s="30"/>
    </row>
    <row r="569896" spans="1:6" x14ac:dyDescent="0.3">
      <c r="A569896" s="30"/>
      <c r="B569896" s="30"/>
      <c r="C569896" s="30"/>
      <c r="D569896" s="30"/>
      <c r="E569896" s="30"/>
      <c r="F569896" s="30"/>
    </row>
    <row r="569995" spans="1:6" x14ac:dyDescent="0.3">
      <c r="A569995" s="30"/>
      <c r="B569995" s="30"/>
      <c r="C569995" s="30"/>
      <c r="D569995" s="30"/>
      <c r="E569995" s="30"/>
      <c r="F569995" s="30"/>
    </row>
    <row r="570094" spans="1:6" x14ac:dyDescent="0.3">
      <c r="A570094" s="30"/>
      <c r="B570094" s="30"/>
      <c r="C570094" s="30"/>
      <c r="D570094" s="30"/>
      <c r="E570094" s="30"/>
      <c r="F570094" s="30"/>
    </row>
    <row r="570193" spans="1:6" x14ac:dyDescent="0.3">
      <c r="A570193" s="30"/>
      <c r="B570193" s="30"/>
      <c r="C570193" s="30"/>
      <c r="D570193" s="30"/>
      <c r="E570193" s="30"/>
      <c r="F570193" s="30"/>
    </row>
    <row r="570292" spans="1:6" x14ac:dyDescent="0.3">
      <c r="A570292" s="30"/>
      <c r="B570292" s="30"/>
      <c r="C570292" s="30"/>
      <c r="D570292" s="30"/>
      <c r="E570292" s="30"/>
      <c r="F570292" s="30"/>
    </row>
    <row r="570391" spans="1:6" x14ac:dyDescent="0.3">
      <c r="A570391" s="30"/>
      <c r="B570391" s="30"/>
      <c r="C570391" s="30"/>
      <c r="D570391" s="30"/>
      <c r="E570391" s="30"/>
      <c r="F570391" s="30"/>
    </row>
    <row r="570490" spans="1:6" x14ac:dyDescent="0.3">
      <c r="A570490" s="30"/>
      <c r="B570490" s="30"/>
      <c r="C570490" s="30"/>
      <c r="D570490" s="30"/>
      <c r="E570490" s="30"/>
      <c r="F570490" s="30"/>
    </row>
    <row r="570589" spans="1:6" x14ac:dyDescent="0.3">
      <c r="A570589" s="30"/>
      <c r="B570589" s="30"/>
      <c r="C570589" s="30"/>
      <c r="D570589" s="30"/>
      <c r="E570589" s="30"/>
      <c r="F570589" s="30"/>
    </row>
    <row r="570688" spans="1:6" x14ac:dyDescent="0.3">
      <c r="A570688" s="30"/>
      <c r="B570688" s="30"/>
      <c r="C570688" s="30"/>
      <c r="D570688" s="30"/>
      <c r="E570688" s="30"/>
      <c r="F570688" s="30"/>
    </row>
    <row r="570787" spans="1:6" x14ac:dyDescent="0.3">
      <c r="A570787" s="30"/>
      <c r="B570787" s="30"/>
      <c r="C570787" s="30"/>
      <c r="D570787" s="30"/>
      <c r="E570787" s="30"/>
      <c r="F570787" s="30"/>
    </row>
    <row r="570886" spans="1:6" x14ac:dyDescent="0.3">
      <c r="A570886" s="30"/>
      <c r="B570886" s="30"/>
      <c r="C570886" s="30"/>
      <c r="D570886" s="30"/>
      <c r="E570886" s="30"/>
      <c r="F570886" s="30"/>
    </row>
    <row r="570985" spans="1:6" x14ac:dyDescent="0.3">
      <c r="A570985" s="30"/>
      <c r="B570985" s="30"/>
      <c r="C570985" s="30"/>
      <c r="D570985" s="30"/>
      <c r="E570985" s="30"/>
      <c r="F570985" s="30"/>
    </row>
    <row r="571084" spans="1:6" x14ac:dyDescent="0.3">
      <c r="A571084" s="30"/>
      <c r="B571084" s="30"/>
      <c r="C571084" s="30"/>
      <c r="D571084" s="30"/>
      <c r="E571084" s="30"/>
      <c r="F571084" s="30"/>
    </row>
    <row r="571183" spans="1:6" x14ac:dyDescent="0.3">
      <c r="A571183" s="30"/>
      <c r="B571183" s="30"/>
      <c r="C571183" s="30"/>
      <c r="D571183" s="30"/>
      <c r="E571183" s="30"/>
      <c r="F571183" s="30"/>
    </row>
    <row r="571282" spans="1:6" x14ac:dyDescent="0.3">
      <c r="A571282" s="30"/>
      <c r="B571282" s="30"/>
      <c r="C571282" s="30"/>
      <c r="D571282" s="30"/>
      <c r="E571282" s="30"/>
      <c r="F571282" s="30"/>
    </row>
    <row r="571381" spans="1:6" x14ac:dyDescent="0.3">
      <c r="A571381" s="30"/>
      <c r="B571381" s="30"/>
      <c r="C571381" s="30"/>
      <c r="D571381" s="30"/>
      <c r="E571381" s="30"/>
      <c r="F571381" s="30"/>
    </row>
    <row r="571480" spans="1:6" x14ac:dyDescent="0.3">
      <c r="A571480" s="30"/>
      <c r="B571480" s="30"/>
      <c r="C571480" s="30"/>
      <c r="D571480" s="30"/>
      <c r="E571480" s="30"/>
      <c r="F571480" s="30"/>
    </row>
    <row r="571579" spans="1:6" x14ac:dyDescent="0.3">
      <c r="A571579" s="30"/>
      <c r="B571579" s="30"/>
      <c r="C571579" s="30"/>
      <c r="D571579" s="30"/>
      <c r="E571579" s="30"/>
      <c r="F571579" s="30"/>
    </row>
    <row r="571678" spans="1:6" x14ac:dyDescent="0.3">
      <c r="A571678" s="30"/>
      <c r="B571678" s="30"/>
      <c r="C571678" s="30"/>
      <c r="D571678" s="30"/>
      <c r="E571678" s="30"/>
      <c r="F571678" s="30"/>
    </row>
    <row r="571777" spans="1:6" x14ac:dyDescent="0.3">
      <c r="A571777" s="30"/>
      <c r="B571777" s="30"/>
      <c r="C571777" s="30"/>
      <c r="D571777" s="30"/>
      <c r="E571777" s="30"/>
      <c r="F571777" s="30"/>
    </row>
    <row r="571876" spans="1:6" x14ac:dyDescent="0.3">
      <c r="A571876" s="30"/>
      <c r="B571876" s="30"/>
      <c r="C571876" s="30"/>
      <c r="D571876" s="30"/>
      <c r="E571876" s="30"/>
      <c r="F571876" s="30"/>
    </row>
    <row r="571975" spans="1:6" x14ac:dyDescent="0.3">
      <c r="A571975" s="30"/>
      <c r="B571975" s="30"/>
      <c r="C571975" s="30"/>
      <c r="D571975" s="30"/>
      <c r="E571975" s="30"/>
      <c r="F571975" s="30"/>
    </row>
    <row r="572074" spans="1:6" x14ac:dyDescent="0.3">
      <c r="A572074" s="30"/>
      <c r="B572074" s="30"/>
      <c r="C572074" s="30"/>
      <c r="D572074" s="30"/>
      <c r="E572074" s="30"/>
      <c r="F572074" s="30"/>
    </row>
    <row r="572173" spans="1:6" x14ac:dyDescent="0.3">
      <c r="A572173" s="30"/>
      <c r="B572173" s="30"/>
      <c r="C572173" s="30"/>
      <c r="D572173" s="30"/>
      <c r="E572173" s="30"/>
      <c r="F572173" s="30"/>
    </row>
    <row r="572272" spans="1:6" x14ac:dyDescent="0.3">
      <c r="A572272" s="30"/>
      <c r="B572272" s="30"/>
      <c r="C572272" s="30"/>
      <c r="D572272" s="30"/>
      <c r="E572272" s="30"/>
      <c r="F572272" s="30"/>
    </row>
    <row r="572371" spans="1:6" x14ac:dyDescent="0.3">
      <c r="A572371" s="30"/>
      <c r="B572371" s="30"/>
      <c r="C572371" s="30"/>
      <c r="D572371" s="30"/>
      <c r="E572371" s="30"/>
      <c r="F572371" s="30"/>
    </row>
    <row r="572470" spans="1:6" x14ac:dyDescent="0.3">
      <c r="A572470" s="30"/>
      <c r="B572470" s="30"/>
      <c r="C572470" s="30"/>
      <c r="D572470" s="30"/>
      <c r="E572470" s="30"/>
      <c r="F572470" s="30"/>
    </row>
    <row r="572569" spans="1:6" x14ac:dyDescent="0.3">
      <c r="A572569" s="30"/>
      <c r="B572569" s="30"/>
      <c r="C572569" s="30"/>
      <c r="D572569" s="30"/>
      <c r="E572569" s="30"/>
      <c r="F572569" s="30"/>
    </row>
    <row r="572668" spans="1:6" x14ac:dyDescent="0.3">
      <c r="A572668" s="30"/>
      <c r="B572668" s="30"/>
      <c r="C572668" s="30"/>
      <c r="D572668" s="30"/>
      <c r="E572668" s="30"/>
      <c r="F572668" s="30"/>
    </row>
    <row r="572767" spans="1:6" x14ac:dyDescent="0.3">
      <c r="A572767" s="30"/>
      <c r="B572767" s="30"/>
      <c r="C572767" s="30"/>
      <c r="D572767" s="30"/>
      <c r="E572767" s="30"/>
      <c r="F572767" s="30"/>
    </row>
    <row r="572866" spans="1:6" x14ac:dyDescent="0.3">
      <c r="A572866" s="30"/>
      <c r="B572866" s="30"/>
      <c r="C572866" s="30"/>
      <c r="D572866" s="30"/>
      <c r="E572866" s="30"/>
      <c r="F572866" s="30"/>
    </row>
    <row r="572965" spans="1:6" x14ac:dyDescent="0.3">
      <c r="A572965" s="30"/>
      <c r="B572965" s="30"/>
      <c r="C572965" s="30"/>
      <c r="D572965" s="30"/>
      <c r="E572965" s="30"/>
      <c r="F572965" s="30"/>
    </row>
    <row r="573064" spans="1:6" x14ac:dyDescent="0.3">
      <c r="A573064" s="30"/>
      <c r="B573064" s="30"/>
      <c r="C573064" s="30"/>
      <c r="D573064" s="30"/>
      <c r="E573064" s="30"/>
      <c r="F573064" s="30"/>
    </row>
    <row r="573163" spans="1:6" x14ac:dyDescent="0.3">
      <c r="A573163" s="30"/>
      <c r="B573163" s="30"/>
      <c r="C573163" s="30"/>
      <c r="D573163" s="30"/>
      <c r="E573163" s="30"/>
      <c r="F573163" s="30"/>
    </row>
    <row r="573262" spans="1:6" x14ac:dyDescent="0.3">
      <c r="A573262" s="30"/>
      <c r="B573262" s="30"/>
      <c r="C573262" s="30"/>
      <c r="D573262" s="30"/>
      <c r="E573262" s="30"/>
      <c r="F573262" s="30"/>
    </row>
    <row r="573361" spans="1:6" x14ac:dyDescent="0.3">
      <c r="A573361" s="30"/>
      <c r="B573361" s="30"/>
      <c r="C573361" s="30"/>
      <c r="D573361" s="30"/>
      <c r="E573361" s="30"/>
      <c r="F573361" s="30"/>
    </row>
    <row r="573460" spans="1:6" x14ac:dyDescent="0.3">
      <c r="A573460" s="30"/>
      <c r="B573460" s="30"/>
      <c r="C573460" s="30"/>
      <c r="D573460" s="30"/>
      <c r="E573460" s="30"/>
      <c r="F573460" s="30"/>
    </row>
    <row r="573559" spans="1:6" x14ac:dyDescent="0.3">
      <c r="A573559" s="30"/>
      <c r="B573559" s="30"/>
      <c r="C573559" s="30"/>
      <c r="D573559" s="30"/>
      <c r="E573559" s="30"/>
      <c r="F573559" s="30"/>
    </row>
    <row r="573658" spans="1:6" x14ac:dyDescent="0.3">
      <c r="A573658" s="30"/>
      <c r="B573658" s="30"/>
      <c r="C573658" s="30"/>
      <c r="D573658" s="30"/>
      <c r="E573658" s="30"/>
      <c r="F573658" s="30"/>
    </row>
    <row r="573757" spans="1:6" x14ac:dyDescent="0.3">
      <c r="A573757" s="30"/>
      <c r="B573757" s="30"/>
      <c r="C573757" s="30"/>
      <c r="D573757" s="30"/>
      <c r="E573757" s="30"/>
      <c r="F573757" s="30"/>
    </row>
    <row r="573856" spans="1:6" x14ac:dyDescent="0.3">
      <c r="A573856" s="30"/>
      <c r="B573856" s="30"/>
      <c r="C573856" s="30"/>
      <c r="D573856" s="30"/>
      <c r="E573856" s="30"/>
      <c r="F573856" s="30"/>
    </row>
    <row r="573955" spans="1:6" x14ac:dyDescent="0.3">
      <c r="A573955" s="30"/>
      <c r="B573955" s="30"/>
      <c r="C573955" s="30"/>
      <c r="D573955" s="30"/>
      <c r="E573955" s="30"/>
      <c r="F573955" s="30"/>
    </row>
    <row r="574054" spans="1:6" x14ac:dyDescent="0.3">
      <c r="A574054" s="30"/>
      <c r="B574054" s="30"/>
      <c r="C574054" s="30"/>
      <c r="D574054" s="30"/>
      <c r="E574054" s="30"/>
      <c r="F574054" s="30"/>
    </row>
    <row r="574153" spans="1:6" x14ac:dyDescent="0.3">
      <c r="A574153" s="30"/>
      <c r="B574153" s="30"/>
      <c r="C574153" s="30"/>
      <c r="D574153" s="30"/>
      <c r="E574153" s="30"/>
      <c r="F574153" s="30"/>
    </row>
    <row r="574252" spans="1:6" x14ac:dyDescent="0.3">
      <c r="A574252" s="30"/>
      <c r="B574252" s="30"/>
      <c r="C574252" s="30"/>
      <c r="D574252" s="30"/>
      <c r="E574252" s="30"/>
      <c r="F574252" s="30"/>
    </row>
    <row r="574351" spans="1:6" x14ac:dyDescent="0.3">
      <c r="A574351" s="30"/>
      <c r="B574351" s="30"/>
      <c r="C574351" s="30"/>
      <c r="D574351" s="30"/>
      <c r="E574351" s="30"/>
      <c r="F574351" s="30"/>
    </row>
    <row r="574450" spans="1:6" x14ac:dyDescent="0.3">
      <c r="A574450" s="30"/>
      <c r="B574450" s="30"/>
      <c r="C574450" s="30"/>
      <c r="D574450" s="30"/>
      <c r="E574450" s="30"/>
      <c r="F574450" s="30"/>
    </row>
    <row r="574549" spans="1:6" x14ac:dyDescent="0.3">
      <c r="A574549" s="30"/>
      <c r="B574549" s="30"/>
      <c r="C574549" s="30"/>
      <c r="D574549" s="30"/>
      <c r="E574549" s="30"/>
      <c r="F574549" s="30"/>
    </row>
    <row r="574648" spans="1:6" x14ac:dyDescent="0.3">
      <c r="A574648" s="30"/>
      <c r="B574648" s="30"/>
      <c r="C574648" s="30"/>
      <c r="D574648" s="30"/>
      <c r="E574648" s="30"/>
      <c r="F574648" s="30"/>
    </row>
    <row r="574747" spans="1:6" x14ac:dyDescent="0.3">
      <c r="A574747" s="30"/>
      <c r="B574747" s="30"/>
      <c r="C574747" s="30"/>
      <c r="D574747" s="30"/>
      <c r="E574747" s="30"/>
      <c r="F574747" s="30"/>
    </row>
    <row r="574846" spans="1:6" x14ac:dyDescent="0.3">
      <c r="A574846" s="30"/>
      <c r="B574846" s="30"/>
      <c r="C574846" s="30"/>
      <c r="D574846" s="30"/>
      <c r="E574846" s="30"/>
      <c r="F574846" s="30"/>
    </row>
    <row r="574945" spans="1:6" x14ac:dyDescent="0.3">
      <c r="A574945" s="30"/>
      <c r="B574945" s="30"/>
      <c r="C574945" s="30"/>
      <c r="D574945" s="30"/>
      <c r="E574945" s="30"/>
      <c r="F574945" s="30"/>
    </row>
    <row r="575044" spans="1:6" x14ac:dyDescent="0.3">
      <c r="A575044" s="30"/>
      <c r="B575044" s="30"/>
      <c r="C575044" s="30"/>
      <c r="D575044" s="30"/>
      <c r="E575044" s="30"/>
      <c r="F575044" s="30"/>
    </row>
    <row r="575143" spans="1:6" x14ac:dyDescent="0.3">
      <c r="A575143" s="30"/>
      <c r="B575143" s="30"/>
      <c r="C575143" s="30"/>
      <c r="D575143" s="30"/>
      <c r="E575143" s="30"/>
      <c r="F575143" s="30"/>
    </row>
    <row r="575242" spans="1:6" x14ac:dyDescent="0.3">
      <c r="A575242" s="30"/>
      <c r="B575242" s="30"/>
      <c r="C575242" s="30"/>
      <c r="D575242" s="30"/>
      <c r="E575242" s="30"/>
      <c r="F575242" s="30"/>
    </row>
    <row r="575341" spans="1:6" x14ac:dyDescent="0.3">
      <c r="A575341" s="30"/>
      <c r="B575341" s="30"/>
      <c r="C575341" s="30"/>
      <c r="D575341" s="30"/>
      <c r="E575341" s="30"/>
      <c r="F575341" s="30"/>
    </row>
    <row r="575440" spans="1:6" x14ac:dyDescent="0.3">
      <c r="A575440" s="30"/>
      <c r="B575440" s="30"/>
      <c r="C575440" s="30"/>
      <c r="D575440" s="30"/>
      <c r="E575440" s="30"/>
      <c r="F575440" s="30"/>
    </row>
    <row r="575539" spans="1:6" x14ac:dyDescent="0.3">
      <c r="A575539" s="30"/>
      <c r="B575539" s="30"/>
      <c r="C575539" s="30"/>
      <c r="D575539" s="30"/>
      <c r="E575539" s="30"/>
      <c r="F575539" s="30"/>
    </row>
    <row r="575638" spans="1:6" x14ac:dyDescent="0.3">
      <c r="A575638" s="30"/>
      <c r="B575638" s="30"/>
      <c r="C575638" s="30"/>
      <c r="D575638" s="30"/>
      <c r="E575638" s="30"/>
      <c r="F575638" s="30"/>
    </row>
    <row r="575737" spans="1:6" x14ac:dyDescent="0.3">
      <c r="A575737" s="30"/>
      <c r="B575737" s="30"/>
      <c r="C575737" s="30"/>
      <c r="D575737" s="30"/>
      <c r="E575737" s="30"/>
      <c r="F575737" s="30"/>
    </row>
    <row r="575836" spans="1:6" x14ac:dyDescent="0.3">
      <c r="A575836" s="30"/>
      <c r="B575836" s="30"/>
      <c r="C575836" s="30"/>
      <c r="D575836" s="30"/>
      <c r="E575836" s="30"/>
      <c r="F575836" s="30"/>
    </row>
    <row r="575935" spans="1:6" x14ac:dyDescent="0.3">
      <c r="A575935" s="30"/>
      <c r="B575935" s="30"/>
      <c r="C575935" s="30"/>
      <c r="D575935" s="30"/>
      <c r="E575935" s="30"/>
      <c r="F575935" s="30"/>
    </row>
    <row r="576034" spans="1:6" x14ac:dyDescent="0.3">
      <c r="A576034" s="30"/>
      <c r="B576034" s="30"/>
      <c r="C576034" s="30"/>
      <c r="D576034" s="30"/>
      <c r="E576034" s="30"/>
      <c r="F576034" s="30"/>
    </row>
    <row r="576133" spans="1:6" x14ac:dyDescent="0.3">
      <c r="A576133" s="30"/>
      <c r="B576133" s="30"/>
      <c r="C576133" s="30"/>
      <c r="D576133" s="30"/>
      <c r="E576133" s="30"/>
      <c r="F576133" s="30"/>
    </row>
    <row r="576232" spans="1:6" x14ac:dyDescent="0.3">
      <c r="A576232" s="30"/>
      <c r="B576232" s="30"/>
      <c r="C576232" s="30"/>
      <c r="D576232" s="30"/>
      <c r="E576232" s="30"/>
      <c r="F576232" s="30"/>
    </row>
    <row r="576331" spans="1:6" x14ac:dyDescent="0.3">
      <c r="A576331" s="30"/>
      <c r="B576331" s="30"/>
      <c r="C576331" s="30"/>
      <c r="D576331" s="30"/>
      <c r="E576331" s="30"/>
      <c r="F576331" s="30"/>
    </row>
    <row r="576430" spans="1:6" x14ac:dyDescent="0.3">
      <c r="A576430" s="30"/>
      <c r="B576430" s="30"/>
      <c r="C576430" s="30"/>
      <c r="D576430" s="30"/>
      <c r="E576430" s="30"/>
      <c r="F576430" s="30"/>
    </row>
    <row r="576529" spans="1:6" x14ac:dyDescent="0.3">
      <c r="A576529" s="30"/>
      <c r="B576529" s="30"/>
      <c r="C576529" s="30"/>
      <c r="D576529" s="30"/>
      <c r="E576529" s="30"/>
      <c r="F576529" s="30"/>
    </row>
    <row r="576628" spans="1:6" x14ac:dyDescent="0.3">
      <c r="A576628" s="30"/>
      <c r="B576628" s="30"/>
      <c r="C576628" s="30"/>
      <c r="D576628" s="30"/>
      <c r="E576628" s="30"/>
      <c r="F576628" s="30"/>
    </row>
    <row r="576727" spans="1:6" x14ac:dyDescent="0.3">
      <c r="A576727" s="30"/>
      <c r="B576727" s="30"/>
      <c r="C576727" s="30"/>
      <c r="D576727" s="30"/>
      <c r="E576727" s="30"/>
      <c r="F576727" s="30"/>
    </row>
    <row r="576826" spans="1:6" x14ac:dyDescent="0.3">
      <c r="A576826" s="30"/>
      <c r="B576826" s="30"/>
      <c r="C576826" s="30"/>
      <c r="D576826" s="30"/>
      <c r="E576826" s="30"/>
      <c r="F576826" s="30"/>
    </row>
    <row r="576925" spans="1:6" x14ac:dyDescent="0.3">
      <c r="A576925" s="30"/>
      <c r="B576925" s="30"/>
      <c r="C576925" s="30"/>
      <c r="D576925" s="30"/>
      <c r="E576925" s="30"/>
      <c r="F576925" s="30"/>
    </row>
    <row r="577024" spans="1:6" x14ac:dyDescent="0.3">
      <c r="A577024" s="30"/>
      <c r="B577024" s="30"/>
      <c r="C577024" s="30"/>
      <c r="D577024" s="30"/>
      <c r="E577024" s="30"/>
      <c r="F577024" s="30"/>
    </row>
    <row r="577123" spans="1:6" x14ac:dyDescent="0.3">
      <c r="A577123" s="30"/>
      <c r="B577123" s="30"/>
      <c r="C577123" s="30"/>
      <c r="D577123" s="30"/>
      <c r="E577123" s="30"/>
      <c r="F577123" s="30"/>
    </row>
    <row r="577222" spans="1:6" x14ac:dyDescent="0.3">
      <c r="A577222" s="30"/>
      <c r="B577222" s="30"/>
      <c r="C577222" s="30"/>
      <c r="D577222" s="30"/>
      <c r="E577222" s="30"/>
      <c r="F577222" s="30"/>
    </row>
    <row r="577321" spans="1:6" x14ac:dyDescent="0.3">
      <c r="A577321" s="30"/>
      <c r="B577321" s="30"/>
      <c r="C577321" s="30"/>
      <c r="D577321" s="30"/>
      <c r="E577321" s="30"/>
      <c r="F577321" s="30"/>
    </row>
    <row r="577420" spans="1:6" x14ac:dyDescent="0.3">
      <c r="A577420" s="30"/>
      <c r="B577420" s="30"/>
      <c r="C577420" s="30"/>
      <c r="D577420" s="30"/>
      <c r="E577420" s="30"/>
      <c r="F577420" s="30"/>
    </row>
    <row r="577519" spans="1:6" x14ac:dyDescent="0.3">
      <c r="A577519" s="30"/>
      <c r="B577519" s="30"/>
      <c r="C577519" s="30"/>
      <c r="D577519" s="30"/>
      <c r="E577519" s="30"/>
      <c r="F577519" s="30"/>
    </row>
    <row r="577618" spans="1:6" x14ac:dyDescent="0.3">
      <c r="A577618" s="30"/>
      <c r="B577618" s="30"/>
      <c r="C577618" s="30"/>
      <c r="D577618" s="30"/>
      <c r="E577618" s="30"/>
      <c r="F577618" s="30"/>
    </row>
    <row r="577717" spans="1:6" x14ac:dyDescent="0.3">
      <c r="A577717" s="30"/>
      <c r="B577717" s="30"/>
      <c r="C577717" s="30"/>
      <c r="D577717" s="30"/>
      <c r="E577717" s="30"/>
      <c r="F577717" s="30"/>
    </row>
    <row r="577816" spans="1:6" x14ac:dyDescent="0.3">
      <c r="A577816" s="30"/>
      <c r="B577816" s="30"/>
      <c r="C577816" s="30"/>
      <c r="D577816" s="30"/>
      <c r="E577816" s="30"/>
      <c r="F577816" s="30"/>
    </row>
    <row r="577915" spans="1:6" x14ac:dyDescent="0.3">
      <c r="A577915" s="30"/>
      <c r="B577915" s="30"/>
      <c r="C577915" s="30"/>
      <c r="D577915" s="30"/>
      <c r="E577915" s="30"/>
      <c r="F577915" s="30"/>
    </row>
    <row r="578014" spans="1:6" x14ac:dyDescent="0.3">
      <c r="A578014" s="30"/>
      <c r="B578014" s="30"/>
      <c r="C578014" s="30"/>
      <c r="D578014" s="30"/>
      <c r="E578014" s="30"/>
      <c r="F578014" s="30"/>
    </row>
    <row r="578113" spans="1:6" x14ac:dyDescent="0.3">
      <c r="A578113" s="30"/>
      <c r="B578113" s="30"/>
      <c r="C578113" s="30"/>
      <c r="D578113" s="30"/>
      <c r="E578113" s="30"/>
      <c r="F578113" s="30"/>
    </row>
    <row r="578212" spans="1:6" x14ac:dyDescent="0.3">
      <c r="A578212" s="30"/>
      <c r="B578212" s="30"/>
      <c r="C578212" s="30"/>
      <c r="D578212" s="30"/>
      <c r="E578212" s="30"/>
      <c r="F578212" s="30"/>
    </row>
    <row r="578311" spans="1:6" x14ac:dyDescent="0.3">
      <c r="A578311" s="30"/>
      <c r="B578311" s="30"/>
      <c r="C578311" s="30"/>
      <c r="D578311" s="30"/>
      <c r="E578311" s="30"/>
      <c r="F578311" s="30"/>
    </row>
    <row r="578410" spans="1:6" x14ac:dyDescent="0.3">
      <c r="A578410" s="30"/>
      <c r="B578410" s="30"/>
      <c r="C578410" s="30"/>
      <c r="D578410" s="30"/>
      <c r="E578410" s="30"/>
      <c r="F578410" s="30"/>
    </row>
    <row r="578509" spans="1:6" x14ac:dyDescent="0.3">
      <c r="A578509" s="30"/>
      <c r="B578509" s="30"/>
      <c r="C578509" s="30"/>
      <c r="D578509" s="30"/>
      <c r="E578509" s="30"/>
      <c r="F578509" s="30"/>
    </row>
    <row r="578608" spans="1:6" x14ac:dyDescent="0.3">
      <c r="A578608" s="30"/>
      <c r="B578608" s="30"/>
      <c r="C578608" s="30"/>
      <c r="D578608" s="30"/>
      <c r="E578608" s="30"/>
      <c r="F578608" s="30"/>
    </row>
    <row r="578707" spans="1:6" x14ac:dyDescent="0.3">
      <c r="A578707" s="30"/>
      <c r="B578707" s="30"/>
      <c r="C578707" s="30"/>
      <c r="D578707" s="30"/>
      <c r="E578707" s="30"/>
      <c r="F578707" s="30"/>
    </row>
    <row r="578806" spans="1:6" x14ac:dyDescent="0.3">
      <c r="A578806" s="30"/>
      <c r="B578806" s="30"/>
      <c r="C578806" s="30"/>
      <c r="D578806" s="30"/>
      <c r="E578806" s="30"/>
      <c r="F578806" s="30"/>
    </row>
    <row r="578905" spans="1:6" x14ac:dyDescent="0.3">
      <c r="A578905" s="30"/>
      <c r="B578905" s="30"/>
      <c r="C578905" s="30"/>
      <c r="D578905" s="30"/>
      <c r="E578905" s="30"/>
      <c r="F578905" s="30"/>
    </row>
    <row r="579004" spans="1:6" x14ac:dyDescent="0.3">
      <c r="A579004" s="30"/>
      <c r="B579004" s="30"/>
      <c r="C579004" s="30"/>
      <c r="D579004" s="30"/>
      <c r="E579004" s="30"/>
      <c r="F579004" s="30"/>
    </row>
    <row r="579103" spans="1:6" x14ac:dyDescent="0.3">
      <c r="A579103" s="30"/>
      <c r="B579103" s="30"/>
      <c r="C579103" s="30"/>
      <c r="D579103" s="30"/>
      <c r="E579103" s="30"/>
      <c r="F579103" s="30"/>
    </row>
    <row r="579202" spans="1:6" x14ac:dyDescent="0.3">
      <c r="A579202" s="30"/>
      <c r="B579202" s="30"/>
      <c r="C579202" s="30"/>
      <c r="D579202" s="30"/>
      <c r="E579202" s="30"/>
      <c r="F579202" s="30"/>
    </row>
    <row r="579301" spans="1:6" x14ac:dyDescent="0.3">
      <c r="A579301" s="30"/>
      <c r="B579301" s="30"/>
      <c r="C579301" s="30"/>
      <c r="D579301" s="30"/>
      <c r="E579301" s="30"/>
      <c r="F579301" s="30"/>
    </row>
    <row r="579400" spans="1:6" x14ac:dyDescent="0.3">
      <c r="A579400" s="30"/>
      <c r="B579400" s="30"/>
      <c r="C579400" s="30"/>
      <c r="D579400" s="30"/>
      <c r="E579400" s="30"/>
      <c r="F579400" s="30"/>
    </row>
    <row r="579499" spans="1:6" x14ac:dyDescent="0.3">
      <c r="A579499" s="30"/>
      <c r="B579499" s="30"/>
      <c r="C579499" s="30"/>
      <c r="D579499" s="30"/>
      <c r="E579499" s="30"/>
      <c r="F579499" s="30"/>
    </row>
    <row r="579598" spans="1:6" x14ac:dyDescent="0.3">
      <c r="A579598" s="30"/>
      <c r="B579598" s="30"/>
      <c r="C579598" s="30"/>
      <c r="D579598" s="30"/>
      <c r="E579598" s="30"/>
      <c r="F579598" s="30"/>
    </row>
    <row r="579697" spans="1:6" x14ac:dyDescent="0.3">
      <c r="A579697" s="30"/>
      <c r="B579697" s="30"/>
      <c r="C579697" s="30"/>
      <c r="D579697" s="30"/>
      <c r="E579697" s="30"/>
      <c r="F579697" s="30"/>
    </row>
    <row r="579796" spans="1:6" x14ac:dyDescent="0.3">
      <c r="A579796" s="30"/>
      <c r="B579796" s="30"/>
      <c r="C579796" s="30"/>
      <c r="D579796" s="30"/>
      <c r="E579796" s="30"/>
      <c r="F579796" s="30"/>
    </row>
    <row r="579895" spans="1:6" x14ac:dyDescent="0.3">
      <c r="A579895" s="30"/>
      <c r="B579895" s="30"/>
      <c r="C579895" s="30"/>
      <c r="D579895" s="30"/>
      <c r="E579895" s="30"/>
      <c r="F579895" s="30"/>
    </row>
    <row r="579994" spans="1:6" x14ac:dyDescent="0.3">
      <c r="A579994" s="30"/>
      <c r="B579994" s="30"/>
      <c r="C579994" s="30"/>
      <c r="D579994" s="30"/>
      <c r="E579994" s="30"/>
      <c r="F579994" s="30"/>
    </row>
    <row r="580093" spans="1:6" x14ac:dyDescent="0.3">
      <c r="A580093" s="30"/>
      <c r="B580093" s="30"/>
      <c r="C580093" s="30"/>
      <c r="D580093" s="30"/>
      <c r="E580093" s="30"/>
      <c r="F580093" s="30"/>
    </row>
    <row r="580192" spans="1:6" x14ac:dyDescent="0.3">
      <c r="A580192" s="30"/>
      <c r="B580192" s="30"/>
      <c r="C580192" s="30"/>
      <c r="D580192" s="30"/>
      <c r="E580192" s="30"/>
      <c r="F580192" s="30"/>
    </row>
    <row r="580291" spans="1:6" x14ac:dyDescent="0.3">
      <c r="A580291" s="30"/>
      <c r="B580291" s="30"/>
      <c r="C580291" s="30"/>
      <c r="D580291" s="30"/>
      <c r="E580291" s="30"/>
      <c r="F580291" s="30"/>
    </row>
    <row r="580390" spans="1:6" x14ac:dyDescent="0.3">
      <c r="A580390" s="30"/>
      <c r="B580390" s="30"/>
      <c r="C580390" s="30"/>
      <c r="D580390" s="30"/>
      <c r="E580390" s="30"/>
      <c r="F580390" s="30"/>
    </row>
    <row r="580489" spans="1:6" x14ac:dyDescent="0.3">
      <c r="A580489" s="30"/>
      <c r="B580489" s="30"/>
      <c r="C580489" s="30"/>
      <c r="D580489" s="30"/>
      <c r="E580489" s="30"/>
      <c r="F580489" s="30"/>
    </row>
    <row r="580588" spans="1:6" x14ac:dyDescent="0.3">
      <c r="A580588" s="30"/>
      <c r="B580588" s="30"/>
      <c r="C580588" s="30"/>
      <c r="D580588" s="30"/>
      <c r="E580588" s="30"/>
      <c r="F580588" s="30"/>
    </row>
    <row r="580687" spans="1:6" x14ac:dyDescent="0.3">
      <c r="A580687" s="30"/>
      <c r="B580687" s="30"/>
      <c r="C580687" s="30"/>
      <c r="D580687" s="30"/>
      <c r="E580687" s="30"/>
      <c r="F580687" s="30"/>
    </row>
    <row r="580786" spans="1:6" x14ac:dyDescent="0.3">
      <c r="A580786" s="30"/>
      <c r="B580786" s="30"/>
      <c r="C580786" s="30"/>
      <c r="D580786" s="30"/>
      <c r="E580786" s="30"/>
      <c r="F580786" s="30"/>
    </row>
    <row r="580885" spans="1:6" x14ac:dyDescent="0.3">
      <c r="A580885" s="30"/>
      <c r="B580885" s="30"/>
      <c r="C580885" s="30"/>
      <c r="D580885" s="30"/>
      <c r="E580885" s="30"/>
      <c r="F580885" s="30"/>
    </row>
    <row r="580984" spans="1:6" x14ac:dyDescent="0.3">
      <c r="A580984" s="30"/>
      <c r="B580984" s="30"/>
      <c r="C580984" s="30"/>
      <c r="D580984" s="30"/>
      <c r="E580984" s="30"/>
      <c r="F580984" s="30"/>
    </row>
    <row r="581083" spans="1:6" x14ac:dyDescent="0.3">
      <c r="A581083" s="30"/>
      <c r="B581083" s="30"/>
      <c r="C581083" s="30"/>
      <c r="D581083" s="30"/>
      <c r="E581083" s="30"/>
      <c r="F581083" s="30"/>
    </row>
    <row r="581182" spans="1:6" x14ac:dyDescent="0.3">
      <c r="A581182" s="30"/>
      <c r="B581182" s="30"/>
      <c r="C581182" s="30"/>
      <c r="D581182" s="30"/>
      <c r="E581182" s="30"/>
      <c r="F581182" s="30"/>
    </row>
    <row r="581281" spans="1:6" x14ac:dyDescent="0.3">
      <c r="A581281" s="30"/>
      <c r="B581281" s="30"/>
      <c r="C581281" s="30"/>
      <c r="D581281" s="30"/>
      <c r="E581281" s="30"/>
      <c r="F581281" s="30"/>
    </row>
    <row r="581380" spans="1:6" x14ac:dyDescent="0.3">
      <c r="A581380" s="30"/>
      <c r="B581380" s="30"/>
      <c r="C581380" s="30"/>
      <c r="D581380" s="30"/>
      <c r="E581380" s="30"/>
      <c r="F581380" s="30"/>
    </row>
    <row r="581479" spans="1:6" x14ac:dyDescent="0.3">
      <c r="A581479" s="30"/>
      <c r="B581479" s="30"/>
      <c r="C581479" s="30"/>
      <c r="D581479" s="30"/>
      <c r="E581479" s="30"/>
      <c r="F581479" s="30"/>
    </row>
    <row r="581578" spans="1:6" x14ac:dyDescent="0.3">
      <c r="A581578" s="30"/>
      <c r="B581578" s="30"/>
      <c r="C581578" s="30"/>
      <c r="D581578" s="30"/>
      <c r="E581578" s="30"/>
      <c r="F581578" s="30"/>
    </row>
    <row r="581677" spans="1:6" x14ac:dyDescent="0.3">
      <c r="A581677" s="30"/>
      <c r="B581677" s="30"/>
      <c r="C581677" s="30"/>
      <c r="D581677" s="30"/>
      <c r="E581677" s="30"/>
      <c r="F581677" s="30"/>
    </row>
    <row r="581776" spans="1:6" x14ac:dyDescent="0.3">
      <c r="A581776" s="30"/>
      <c r="B581776" s="30"/>
      <c r="C581776" s="30"/>
      <c r="D581776" s="30"/>
      <c r="E581776" s="30"/>
      <c r="F581776" s="30"/>
    </row>
    <row r="581875" spans="1:6" x14ac:dyDescent="0.3">
      <c r="A581875" s="30"/>
      <c r="B581875" s="30"/>
      <c r="C581875" s="30"/>
      <c r="D581875" s="30"/>
      <c r="E581875" s="30"/>
      <c r="F581875" s="30"/>
    </row>
    <row r="581974" spans="1:6" x14ac:dyDescent="0.3">
      <c r="A581974" s="30"/>
      <c r="B581974" s="30"/>
      <c r="C581974" s="30"/>
      <c r="D581974" s="30"/>
      <c r="E581974" s="30"/>
      <c r="F581974" s="30"/>
    </row>
    <row r="582073" spans="1:6" x14ac:dyDescent="0.3">
      <c r="A582073" s="30"/>
      <c r="B582073" s="30"/>
      <c r="C582073" s="30"/>
      <c r="D582073" s="30"/>
      <c r="E582073" s="30"/>
      <c r="F582073" s="30"/>
    </row>
    <row r="582172" spans="1:6" x14ac:dyDescent="0.3">
      <c r="A582172" s="30"/>
      <c r="B582172" s="30"/>
      <c r="C582172" s="30"/>
      <c r="D582172" s="30"/>
      <c r="E582172" s="30"/>
      <c r="F582172" s="30"/>
    </row>
    <row r="582271" spans="1:6" x14ac:dyDescent="0.3">
      <c r="A582271" s="30"/>
      <c r="B582271" s="30"/>
      <c r="C582271" s="30"/>
      <c r="D582271" s="30"/>
      <c r="E582271" s="30"/>
      <c r="F582271" s="30"/>
    </row>
    <row r="582370" spans="1:6" x14ac:dyDescent="0.3">
      <c r="A582370" s="30"/>
      <c r="B582370" s="30"/>
      <c r="C582370" s="30"/>
      <c r="D582370" s="30"/>
      <c r="E582370" s="30"/>
      <c r="F582370" s="30"/>
    </row>
    <row r="582469" spans="1:6" x14ac:dyDescent="0.3">
      <c r="A582469" s="30"/>
      <c r="B582469" s="30"/>
      <c r="C582469" s="30"/>
      <c r="D582469" s="30"/>
      <c r="E582469" s="30"/>
      <c r="F582469" s="30"/>
    </row>
    <row r="582568" spans="1:6" x14ac:dyDescent="0.3">
      <c r="A582568" s="30"/>
      <c r="B582568" s="30"/>
      <c r="C582568" s="30"/>
      <c r="D582568" s="30"/>
      <c r="E582568" s="30"/>
      <c r="F582568" s="30"/>
    </row>
    <row r="582667" spans="1:6" x14ac:dyDescent="0.3">
      <c r="A582667" s="30"/>
      <c r="B582667" s="30"/>
      <c r="C582667" s="30"/>
      <c r="D582667" s="30"/>
      <c r="E582667" s="30"/>
      <c r="F582667" s="30"/>
    </row>
    <row r="582766" spans="1:6" x14ac:dyDescent="0.3">
      <c r="A582766" s="30"/>
      <c r="B582766" s="30"/>
      <c r="C582766" s="30"/>
      <c r="D582766" s="30"/>
      <c r="E582766" s="30"/>
      <c r="F582766" s="30"/>
    </row>
    <row r="582865" spans="1:6" x14ac:dyDescent="0.3">
      <c r="A582865" s="30"/>
      <c r="B582865" s="30"/>
      <c r="C582865" s="30"/>
      <c r="D582865" s="30"/>
      <c r="E582865" s="30"/>
      <c r="F582865" s="30"/>
    </row>
    <row r="582964" spans="1:6" x14ac:dyDescent="0.3">
      <c r="A582964" s="30"/>
      <c r="B582964" s="30"/>
      <c r="C582964" s="30"/>
      <c r="D582964" s="30"/>
      <c r="E582964" s="30"/>
      <c r="F582964" s="30"/>
    </row>
    <row r="583063" spans="1:6" x14ac:dyDescent="0.3">
      <c r="A583063" s="30"/>
      <c r="B583063" s="30"/>
      <c r="C583063" s="30"/>
      <c r="D583063" s="30"/>
      <c r="E583063" s="30"/>
      <c r="F583063" s="30"/>
    </row>
    <row r="583162" spans="1:6" x14ac:dyDescent="0.3">
      <c r="A583162" s="30"/>
      <c r="B583162" s="30"/>
      <c r="C583162" s="30"/>
      <c r="D583162" s="30"/>
      <c r="E583162" s="30"/>
      <c r="F583162" s="30"/>
    </row>
    <row r="583261" spans="1:6" x14ac:dyDescent="0.3">
      <c r="A583261" s="30"/>
      <c r="B583261" s="30"/>
      <c r="C583261" s="30"/>
      <c r="D583261" s="30"/>
      <c r="E583261" s="30"/>
      <c r="F583261" s="30"/>
    </row>
    <row r="583360" spans="1:6" x14ac:dyDescent="0.3">
      <c r="A583360" s="30"/>
      <c r="B583360" s="30"/>
      <c r="C583360" s="30"/>
      <c r="D583360" s="30"/>
      <c r="E583360" s="30"/>
      <c r="F583360" s="30"/>
    </row>
    <row r="583459" spans="1:6" x14ac:dyDescent="0.3">
      <c r="A583459" s="30"/>
      <c r="B583459" s="30"/>
      <c r="C583459" s="30"/>
      <c r="D583459" s="30"/>
      <c r="E583459" s="30"/>
      <c r="F583459" s="30"/>
    </row>
    <row r="583558" spans="1:6" x14ac:dyDescent="0.3">
      <c r="A583558" s="30"/>
      <c r="B583558" s="30"/>
      <c r="C583558" s="30"/>
      <c r="D583558" s="30"/>
      <c r="E583558" s="30"/>
      <c r="F583558" s="30"/>
    </row>
    <row r="583657" spans="1:6" x14ac:dyDescent="0.3">
      <c r="A583657" s="30"/>
      <c r="B583657" s="30"/>
      <c r="C583657" s="30"/>
      <c r="D583657" s="30"/>
      <c r="E583657" s="30"/>
      <c r="F583657" s="30"/>
    </row>
    <row r="583756" spans="1:6" x14ac:dyDescent="0.3">
      <c r="A583756" s="30"/>
      <c r="B583756" s="30"/>
      <c r="C583756" s="30"/>
      <c r="D583756" s="30"/>
      <c r="E583756" s="30"/>
      <c r="F583756" s="30"/>
    </row>
    <row r="583855" spans="1:6" x14ac:dyDescent="0.3">
      <c r="A583855" s="30"/>
      <c r="B583855" s="30"/>
      <c r="C583855" s="30"/>
      <c r="D583855" s="30"/>
      <c r="E583855" s="30"/>
      <c r="F583855" s="30"/>
    </row>
    <row r="583954" spans="1:6" x14ac:dyDescent="0.3">
      <c r="A583954" s="30"/>
      <c r="B583954" s="30"/>
      <c r="C583954" s="30"/>
      <c r="D583954" s="30"/>
      <c r="E583954" s="30"/>
      <c r="F583954" s="30"/>
    </row>
    <row r="584053" spans="1:6" x14ac:dyDescent="0.3">
      <c r="A584053" s="30"/>
      <c r="B584053" s="30"/>
      <c r="C584053" s="30"/>
      <c r="D584053" s="30"/>
      <c r="E584053" s="30"/>
      <c r="F584053" s="30"/>
    </row>
    <row r="584152" spans="1:6" x14ac:dyDescent="0.3">
      <c r="A584152" s="30"/>
      <c r="B584152" s="30"/>
      <c r="C584152" s="30"/>
      <c r="D584152" s="30"/>
      <c r="E584152" s="30"/>
      <c r="F584152" s="30"/>
    </row>
    <row r="584251" spans="1:6" x14ac:dyDescent="0.3">
      <c r="A584251" s="30"/>
      <c r="B584251" s="30"/>
      <c r="C584251" s="30"/>
      <c r="D584251" s="30"/>
      <c r="E584251" s="30"/>
      <c r="F584251" s="30"/>
    </row>
    <row r="584350" spans="1:6" x14ac:dyDescent="0.3">
      <c r="A584350" s="30"/>
      <c r="B584350" s="30"/>
      <c r="C584350" s="30"/>
      <c r="D584350" s="30"/>
      <c r="E584350" s="30"/>
      <c r="F584350" s="30"/>
    </row>
    <row r="584449" spans="1:6" x14ac:dyDescent="0.3">
      <c r="A584449" s="30"/>
      <c r="B584449" s="30"/>
      <c r="C584449" s="30"/>
      <c r="D584449" s="30"/>
      <c r="E584449" s="30"/>
      <c r="F584449" s="30"/>
    </row>
    <row r="584548" spans="1:6" x14ac:dyDescent="0.3">
      <c r="A584548" s="30"/>
      <c r="B584548" s="30"/>
      <c r="C584548" s="30"/>
      <c r="D584548" s="30"/>
      <c r="E584548" s="30"/>
      <c r="F584548" s="30"/>
    </row>
    <row r="584647" spans="1:6" x14ac:dyDescent="0.3">
      <c r="A584647" s="30"/>
      <c r="B584647" s="30"/>
      <c r="C584647" s="30"/>
      <c r="D584647" s="30"/>
      <c r="E584647" s="30"/>
      <c r="F584647" s="30"/>
    </row>
    <row r="584746" spans="1:6" x14ac:dyDescent="0.3">
      <c r="A584746" s="30"/>
      <c r="B584746" s="30"/>
      <c r="C584746" s="30"/>
      <c r="D584746" s="30"/>
      <c r="E584746" s="30"/>
      <c r="F584746" s="30"/>
    </row>
    <row r="584845" spans="1:6" x14ac:dyDescent="0.3">
      <c r="A584845" s="30"/>
      <c r="B584845" s="30"/>
      <c r="C584845" s="30"/>
      <c r="D584845" s="30"/>
      <c r="E584845" s="30"/>
      <c r="F584845" s="30"/>
    </row>
    <row r="584944" spans="1:6" x14ac:dyDescent="0.3">
      <c r="A584944" s="30"/>
      <c r="B584944" s="30"/>
      <c r="C584944" s="30"/>
      <c r="D584944" s="30"/>
      <c r="E584944" s="30"/>
      <c r="F584944" s="30"/>
    </row>
    <row r="585043" spans="1:6" x14ac:dyDescent="0.3">
      <c r="A585043" s="30"/>
      <c r="B585043" s="30"/>
      <c r="C585043" s="30"/>
      <c r="D585043" s="30"/>
      <c r="E585043" s="30"/>
      <c r="F585043" s="30"/>
    </row>
    <row r="585142" spans="1:6" x14ac:dyDescent="0.3">
      <c r="A585142" s="30"/>
      <c r="B585142" s="30"/>
      <c r="C585142" s="30"/>
      <c r="D585142" s="30"/>
      <c r="E585142" s="30"/>
      <c r="F585142" s="30"/>
    </row>
    <row r="585241" spans="1:6" x14ac:dyDescent="0.3">
      <c r="A585241" s="30"/>
      <c r="B585241" s="30"/>
      <c r="C585241" s="30"/>
      <c r="D585241" s="30"/>
      <c r="E585241" s="30"/>
      <c r="F585241" s="30"/>
    </row>
    <row r="585340" spans="1:6" x14ac:dyDescent="0.3">
      <c r="A585340" s="30"/>
      <c r="B585340" s="30"/>
      <c r="C585340" s="30"/>
      <c r="D585340" s="30"/>
      <c r="E585340" s="30"/>
      <c r="F585340" s="30"/>
    </row>
    <row r="585439" spans="1:6" x14ac:dyDescent="0.3">
      <c r="A585439" s="30"/>
      <c r="B585439" s="30"/>
      <c r="C585439" s="30"/>
      <c r="D585439" s="30"/>
      <c r="E585439" s="30"/>
      <c r="F585439" s="30"/>
    </row>
    <row r="585538" spans="1:6" x14ac:dyDescent="0.3">
      <c r="A585538" s="30"/>
      <c r="B585538" s="30"/>
      <c r="C585538" s="30"/>
      <c r="D585538" s="30"/>
      <c r="E585538" s="30"/>
      <c r="F585538" s="30"/>
    </row>
    <row r="585637" spans="1:6" x14ac:dyDescent="0.3">
      <c r="A585637" s="30"/>
      <c r="B585637" s="30"/>
      <c r="C585637" s="30"/>
      <c r="D585637" s="30"/>
      <c r="E585637" s="30"/>
      <c r="F585637" s="30"/>
    </row>
    <row r="585736" spans="1:6" x14ac:dyDescent="0.3">
      <c r="A585736" s="30"/>
      <c r="B585736" s="30"/>
      <c r="C585736" s="30"/>
      <c r="D585736" s="30"/>
      <c r="E585736" s="30"/>
      <c r="F585736" s="30"/>
    </row>
    <row r="585835" spans="1:6" x14ac:dyDescent="0.3">
      <c r="A585835" s="30"/>
      <c r="B585835" s="30"/>
      <c r="C585835" s="30"/>
      <c r="D585835" s="30"/>
      <c r="E585835" s="30"/>
      <c r="F585835" s="30"/>
    </row>
    <row r="585934" spans="1:6" x14ac:dyDescent="0.3">
      <c r="A585934" s="30"/>
      <c r="B585934" s="30"/>
      <c r="C585934" s="30"/>
      <c r="D585934" s="30"/>
      <c r="E585934" s="30"/>
      <c r="F585934" s="30"/>
    </row>
    <row r="586033" spans="1:6" x14ac:dyDescent="0.3">
      <c r="A586033" s="30"/>
      <c r="B586033" s="30"/>
      <c r="C586033" s="30"/>
      <c r="D586033" s="30"/>
      <c r="E586033" s="30"/>
      <c r="F586033" s="30"/>
    </row>
    <row r="586132" spans="1:6" x14ac:dyDescent="0.3">
      <c r="A586132" s="30"/>
      <c r="B586132" s="30"/>
      <c r="C586132" s="30"/>
      <c r="D586132" s="30"/>
      <c r="E586132" s="30"/>
      <c r="F586132" s="30"/>
    </row>
    <row r="586231" spans="1:6" x14ac:dyDescent="0.3">
      <c r="A586231" s="30"/>
      <c r="B586231" s="30"/>
      <c r="C586231" s="30"/>
      <c r="D586231" s="30"/>
      <c r="E586231" s="30"/>
      <c r="F586231" s="30"/>
    </row>
    <row r="586330" spans="1:6" x14ac:dyDescent="0.3">
      <c r="A586330" s="30"/>
      <c r="B586330" s="30"/>
      <c r="C586330" s="30"/>
      <c r="D586330" s="30"/>
      <c r="E586330" s="30"/>
      <c r="F586330" s="30"/>
    </row>
    <row r="586429" spans="1:6" x14ac:dyDescent="0.3">
      <c r="A586429" s="30"/>
      <c r="B586429" s="30"/>
      <c r="C586429" s="30"/>
      <c r="D586429" s="30"/>
      <c r="E586429" s="30"/>
      <c r="F586429" s="30"/>
    </row>
    <row r="586528" spans="1:6" x14ac:dyDescent="0.3">
      <c r="A586528" s="30"/>
      <c r="B586528" s="30"/>
      <c r="C586528" s="30"/>
      <c r="D586528" s="30"/>
      <c r="E586528" s="30"/>
      <c r="F586528" s="30"/>
    </row>
    <row r="586627" spans="1:6" x14ac:dyDescent="0.3">
      <c r="A586627" s="30"/>
      <c r="B586627" s="30"/>
      <c r="C586627" s="30"/>
      <c r="D586627" s="30"/>
      <c r="E586627" s="30"/>
      <c r="F586627" s="30"/>
    </row>
    <row r="586726" spans="1:6" x14ac:dyDescent="0.3">
      <c r="A586726" s="30"/>
      <c r="B586726" s="30"/>
      <c r="C586726" s="30"/>
      <c r="D586726" s="30"/>
      <c r="E586726" s="30"/>
      <c r="F586726" s="30"/>
    </row>
    <row r="586825" spans="1:6" x14ac:dyDescent="0.3">
      <c r="A586825" s="30"/>
      <c r="B586825" s="30"/>
      <c r="C586825" s="30"/>
      <c r="D586825" s="30"/>
      <c r="E586825" s="30"/>
      <c r="F586825" s="30"/>
    </row>
    <row r="586924" spans="1:6" x14ac:dyDescent="0.3">
      <c r="A586924" s="30"/>
      <c r="B586924" s="30"/>
      <c r="C586924" s="30"/>
      <c r="D586924" s="30"/>
      <c r="E586924" s="30"/>
      <c r="F586924" s="30"/>
    </row>
    <row r="587023" spans="1:6" x14ac:dyDescent="0.3">
      <c r="A587023" s="30"/>
      <c r="B587023" s="30"/>
      <c r="C587023" s="30"/>
      <c r="D587023" s="30"/>
      <c r="E587023" s="30"/>
      <c r="F587023" s="30"/>
    </row>
    <row r="587122" spans="1:6" x14ac:dyDescent="0.3">
      <c r="A587122" s="30"/>
      <c r="B587122" s="30"/>
      <c r="C587122" s="30"/>
      <c r="D587122" s="30"/>
      <c r="E587122" s="30"/>
      <c r="F587122" s="30"/>
    </row>
    <row r="587221" spans="1:6" x14ac:dyDescent="0.3">
      <c r="A587221" s="30"/>
      <c r="B587221" s="30"/>
      <c r="C587221" s="30"/>
      <c r="D587221" s="30"/>
      <c r="E587221" s="30"/>
      <c r="F587221" s="30"/>
    </row>
    <row r="587320" spans="1:6" x14ac:dyDescent="0.3">
      <c r="A587320" s="30"/>
      <c r="B587320" s="30"/>
      <c r="C587320" s="30"/>
      <c r="D587320" s="30"/>
      <c r="E587320" s="30"/>
      <c r="F587320" s="30"/>
    </row>
    <row r="587419" spans="1:6" x14ac:dyDescent="0.3">
      <c r="A587419" s="30"/>
      <c r="B587419" s="30"/>
      <c r="C587419" s="30"/>
      <c r="D587419" s="30"/>
      <c r="E587419" s="30"/>
      <c r="F587419" s="30"/>
    </row>
    <row r="587518" spans="1:6" x14ac:dyDescent="0.3">
      <c r="A587518" s="30"/>
      <c r="B587518" s="30"/>
      <c r="C587518" s="30"/>
      <c r="D587518" s="30"/>
      <c r="E587518" s="30"/>
      <c r="F587518" s="30"/>
    </row>
    <row r="587617" spans="1:6" x14ac:dyDescent="0.3">
      <c r="A587617" s="30"/>
      <c r="B587617" s="30"/>
      <c r="C587617" s="30"/>
      <c r="D587617" s="30"/>
      <c r="E587617" s="30"/>
      <c r="F587617" s="30"/>
    </row>
    <row r="587716" spans="1:6" x14ac:dyDescent="0.3">
      <c r="A587716" s="30"/>
      <c r="B587716" s="30"/>
      <c r="C587716" s="30"/>
      <c r="D587716" s="30"/>
      <c r="E587716" s="30"/>
      <c r="F587716" s="30"/>
    </row>
    <row r="587815" spans="1:6" x14ac:dyDescent="0.3">
      <c r="A587815" s="30"/>
      <c r="B587815" s="30"/>
      <c r="C587815" s="30"/>
      <c r="D587815" s="30"/>
      <c r="E587815" s="30"/>
      <c r="F587815" s="30"/>
    </row>
    <row r="587914" spans="1:6" x14ac:dyDescent="0.3">
      <c r="A587914" s="30"/>
      <c r="B587914" s="30"/>
      <c r="C587914" s="30"/>
      <c r="D587914" s="30"/>
      <c r="E587914" s="30"/>
      <c r="F587914" s="30"/>
    </row>
    <row r="588013" spans="1:6" x14ac:dyDescent="0.3">
      <c r="A588013" s="30"/>
      <c r="B588013" s="30"/>
      <c r="C588013" s="30"/>
      <c r="D588013" s="30"/>
      <c r="E588013" s="30"/>
      <c r="F588013" s="30"/>
    </row>
    <row r="588112" spans="1:6" x14ac:dyDescent="0.3">
      <c r="A588112" s="30"/>
      <c r="B588112" s="30"/>
      <c r="C588112" s="30"/>
      <c r="D588112" s="30"/>
      <c r="E588112" s="30"/>
      <c r="F588112" s="30"/>
    </row>
    <row r="588211" spans="1:6" x14ac:dyDescent="0.3">
      <c r="A588211" s="30"/>
      <c r="B588211" s="30"/>
      <c r="C588211" s="30"/>
      <c r="D588211" s="30"/>
      <c r="E588211" s="30"/>
      <c r="F588211" s="30"/>
    </row>
    <row r="588310" spans="1:6" x14ac:dyDescent="0.3">
      <c r="A588310" s="30"/>
      <c r="B588310" s="30"/>
      <c r="C588310" s="30"/>
      <c r="D588310" s="30"/>
      <c r="E588310" s="30"/>
      <c r="F588310" s="30"/>
    </row>
    <row r="588409" spans="1:6" x14ac:dyDescent="0.3">
      <c r="A588409" s="30"/>
      <c r="B588409" s="30"/>
      <c r="C588409" s="30"/>
      <c r="D588409" s="30"/>
      <c r="E588409" s="30"/>
      <c r="F588409" s="30"/>
    </row>
    <row r="588508" spans="1:6" x14ac:dyDescent="0.3">
      <c r="A588508" s="30"/>
      <c r="B588508" s="30"/>
      <c r="C588508" s="30"/>
      <c r="D588508" s="30"/>
      <c r="E588508" s="30"/>
      <c r="F588508" s="30"/>
    </row>
    <row r="588607" spans="1:6" x14ac:dyDescent="0.3">
      <c r="A588607" s="30"/>
      <c r="B588607" s="30"/>
      <c r="C588607" s="30"/>
      <c r="D588607" s="30"/>
      <c r="E588607" s="30"/>
      <c r="F588607" s="30"/>
    </row>
    <row r="588706" spans="1:6" x14ac:dyDescent="0.3">
      <c r="A588706" s="30"/>
      <c r="B588706" s="30"/>
      <c r="C588706" s="30"/>
      <c r="D588706" s="30"/>
      <c r="E588706" s="30"/>
      <c r="F588706" s="30"/>
    </row>
    <row r="588805" spans="1:6" x14ac:dyDescent="0.3">
      <c r="A588805" s="30"/>
      <c r="B588805" s="30"/>
      <c r="C588805" s="30"/>
      <c r="D588805" s="30"/>
      <c r="E588805" s="30"/>
      <c r="F588805" s="30"/>
    </row>
    <row r="588904" spans="1:6" x14ac:dyDescent="0.3">
      <c r="A588904" s="30"/>
      <c r="B588904" s="30"/>
      <c r="C588904" s="30"/>
      <c r="D588904" s="30"/>
      <c r="E588904" s="30"/>
      <c r="F588904" s="30"/>
    </row>
    <row r="589003" spans="1:6" x14ac:dyDescent="0.3">
      <c r="A589003" s="30"/>
      <c r="B589003" s="30"/>
      <c r="C589003" s="30"/>
      <c r="D589003" s="30"/>
      <c r="E589003" s="30"/>
      <c r="F589003" s="30"/>
    </row>
    <row r="589102" spans="1:6" x14ac:dyDescent="0.3">
      <c r="A589102" s="30"/>
      <c r="B589102" s="30"/>
      <c r="C589102" s="30"/>
      <c r="D589102" s="30"/>
      <c r="E589102" s="30"/>
      <c r="F589102" s="30"/>
    </row>
    <row r="589201" spans="1:6" x14ac:dyDescent="0.3">
      <c r="A589201" s="30"/>
      <c r="B589201" s="30"/>
      <c r="C589201" s="30"/>
      <c r="D589201" s="30"/>
      <c r="E589201" s="30"/>
      <c r="F589201" s="30"/>
    </row>
    <row r="589300" spans="1:6" x14ac:dyDescent="0.3">
      <c r="A589300" s="30"/>
      <c r="B589300" s="30"/>
      <c r="C589300" s="30"/>
      <c r="D589300" s="30"/>
      <c r="E589300" s="30"/>
      <c r="F589300" s="30"/>
    </row>
    <row r="589399" spans="1:6" x14ac:dyDescent="0.3">
      <c r="A589399" s="30"/>
      <c r="B589399" s="30"/>
      <c r="C589399" s="30"/>
      <c r="D589399" s="30"/>
      <c r="E589399" s="30"/>
      <c r="F589399" s="30"/>
    </row>
    <row r="589498" spans="1:6" x14ac:dyDescent="0.3">
      <c r="A589498" s="30"/>
      <c r="B589498" s="30"/>
      <c r="C589498" s="30"/>
      <c r="D589498" s="30"/>
      <c r="E589498" s="30"/>
      <c r="F589498" s="30"/>
    </row>
    <row r="589597" spans="1:6" x14ac:dyDescent="0.3">
      <c r="A589597" s="30"/>
      <c r="B589597" s="30"/>
      <c r="C589597" s="30"/>
      <c r="D589597" s="30"/>
      <c r="E589597" s="30"/>
      <c r="F589597" s="30"/>
    </row>
    <row r="589696" spans="1:6" x14ac:dyDescent="0.3">
      <c r="A589696" s="30"/>
      <c r="B589696" s="30"/>
      <c r="C589696" s="30"/>
      <c r="D589696" s="30"/>
      <c r="E589696" s="30"/>
      <c r="F589696" s="30"/>
    </row>
    <row r="589795" spans="1:6" x14ac:dyDescent="0.3">
      <c r="A589795" s="30"/>
      <c r="B589795" s="30"/>
      <c r="C589795" s="30"/>
      <c r="D589795" s="30"/>
      <c r="E589795" s="30"/>
      <c r="F589795" s="30"/>
    </row>
    <row r="589894" spans="1:6" x14ac:dyDescent="0.3">
      <c r="A589894" s="30"/>
      <c r="B589894" s="30"/>
      <c r="C589894" s="30"/>
      <c r="D589894" s="30"/>
      <c r="E589894" s="30"/>
      <c r="F589894" s="30"/>
    </row>
    <row r="589993" spans="1:6" x14ac:dyDescent="0.3">
      <c r="A589993" s="30"/>
      <c r="B589993" s="30"/>
      <c r="C589993" s="30"/>
      <c r="D589993" s="30"/>
      <c r="E589993" s="30"/>
      <c r="F589993" s="30"/>
    </row>
    <row r="590092" spans="1:6" x14ac:dyDescent="0.3">
      <c r="A590092" s="30"/>
      <c r="B590092" s="30"/>
      <c r="C590092" s="30"/>
      <c r="D590092" s="30"/>
      <c r="E590092" s="30"/>
      <c r="F590092" s="30"/>
    </row>
    <row r="590191" spans="1:6" x14ac:dyDescent="0.3">
      <c r="A590191" s="30"/>
      <c r="B590191" s="30"/>
      <c r="C590191" s="30"/>
      <c r="D590191" s="30"/>
      <c r="E590191" s="30"/>
      <c r="F590191" s="30"/>
    </row>
    <row r="590290" spans="1:6" x14ac:dyDescent="0.3">
      <c r="A590290" s="30"/>
      <c r="B590290" s="30"/>
      <c r="C590290" s="30"/>
      <c r="D590290" s="30"/>
      <c r="E590290" s="30"/>
      <c r="F590290" s="30"/>
    </row>
    <row r="590389" spans="1:6" x14ac:dyDescent="0.3">
      <c r="A590389" s="30"/>
      <c r="B590389" s="30"/>
      <c r="C590389" s="30"/>
      <c r="D590389" s="30"/>
      <c r="E590389" s="30"/>
      <c r="F590389" s="30"/>
    </row>
    <row r="590488" spans="1:6" x14ac:dyDescent="0.3">
      <c r="A590488" s="30"/>
      <c r="B590488" s="30"/>
      <c r="C590488" s="30"/>
      <c r="D590488" s="30"/>
      <c r="E590488" s="30"/>
      <c r="F590488" s="30"/>
    </row>
    <row r="590587" spans="1:6" x14ac:dyDescent="0.3">
      <c r="A590587" s="30"/>
      <c r="B590587" s="30"/>
      <c r="C590587" s="30"/>
      <c r="D590587" s="30"/>
      <c r="E590587" s="30"/>
      <c r="F590587" s="30"/>
    </row>
    <row r="590686" spans="1:6" x14ac:dyDescent="0.3">
      <c r="A590686" s="30"/>
      <c r="B590686" s="30"/>
      <c r="C590686" s="30"/>
      <c r="D590686" s="30"/>
      <c r="E590686" s="30"/>
      <c r="F590686" s="30"/>
    </row>
    <row r="590785" spans="1:6" x14ac:dyDescent="0.3">
      <c r="A590785" s="30"/>
      <c r="B590785" s="30"/>
      <c r="C590785" s="30"/>
      <c r="D590785" s="30"/>
      <c r="E590785" s="30"/>
      <c r="F590785" s="30"/>
    </row>
    <row r="590884" spans="1:6" x14ac:dyDescent="0.3">
      <c r="A590884" s="30"/>
      <c r="B590884" s="30"/>
      <c r="C590884" s="30"/>
      <c r="D590884" s="30"/>
      <c r="E590884" s="30"/>
      <c r="F590884" s="30"/>
    </row>
    <row r="590983" spans="1:6" x14ac:dyDescent="0.3">
      <c r="A590983" s="30"/>
      <c r="B590983" s="30"/>
      <c r="C590983" s="30"/>
      <c r="D590983" s="30"/>
      <c r="E590983" s="30"/>
      <c r="F590983" s="30"/>
    </row>
    <row r="591082" spans="1:6" x14ac:dyDescent="0.3">
      <c r="A591082" s="30"/>
      <c r="B591082" s="30"/>
      <c r="C591082" s="30"/>
      <c r="D591082" s="30"/>
      <c r="E591082" s="30"/>
      <c r="F591082" s="30"/>
    </row>
    <row r="591181" spans="1:6" x14ac:dyDescent="0.3">
      <c r="A591181" s="30"/>
      <c r="B591181" s="30"/>
      <c r="C591181" s="30"/>
      <c r="D591181" s="30"/>
      <c r="E591181" s="30"/>
      <c r="F591181" s="30"/>
    </row>
    <row r="591280" spans="1:6" x14ac:dyDescent="0.3">
      <c r="A591280" s="30"/>
      <c r="B591280" s="30"/>
      <c r="C591280" s="30"/>
      <c r="D591280" s="30"/>
      <c r="E591280" s="30"/>
      <c r="F591280" s="30"/>
    </row>
    <row r="591379" spans="1:6" x14ac:dyDescent="0.3">
      <c r="A591379" s="30"/>
      <c r="B591379" s="30"/>
      <c r="C591379" s="30"/>
      <c r="D591379" s="30"/>
      <c r="E591379" s="30"/>
      <c r="F591379" s="30"/>
    </row>
    <row r="591478" spans="1:6" x14ac:dyDescent="0.3">
      <c r="A591478" s="30"/>
      <c r="B591478" s="30"/>
      <c r="C591478" s="30"/>
      <c r="D591478" s="30"/>
      <c r="E591478" s="30"/>
      <c r="F591478" s="30"/>
    </row>
    <row r="591577" spans="1:6" x14ac:dyDescent="0.3">
      <c r="A591577" s="30"/>
      <c r="B591577" s="30"/>
      <c r="C591577" s="30"/>
      <c r="D591577" s="30"/>
      <c r="E591577" s="30"/>
      <c r="F591577" s="30"/>
    </row>
    <row r="591676" spans="1:6" x14ac:dyDescent="0.3">
      <c r="A591676" s="30"/>
      <c r="B591676" s="30"/>
      <c r="C591676" s="30"/>
      <c r="D591676" s="30"/>
      <c r="E591676" s="30"/>
      <c r="F591676" s="30"/>
    </row>
    <row r="591775" spans="1:6" x14ac:dyDescent="0.3">
      <c r="A591775" s="30"/>
      <c r="B591775" s="30"/>
      <c r="C591775" s="30"/>
      <c r="D591775" s="30"/>
      <c r="E591775" s="30"/>
      <c r="F591775" s="30"/>
    </row>
    <row r="591874" spans="1:6" x14ac:dyDescent="0.3">
      <c r="A591874" s="30"/>
      <c r="B591874" s="30"/>
      <c r="C591874" s="30"/>
      <c r="D591874" s="30"/>
      <c r="E591874" s="30"/>
      <c r="F591874" s="30"/>
    </row>
    <row r="591973" spans="1:6" x14ac:dyDescent="0.3">
      <c r="A591973" s="30"/>
      <c r="B591973" s="30"/>
      <c r="C591973" s="30"/>
      <c r="D591973" s="30"/>
      <c r="E591973" s="30"/>
      <c r="F591973" s="30"/>
    </row>
    <row r="592072" spans="1:6" x14ac:dyDescent="0.3">
      <c r="A592072" s="30"/>
      <c r="B592072" s="30"/>
      <c r="C592072" s="30"/>
      <c r="D592072" s="30"/>
      <c r="E592072" s="30"/>
      <c r="F592072" s="30"/>
    </row>
    <row r="592171" spans="1:6" x14ac:dyDescent="0.3">
      <c r="A592171" s="30"/>
      <c r="B592171" s="30"/>
      <c r="C592171" s="30"/>
      <c r="D592171" s="30"/>
      <c r="E592171" s="30"/>
      <c r="F592171" s="30"/>
    </row>
    <row r="592270" spans="1:6" x14ac:dyDescent="0.3">
      <c r="A592270" s="30"/>
      <c r="B592270" s="30"/>
      <c r="C592270" s="30"/>
      <c r="D592270" s="30"/>
      <c r="E592270" s="30"/>
      <c r="F592270" s="30"/>
    </row>
    <row r="592369" spans="1:6" x14ac:dyDescent="0.3">
      <c r="A592369" s="30"/>
      <c r="B592369" s="30"/>
      <c r="C592369" s="30"/>
      <c r="D592369" s="30"/>
      <c r="E592369" s="30"/>
      <c r="F592369" s="30"/>
    </row>
    <row r="592468" spans="1:6" x14ac:dyDescent="0.3">
      <c r="A592468" s="30"/>
      <c r="B592468" s="30"/>
      <c r="C592468" s="30"/>
      <c r="D592468" s="30"/>
      <c r="E592468" s="30"/>
      <c r="F592468" s="30"/>
    </row>
    <row r="592567" spans="1:6" x14ac:dyDescent="0.3">
      <c r="A592567" s="30"/>
      <c r="B592567" s="30"/>
      <c r="C592567" s="30"/>
      <c r="D592567" s="30"/>
      <c r="E592567" s="30"/>
      <c r="F592567" s="30"/>
    </row>
    <row r="592666" spans="1:6" x14ac:dyDescent="0.3">
      <c r="A592666" s="30"/>
      <c r="B592666" s="30"/>
      <c r="C592666" s="30"/>
      <c r="D592666" s="30"/>
      <c r="E592666" s="30"/>
      <c r="F592666" s="30"/>
    </row>
    <row r="592765" spans="1:6" x14ac:dyDescent="0.3">
      <c r="A592765" s="30"/>
      <c r="B592765" s="30"/>
      <c r="C592765" s="30"/>
      <c r="D592765" s="30"/>
      <c r="E592765" s="30"/>
      <c r="F592765" s="30"/>
    </row>
    <row r="592864" spans="1:6" x14ac:dyDescent="0.3">
      <c r="A592864" s="30"/>
      <c r="B592864" s="30"/>
      <c r="C592864" s="30"/>
      <c r="D592864" s="30"/>
      <c r="E592864" s="30"/>
      <c r="F592864" s="30"/>
    </row>
    <row r="592963" spans="1:6" x14ac:dyDescent="0.3">
      <c r="A592963" s="30"/>
      <c r="B592963" s="30"/>
      <c r="C592963" s="30"/>
      <c r="D592963" s="30"/>
      <c r="E592963" s="30"/>
      <c r="F592963" s="30"/>
    </row>
    <row r="593062" spans="1:6" x14ac:dyDescent="0.3">
      <c r="A593062" s="30"/>
      <c r="B593062" s="30"/>
      <c r="C593062" s="30"/>
      <c r="D593062" s="30"/>
      <c r="E593062" s="30"/>
      <c r="F593062" s="30"/>
    </row>
    <row r="593161" spans="1:6" x14ac:dyDescent="0.3">
      <c r="A593161" s="30"/>
      <c r="B593161" s="30"/>
      <c r="C593161" s="30"/>
      <c r="D593161" s="30"/>
      <c r="E593161" s="30"/>
      <c r="F593161" s="30"/>
    </row>
    <row r="593260" spans="1:6" x14ac:dyDescent="0.3">
      <c r="A593260" s="30"/>
      <c r="B593260" s="30"/>
      <c r="C593260" s="30"/>
      <c r="D593260" s="30"/>
      <c r="E593260" s="30"/>
      <c r="F593260" s="30"/>
    </row>
    <row r="593359" spans="1:6" x14ac:dyDescent="0.3">
      <c r="A593359" s="30"/>
      <c r="B593359" s="30"/>
      <c r="C593359" s="30"/>
      <c r="D593359" s="30"/>
      <c r="E593359" s="30"/>
      <c r="F593359" s="30"/>
    </row>
    <row r="593458" spans="1:6" x14ac:dyDescent="0.3">
      <c r="A593458" s="30"/>
      <c r="B593458" s="30"/>
      <c r="C593458" s="30"/>
      <c r="D593458" s="30"/>
      <c r="E593458" s="30"/>
      <c r="F593458" s="30"/>
    </row>
    <row r="593557" spans="1:6" x14ac:dyDescent="0.3">
      <c r="A593557" s="30"/>
      <c r="B593557" s="30"/>
      <c r="C593557" s="30"/>
      <c r="D593557" s="30"/>
      <c r="E593557" s="30"/>
      <c r="F593557" s="30"/>
    </row>
    <row r="593656" spans="1:6" x14ac:dyDescent="0.3">
      <c r="A593656" s="30"/>
      <c r="B593656" s="30"/>
      <c r="C593656" s="30"/>
      <c r="D593656" s="30"/>
      <c r="E593656" s="30"/>
      <c r="F593656" s="30"/>
    </row>
    <row r="593755" spans="1:6" x14ac:dyDescent="0.3">
      <c r="A593755" s="30"/>
      <c r="B593755" s="30"/>
      <c r="C593755" s="30"/>
      <c r="D593755" s="30"/>
      <c r="E593755" s="30"/>
      <c r="F593755" s="30"/>
    </row>
    <row r="593854" spans="1:6" x14ac:dyDescent="0.3">
      <c r="A593854" s="30"/>
      <c r="B593854" s="30"/>
      <c r="C593854" s="30"/>
      <c r="D593854" s="30"/>
      <c r="E593854" s="30"/>
      <c r="F593854" s="30"/>
    </row>
    <row r="593953" spans="1:6" x14ac:dyDescent="0.3">
      <c r="A593953" s="30"/>
      <c r="B593953" s="30"/>
      <c r="C593953" s="30"/>
      <c r="D593953" s="30"/>
      <c r="E593953" s="30"/>
      <c r="F593953" s="30"/>
    </row>
    <row r="594052" spans="1:6" x14ac:dyDescent="0.3">
      <c r="A594052" s="30"/>
      <c r="B594052" s="30"/>
      <c r="C594052" s="30"/>
      <c r="D594052" s="30"/>
      <c r="E594052" s="30"/>
      <c r="F594052" s="30"/>
    </row>
    <row r="594151" spans="1:6" x14ac:dyDescent="0.3">
      <c r="A594151" s="30"/>
      <c r="B594151" s="30"/>
      <c r="C594151" s="30"/>
      <c r="D594151" s="30"/>
      <c r="E594151" s="30"/>
      <c r="F594151" s="30"/>
    </row>
    <row r="594250" spans="1:6" x14ac:dyDescent="0.3">
      <c r="A594250" s="30"/>
      <c r="B594250" s="30"/>
      <c r="C594250" s="30"/>
      <c r="D594250" s="30"/>
      <c r="E594250" s="30"/>
      <c r="F594250" s="30"/>
    </row>
    <row r="594349" spans="1:6" x14ac:dyDescent="0.3">
      <c r="A594349" s="30"/>
      <c r="B594349" s="30"/>
      <c r="C594349" s="30"/>
      <c r="D594349" s="30"/>
      <c r="E594349" s="30"/>
      <c r="F594349" s="30"/>
    </row>
    <row r="594448" spans="1:6" x14ac:dyDescent="0.3">
      <c r="A594448" s="30"/>
      <c r="B594448" s="30"/>
      <c r="C594448" s="30"/>
      <c r="D594448" s="30"/>
      <c r="E594448" s="30"/>
      <c r="F594448" s="30"/>
    </row>
    <row r="594547" spans="1:6" x14ac:dyDescent="0.3">
      <c r="A594547" s="30"/>
      <c r="B594547" s="30"/>
      <c r="C594547" s="30"/>
      <c r="D594547" s="30"/>
      <c r="E594547" s="30"/>
      <c r="F594547" s="30"/>
    </row>
    <row r="594646" spans="1:6" x14ac:dyDescent="0.3">
      <c r="A594646" s="30"/>
      <c r="B594646" s="30"/>
      <c r="C594646" s="30"/>
      <c r="D594646" s="30"/>
      <c r="E594646" s="30"/>
      <c r="F594646" s="30"/>
    </row>
    <row r="594745" spans="1:6" x14ac:dyDescent="0.3">
      <c r="A594745" s="30"/>
      <c r="B594745" s="30"/>
      <c r="C594745" s="30"/>
      <c r="D594745" s="30"/>
      <c r="E594745" s="30"/>
      <c r="F594745" s="30"/>
    </row>
    <row r="594844" spans="1:6" x14ac:dyDescent="0.3">
      <c r="A594844" s="30"/>
      <c r="B594844" s="30"/>
      <c r="C594844" s="30"/>
      <c r="D594844" s="30"/>
      <c r="E594844" s="30"/>
      <c r="F594844" s="30"/>
    </row>
    <row r="594943" spans="1:6" x14ac:dyDescent="0.3">
      <c r="A594943" s="30"/>
      <c r="B594943" s="30"/>
      <c r="C594943" s="30"/>
      <c r="D594943" s="30"/>
      <c r="E594943" s="30"/>
      <c r="F594943" s="30"/>
    </row>
    <row r="595042" spans="1:6" x14ac:dyDescent="0.3">
      <c r="A595042" s="30"/>
      <c r="B595042" s="30"/>
      <c r="C595042" s="30"/>
      <c r="D595042" s="30"/>
      <c r="E595042" s="30"/>
      <c r="F595042" s="30"/>
    </row>
    <row r="595141" spans="1:6" x14ac:dyDescent="0.3">
      <c r="A595141" s="30"/>
      <c r="B595141" s="30"/>
      <c r="C595141" s="30"/>
      <c r="D595141" s="30"/>
      <c r="E595141" s="30"/>
      <c r="F595141" s="30"/>
    </row>
    <row r="595240" spans="1:6" x14ac:dyDescent="0.3">
      <c r="A595240" s="30"/>
      <c r="B595240" s="30"/>
      <c r="C595240" s="30"/>
      <c r="D595240" s="30"/>
      <c r="E595240" s="30"/>
      <c r="F595240" s="30"/>
    </row>
    <row r="595339" spans="1:6" x14ac:dyDescent="0.3">
      <c r="A595339" s="30"/>
      <c r="B595339" s="30"/>
      <c r="C595339" s="30"/>
      <c r="D595339" s="30"/>
      <c r="E595339" s="30"/>
      <c r="F595339" s="30"/>
    </row>
    <row r="595438" spans="1:6" x14ac:dyDescent="0.3">
      <c r="A595438" s="30"/>
      <c r="B595438" s="30"/>
      <c r="C595438" s="30"/>
      <c r="D595438" s="30"/>
      <c r="E595438" s="30"/>
      <c r="F595438" s="30"/>
    </row>
    <row r="595537" spans="1:6" x14ac:dyDescent="0.3">
      <c r="A595537" s="30"/>
      <c r="B595537" s="30"/>
      <c r="C595537" s="30"/>
      <c r="D595537" s="30"/>
      <c r="E595537" s="30"/>
      <c r="F595537" s="30"/>
    </row>
    <row r="595636" spans="1:6" x14ac:dyDescent="0.3">
      <c r="A595636" s="30"/>
      <c r="B595636" s="30"/>
      <c r="C595636" s="30"/>
      <c r="D595636" s="30"/>
      <c r="E595636" s="30"/>
      <c r="F595636" s="30"/>
    </row>
    <row r="595735" spans="1:6" x14ac:dyDescent="0.3">
      <c r="A595735" s="30"/>
      <c r="B595735" s="30"/>
      <c r="C595735" s="30"/>
      <c r="D595735" s="30"/>
      <c r="E595735" s="30"/>
      <c r="F595735" s="30"/>
    </row>
    <row r="595834" spans="1:6" x14ac:dyDescent="0.3">
      <c r="A595834" s="30"/>
      <c r="B595834" s="30"/>
      <c r="C595834" s="30"/>
      <c r="D595834" s="30"/>
      <c r="E595834" s="30"/>
      <c r="F595834" s="30"/>
    </row>
    <row r="595933" spans="1:6" x14ac:dyDescent="0.3">
      <c r="A595933" s="30"/>
      <c r="B595933" s="30"/>
      <c r="C595933" s="30"/>
      <c r="D595933" s="30"/>
      <c r="E595933" s="30"/>
      <c r="F595933" s="30"/>
    </row>
    <row r="596032" spans="1:6" x14ac:dyDescent="0.3">
      <c r="A596032" s="30"/>
      <c r="B596032" s="30"/>
      <c r="C596032" s="30"/>
      <c r="D596032" s="30"/>
      <c r="E596032" s="30"/>
      <c r="F596032" s="30"/>
    </row>
    <row r="596131" spans="1:6" x14ac:dyDescent="0.3">
      <c r="A596131" s="30"/>
      <c r="B596131" s="30"/>
      <c r="C596131" s="30"/>
      <c r="D596131" s="30"/>
      <c r="E596131" s="30"/>
      <c r="F596131" s="30"/>
    </row>
    <row r="596230" spans="1:6" x14ac:dyDescent="0.3">
      <c r="A596230" s="30"/>
      <c r="B596230" s="30"/>
      <c r="C596230" s="30"/>
      <c r="D596230" s="30"/>
      <c r="E596230" s="30"/>
      <c r="F596230" s="30"/>
    </row>
    <row r="596329" spans="1:6" x14ac:dyDescent="0.3">
      <c r="A596329" s="30"/>
      <c r="B596329" s="30"/>
      <c r="C596329" s="30"/>
      <c r="D596329" s="30"/>
      <c r="E596329" s="30"/>
      <c r="F596329" s="30"/>
    </row>
    <row r="596428" spans="1:6" x14ac:dyDescent="0.3">
      <c r="A596428" s="30"/>
      <c r="B596428" s="30"/>
      <c r="C596428" s="30"/>
      <c r="D596428" s="30"/>
      <c r="E596428" s="30"/>
      <c r="F596428" s="30"/>
    </row>
    <row r="596527" spans="1:6" x14ac:dyDescent="0.3">
      <c r="A596527" s="30"/>
      <c r="B596527" s="30"/>
      <c r="C596527" s="30"/>
      <c r="D596527" s="30"/>
      <c r="E596527" s="30"/>
      <c r="F596527" s="30"/>
    </row>
    <row r="596626" spans="1:6" x14ac:dyDescent="0.3">
      <c r="A596626" s="30"/>
      <c r="B596626" s="30"/>
      <c r="C596626" s="30"/>
      <c r="D596626" s="30"/>
      <c r="E596626" s="30"/>
      <c r="F596626" s="30"/>
    </row>
    <row r="596725" spans="1:6" x14ac:dyDescent="0.3">
      <c r="A596725" s="30"/>
      <c r="B596725" s="30"/>
      <c r="C596725" s="30"/>
      <c r="D596725" s="30"/>
      <c r="E596725" s="30"/>
      <c r="F596725" s="30"/>
    </row>
    <row r="596824" spans="1:6" x14ac:dyDescent="0.3">
      <c r="A596824" s="30"/>
      <c r="B596824" s="30"/>
      <c r="C596824" s="30"/>
      <c r="D596824" s="30"/>
      <c r="E596824" s="30"/>
      <c r="F596824" s="30"/>
    </row>
    <row r="596923" spans="1:6" x14ac:dyDescent="0.3">
      <c r="A596923" s="30"/>
      <c r="B596923" s="30"/>
      <c r="C596923" s="30"/>
      <c r="D596923" s="30"/>
      <c r="E596923" s="30"/>
      <c r="F596923" s="30"/>
    </row>
    <row r="597022" spans="1:6" x14ac:dyDescent="0.3">
      <c r="A597022" s="30"/>
      <c r="B597022" s="30"/>
      <c r="C597022" s="30"/>
      <c r="D597022" s="30"/>
      <c r="E597022" s="30"/>
      <c r="F597022" s="30"/>
    </row>
    <row r="597121" spans="1:6" x14ac:dyDescent="0.3">
      <c r="A597121" s="30"/>
      <c r="B597121" s="30"/>
      <c r="C597121" s="30"/>
      <c r="D597121" s="30"/>
      <c r="E597121" s="30"/>
      <c r="F597121" s="30"/>
    </row>
    <row r="597220" spans="1:6" x14ac:dyDescent="0.3">
      <c r="A597220" s="30"/>
      <c r="B597220" s="30"/>
      <c r="C597220" s="30"/>
      <c r="D597220" s="30"/>
      <c r="E597220" s="30"/>
      <c r="F597220" s="30"/>
    </row>
    <row r="597319" spans="1:6" x14ac:dyDescent="0.3">
      <c r="A597319" s="30"/>
      <c r="B597319" s="30"/>
      <c r="C597319" s="30"/>
      <c r="D597319" s="30"/>
      <c r="E597319" s="30"/>
      <c r="F597319" s="30"/>
    </row>
    <row r="597418" spans="1:6" x14ac:dyDescent="0.3">
      <c r="A597418" s="30"/>
      <c r="B597418" s="30"/>
      <c r="C597418" s="30"/>
      <c r="D597418" s="30"/>
      <c r="E597418" s="30"/>
      <c r="F597418" s="30"/>
    </row>
    <row r="597517" spans="1:6" x14ac:dyDescent="0.3">
      <c r="A597517" s="30"/>
      <c r="B597517" s="30"/>
      <c r="C597517" s="30"/>
      <c r="D597517" s="30"/>
      <c r="E597517" s="30"/>
      <c r="F597517" s="30"/>
    </row>
    <row r="597616" spans="1:6" x14ac:dyDescent="0.3">
      <c r="A597616" s="30"/>
      <c r="B597616" s="30"/>
      <c r="C597616" s="30"/>
      <c r="D597616" s="30"/>
      <c r="E597616" s="30"/>
      <c r="F597616" s="30"/>
    </row>
    <row r="597715" spans="1:6" x14ac:dyDescent="0.3">
      <c r="A597715" s="30"/>
      <c r="B597715" s="30"/>
      <c r="C597715" s="30"/>
      <c r="D597715" s="30"/>
      <c r="E597715" s="30"/>
      <c r="F597715" s="30"/>
    </row>
    <row r="597814" spans="1:6" x14ac:dyDescent="0.3">
      <c r="A597814" s="30"/>
      <c r="B597814" s="30"/>
      <c r="C597814" s="30"/>
      <c r="D597814" s="30"/>
      <c r="E597814" s="30"/>
      <c r="F597814" s="30"/>
    </row>
    <row r="597913" spans="1:6" x14ac:dyDescent="0.3">
      <c r="A597913" s="30"/>
      <c r="B597913" s="30"/>
      <c r="C597913" s="30"/>
      <c r="D597913" s="30"/>
      <c r="E597913" s="30"/>
      <c r="F597913" s="30"/>
    </row>
    <row r="598012" spans="1:6" x14ac:dyDescent="0.3">
      <c r="A598012" s="30"/>
      <c r="B598012" s="30"/>
      <c r="C598012" s="30"/>
      <c r="D598012" s="30"/>
      <c r="E598012" s="30"/>
      <c r="F598012" s="30"/>
    </row>
    <row r="598111" spans="1:6" x14ac:dyDescent="0.3">
      <c r="A598111" s="30"/>
      <c r="B598111" s="30"/>
      <c r="C598111" s="30"/>
      <c r="D598111" s="30"/>
      <c r="E598111" s="30"/>
      <c r="F598111" s="30"/>
    </row>
    <row r="598210" spans="1:6" x14ac:dyDescent="0.3">
      <c r="A598210" s="30"/>
      <c r="B598210" s="30"/>
      <c r="C598210" s="30"/>
      <c r="D598210" s="30"/>
      <c r="E598210" s="30"/>
      <c r="F598210" s="30"/>
    </row>
    <row r="598309" spans="1:6" x14ac:dyDescent="0.3">
      <c r="A598309" s="30"/>
      <c r="B598309" s="30"/>
      <c r="C598309" s="30"/>
      <c r="D598309" s="30"/>
      <c r="E598309" s="30"/>
      <c r="F598309" s="30"/>
    </row>
    <row r="598408" spans="1:6" x14ac:dyDescent="0.3">
      <c r="A598408" s="30"/>
      <c r="B598408" s="30"/>
      <c r="C598408" s="30"/>
      <c r="D598408" s="30"/>
      <c r="E598408" s="30"/>
      <c r="F598408" s="30"/>
    </row>
    <row r="598507" spans="1:6" x14ac:dyDescent="0.3">
      <c r="A598507" s="30"/>
      <c r="B598507" s="30"/>
      <c r="C598507" s="30"/>
      <c r="D598507" s="30"/>
      <c r="E598507" s="30"/>
      <c r="F598507" s="30"/>
    </row>
    <row r="598606" spans="1:6" x14ac:dyDescent="0.3">
      <c r="A598606" s="30"/>
      <c r="B598606" s="30"/>
      <c r="C598606" s="30"/>
      <c r="D598606" s="30"/>
      <c r="E598606" s="30"/>
      <c r="F598606" s="30"/>
    </row>
    <row r="598705" spans="1:6" x14ac:dyDescent="0.3">
      <c r="A598705" s="30"/>
      <c r="B598705" s="30"/>
      <c r="C598705" s="30"/>
      <c r="D598705" s="30"/>
      <c r="E598705" s="30"/>
      <c r="F598705" s="30"/>
    </row>
    <row r="598804" spans="1:6" x14ac:dyDescent="0.3">
      <c r="A598804" s="30"/>
      <c r="B598804" s="30"/>
      <c r="C598804" s="30"/>
      <c r="D598804" s="30"/>
      <c r="E598804" s="30"/>
      <c r="F598804" s="30"/>
    </row>
    <row r="598903" spans="1:6" x14ac:dyDescent="0.3">
      <c r="A598903" s="30"/>
      <c r="B598903" s="30"/>
      <c r="C598903" s="30"/>
      <c r="D598903" s="30"/>
      <c r="E598903" s="30"/>
      <c r="F598903" s="30"/>
    </row>
    <row r="599002" spans="1:6" x14ac:dyDescent="0.3">
      <c r="A599002" s="30"/>
      <c r="B599002" s="30"/>
      <c r="C599002" s="30"/>
      <c r="D599002" s="30"/>
      <c r="E599002" s="30"/>
      <c r="F599002" s="30"/>
    </row>
    <row r="599101" spans="1:6" x14ac:dyDescent="0.3">
      <c r="A599101" s="30"/>
      <c r="B599101" s="30"/>
      <c r="C599101" s="30"/>
      <c r="D599101" s="30"/>
      <c r="E599101" s="30"/>
      <c r="F599101" s="30"/>
    </row>
    <row r="599200" spans="1:6" x14ac:dyDescent="0.3">
      <c r="A599200" s="30"/>
      <c r="B599200" s="30"/>
      <c r="C599200" s="30"/>
      <c r="D599200" s="30"/>
      <c r="E599200" s="30"/>
      <c r="F599200" s="30"/>
    </row>
    <row r="599299" spans="1:6" x14ac:dyDescent="0.3">
      <c r="A599299" s="30"/>
      <c r="B599299" s="30"/>
      <c r="C599299" s="30"/>
      <c r="D599299" s="30"/>
      <c r="E599299" s="30"/>
      <c r="F599299" s="30"/>
    </row>
    <row r="599398" spans="1:6" x14ac:dyDescent="0.3">
      <c r="A599398" s="30"/>
      <c r="B599398" s="30"/>
      <c r="C599398" s="30"/>
      <c r="D599398" s="30"/>
      <c r="E599398" s="30"/>
      <c r="F599398" s="30"/>
    </row>
    <row r="599497" spans="1:6" x14ac:dyDescent="0.3">
      <c r="A599497" s="30"/>
      <c r="B599497" s="30"/>
      <c r="C599497" s="30"/>
      <c r="D599497" s="30"/>
      <c r="E599497" s="30"/>
      <c r="F599497" s="30"/>
    </row>
    <row r="599596" spans="1:6" x14ac:dyDescent="0.3">
      <c r="A599596" s="30"/>
      <c r="B599596" s="30"/>
      <c r="C599596" s="30"/>
      <c r="D599596" s="30"/>
      <c r="E599596" s="30"/>
      <c r="F599596" s="30"/>
    </row>
    <row r="599695" spans="1:6" x14ac:dyDescent="0.3">
      <c r="A599695" s="30"/>
      <c r="B599695" s="30"/>
      <c r="C599695" s="30"/>
      <c r="D599695" s="30"/>
      <c r="E599695" s="30"/>
      <c r="F599695" s="30"/>
    </row>
    <row r="599794" spans="1:6" x14ac:dyDescent="0.3">
      <c r="A599794" s="30"/>
      <c r="B599794" s="30"/>
      <c r="C599794" s="30"/>
      <c r="D599794" s="30"/>
      <c r="E599794" s="30"/>
      <c r="F599794" s="30"/>
    </row>
    <row r="599893" spans="1:6" x14ac:dyDescent="0.3">
      <c r="A599893" s="30"/>
      <c r="B599893" s="30"/>
      <c r="C599893" s="30"/>
      <c r="D599893" s="30"/>
      <c r="E599893" s="30"/>
      <c r="F599893" s="30"/>
    </row>
    <row r="599992" spans="1:6" x14ac:dyDescent="0.3">
      <c r="A599992" s="30"/>
      <c r="B599992" s="30"/>
      <c r="C599992" s="30"/>
      <c r="D599992" s="30"/>
      <c r="E599992" s="30"/>
      <c r="F599992" s="30"/>
    </row>
    <row r="600091" spans="1:6" x14ac:dyDescent="0.3">
      <c r="A600091" s="30"/>
      <c r="B600091" s="30"/>
      <c r="C600091" s="30"/>
      <c r="D600091" s="30"/>
      <c r="E600091" s="30"/>
      <c r="F600091" s="30"/>
    </row>
    <row r="600190" spans="1:6" x14ac:dyDescent="0.3">
      <c r="A600190" s="30"/>
      <c r="B600190" s="30"/>
      <c r="C600190" s="30"/>
      <c r="D600190" s="30"/>
      <c r="E600190" s="30"/>
      <c r="F600190" s="30"/>
    </row>
    <row r="600289" spans="1:6" x14ac:dyDescent="0.3">
      <c r="A600289" s="30"/>
      <c r="B600289" s="30"/>
      <c r="C600289" s="30"/>
      <c r="D600289" s="30"/>
      <c r="E600289" s="30"/>
      <c r="F600289" s="30"/>
    </row>
    <row r="600388" spans="1:6" x14ac:dyDescent="0.3">
      <c r="A600388" s="30"/>
      <c r="B600388" s="30"/>
      <c r="C600388" s="30"/>
      <c r="D600388" s="30"/>
      <c r="E600388" s="30"/>
      <c r="F600388" s="30"/>
    </row>
    <row r="600487" spans="1:6" x14ac:dyDescent="0.3">
      <c r="A600487" s="30"/>
      <c r="B600487" s="30"/>
      <c r="C600487" s="30"/>
      <c r="D600487" s="30"/>
      <c r="E600487" s="30"/>
      <c r="F600487" s="30"/>
    </row>
    <row r="600586" spans="1:6" x14ac:dyDescent="0.3">
      <c r="A600586" s="30"/>
      <c r="B600586" s="30"/>
      <c r="C600586" s="30"/>
      <c r="D600586" s="30"/>
      <c r="E600586" s="30"/>
      <c r="F600586" s="30"/>
    </row>
    <row r="600685" spans="1:6" x14ac:dyDescent="0.3">
      <c r="A600685" s="30"/>
      <c r="B600685" s="30"/>
      <c r="C600685" s="30"/>
      <c r="D600685" s="30"/>
      <c r="E600685" s="30"/>
      <c r="F600685" s="30"/>
    </row>
    <row r="600784" spans="1:6" x14ac:dyDescent="0.3">
      <c r="A600784" s="30"/>
      <c r="B600784" s="30"/>
      <c r="C600784" s="30"/>
      <c r="D600784" s="30"/>
      <c r="E600784" s="30"/>
      <c r="F600784" s="30"/>
    </row>
    <row r="600883" spans="1:6" x14ac:dyDescent="0.3">
      <c r="A600883" s="30"/>
      <c r="B600883" s="30"/>
      <c r="C600883" s="30"/>
      <c r="D600883" s="30"/>
      <c r="E600883" s="30"/>
      <c r="F600883" s="30"/>
    </row>
    <row r="600982" spans="1:6" x14ac:dyDescent="0.3">
      <c r="A600982" s="30"/>
      <c r="B600982" s="30"/>
      <c r="C600982" s="30"/>
      <c r="D600982" s="30"/>
      <c r="E600982" s="30"/>
      <c r="F600982" s="30"/>
    </row>
    <row r="601081" spans="1:6" x14ac:dyDescent="0.3">
      <c r="A601081" s="30"/>
      <c r="B601081" s="30"/>
      <c r="C601081" s="30"/>
      <c r="D601081" s="30"/>
      <c r="E601081" s="30"/>
      <c r="F601081" s="30"/>
    </row>
    <row r="601180" spans="1:6" x14ac:dyDescent="0.3">
      <c r="A601180" s="30"/>
      <c r="B601180" s="30"/>
      <c r="C601180" s="30"/>
      <c r="D601180" s="30"/>
      <c r="E601180" s="30"/>
      <c r="F601180" s="30"/>
    </row>
    <row r="601279" spans="1:6" x14ac:dyDescent="0.3">
      <c r="A601279" s="30"/>
      <c r="B601279" s="30"/>
      <c r="C601279" s="30"/>
      <c r="D601279" s="30"/>
      <c r="E601279" s="30"/>
      <c r="F601279" s="30"/>
    </row>
    <row r="601378" spans="1:6" x14ac:dyDescent="0.3">
      <c r="A601378" s="30"/>
      <c r="B601378" s="30"/>
      <c r="C601378" s="30"/>
      <c r="D601378" s="30"/>
      <c r="E601378" s="30"/>
      <c r="F601378" s="30"/>
    </row>
    <row r="601477" spans="1:6" x14ac:dyDescent="0.3">
      <c r="A601477" s="30"/>
      <c r="B601477" s="30"/>
      <c r="C601477" s="30"/>
      <c r="D601477" s="30"/>
      <c r="E601477" s="30"/>
      <c r="F601477" s="30"/>
    </row>
    <row r="601576" spans="1:6" x14ac:dyDescent="0.3">
      <c r="A601576" s="30"/>
      <c r="B601576" s="30"/>
      <c r="C601576" s="30"/>
      <c r="D601576" s="30"/>
      <c r="E601576" s="30"/>
      <c r="F601576" s="30"/>
    </row>
    <row r="601675" spans="1:6" x14ac:dyDescent="0.3">
      <c r="A601675" s="30"/>
      <c r="B601675" s="30"/>
      <c r="C601675" s="30"/>
      <c r="D601675" s="30"/>
      <c r="E601675" s="30"/>
      <c r="F601675" s="30"/>
    </row>
    <row r="601774" spans="1:6" x14ac:dyDescent="0.3">
      <c r="A601774" s="30"/>
      <c r="B601774" s="30"/>
      <c r="C601774" s="30"/>
      <c r="D601774" s="30"/>
      <c r="E601774" s="30"/>
      <c r="F601774" s="30"/>
    </row>
    <row r="601873" spans="1:6" x14ac:dyDescent="0.3">
      <c r="A601873" s="30"/>
      <c r="B601873" s="30"/>
      <c r="C601873" s="30"/>
      <c r="D601873" s="30"/>
      <c r="E601873" s="30"/>
      <c r="F601873" s="30"/>
    </row>
    <row r="601972" spans="1:6" x14ac:dyDescent="0.3">
      <c r="A601972" s="30"/>
      <c r="B601972" s="30"/>
      <c r="C601972" s="30"/>
      <c r="D601972" s="30"/>
      <c r="E601972" s="30"/>
      <c r="F601972" s="30"/>
    </row>
    <row r="602071" spans="1:6" x14ac:dyDescent="0.3">
      <c r="A602071" s="30"/>
      <c r="B602071" s="30"/>
      <c r="C602071" s="30"/>
      <c r="D602071" s="30"/>
      <c r="E602071" s="30"/>
      <c r="F602071" s="30"/>
    </row>
    <row r="602170" spans="1:6" x14ac:dyDescent="0.3">
      <c r="A602170" s="30"/>
      <c r="B602170" s="30"/>
      <c r="C602170" s="30"/>
      <c r="D602170" s="30"/>
      <c r="E602170" s="30"/>
      <c r="F602170" s="30"/>
    </row>
    <row r="602269" spans="1:6" x14ac:dyDescent="0.3">
      <c r="A602269" s="30"/>
      <c r="B602269" s="30"/>
      <c r="C602269" s="30"/>
      <c r="D602269" s="30"/>
      <c r="E602269" s="30"/>
      <c r="F602269" s="30"/>
    </row>
    <row r="602368" spans="1:6" x14ac:dyDescent="0.3">
      <c r="A602368" s="30"/>
      <c r="B602368" s="30"/>
      <c r="C602368" s="30"/>
      <c r="D602368" s="30"/>
      <c r="E602368" s="30"/>
      <c r="F602368" s="30"/>
    </row>
    <row r="602467" spans="1:6" x14ac:dyDescent="0.3">
      <c r="A602467" s="30"/>
      <c r="B602467" s="30"/>
      <c r="C602467" s="30"/>
      <c r="D602467" s="30"/>
      <c r="E602467" s="30"/>
      <c r="F602467" s="30"/>
    </row>
    <row r="602566" spans="1:6" x14ac:dyDescent="0.3">
      <c r="A602566" s="30"/>
      <c r="B602566" s="30"/>
      <c r="C602566" s="30"/>
      <c r="D602566" s="30"/>
      <c r="E602566" s="30"/>
      <c r="F602566" s="30"/>
    </row>
    <row r="602665" spans="1:6" x14ac:dyDescent="0.3">
      <c r="A602665" s="30"/>
      <c r="B602665" s="30"/>
      <c r="C602665" s="30"/>
      <c r="D602665" s="30"/>
      <c r="E602665" s="30"/>
      <c r="F602665" s="30"/>
    </row>
    <row r="602764" spans="1:6" x14ac:dyDescent="0.3">
      <c r="A602764" s="30"/>
      <c r="B602764" s="30"/>
      <c r="C602764" s="30"/>
      <c r="D602764" s="30"/>
      <c r="E602764" s="30"/>
      <c r="F602764" s="30"/>
    </row>
    <row r="602863" spans="1:6" x14ac:dyDescent="0.3">
      <c r="A602863" s="30"/>
      <c r="B602863" s="30"/>
      <c r="C602863" s="30"/>
      <c r="D602863" s="30"/>
      <c r="E602863" s="30"/>
      <c r="F602863" s="30"/>
    </row>
    <row r="602962" spans="1:6" x14ac:dyDescent="0.3">
      <c r="A602962" s="30"/>
      <c r="B602962" s="30"/>
      <c r="C602962" s="30"/>
      <c r="D602962" s="30"/>
      <c r="E602962" s="30"/>
      <c r="F602962" s="30"/>
    </row>
    <row r="603061" spans="1:6" x14ac:dyDescent="0.3">
      <c r="A603061" s="30"/>
      <c r="B603061" s="30"/>
      <c r="C603061" s="30"/>
      <c r="D603061" s="30"/>
      <c r="E603061" s="30"/>
      <c r="F603061" s="30"/>
    </row>
    <row r="603160" spans="1:6" x14ac:dyDescent="0.3">
      <c r="A603160" s="30"/>
      <c r="B603160" s="30"/>
      <c r="C603160" s="30"/>
      <c r="D603160" s="30"/>
      <c r="E603160" s="30"/>
      <c r="F603160" s="30"/>
    </row>
    <row r="603259" spans="1:6" x14ac:dyDescent="0.3">
      <c r="A603259" s="30"/>
      <c r="B603259" s="30"/>
      <c r="C603259" s="30"/>
      <c r="D603259" s="30"/>
      <c r="E603259" s="30"/>
      <c r="F603259" s="30"/>
    </row>
    <row r="603358" spans="1:6" x14ac:dyDescent="0.3">
      <c r="A603358" s="30"/>
      <c r="B603358" s="30"/>
      <c r="C603358" s="30"/>
      <c r="D603358" s="30"/>
      <c r="E603358" s="30"/>
      <c r="F603358" s="30"/>
    </row>
    <row r="603457" spans="1:6" x14ac:dyDescent="0.3">
      <c r="A603457" s="30"/>
      <c r="B603457" s="30"/>
      <c r="C603457" s="30"/>
      <c r="D603457" s="30"/>
      <c r="E603457" s="30"/>
      <c r="F603457" s="30"/>
    </row>
    <row r="603556" spans="1:6" x14ac:dyDescent="0.3">
      <c r="A603556" s="30"/>
      <c r="B603556" s="30"/>
      <c r="C603556" s="30"/>
      <c r="D603556" s="30"/>
      <c r="E603556" s="30"/>
      <c r="F603556" s="30"/>
    </row>
    <row r="603655" spans="1:6" x14ac:dyDescent="0.3">
      <c r="A603655" s="30"/>
      <c r="B603655" s="30"/>
      <c r="C603655" s="30"/>
      <c r="D603655" s="30"/>
      <c r="E603655" s="30"/>
      <c r="F603655" s="30"/>
    </row>
    <row r="603754" spans="1:6" x14ac:dyDescent="0.3">
      <c r="A603754" s="30"/>
      <c r="B603754" s="30"/>
      <c r="C603754" s="30"/>
      <c r="D603754" s="30"/>
      <c r="E603754" s="30"/>
      <c r="F603754" s="30"/>
    </row>
    <row r="603853" spans="1:6" x14ac:dyDescent="0.3">
      <c r="A603853" s="30"/>
      <c r="B603853" s="30"/>
      <c r="C603853" s="30"/>
      <c r="D603853" s="30"/>
      <c r="E603853" s="30"/>
      <c r="F603853" s="30"/>
    </row>
    <row r="603952" spans="1:6" x14ac:dyDescent="0.3">
      <c r="A603952" s="30"/>
      <c r="B603952" s="30"/>
      <c r="C603952" s="30"/>
      <c r="D603952" s="30"/>
      <c r="E603952" s="30"/>
      <c r="F603952" s="30"/>
    </row>
    <row r="604051" spans="1:6" x14ac:dyDescent="0.3">
      <c r="A604051" s="30"/>
      <c r="B604051" s="30"/>
      <c r="C604051" s="30"/>
      <c r="D604051" s="30"/>
      <c r="E604051" s="30"/>
      <c r="F604051" s="30"/>
    </row>
    <row r="604150" spans="1:6" x14ac:dyDescent="0.3">
      <c r="A604150" s="30"/>
      <c r="B604150" s="30"/>
      <c r="C604150" s="30"/>
      <c r="D604150" s="30"/>
      <c r="E604150" s="30"/>
      <c r="F604150" s="30"/>
    </row>
    <row r="604249" spans="1:6" x14ac:dyDescent="0.3">
      <c r="A604249" s="30"/>
      <c r="B604249" s="30"/>
      <c r="C604249" s="30"/>
      <c r="D604249" s="30"/>
      <c r="E604249" s="30"/>
      <c r="F604249" s="30"/>
    </row>
    <row r="604348" spans="1:6" x14ac:dyDescent="0.3">
      <c r="A604348" s="30"/>
      <c r="B604348" s="30"/>
      <c r="C604348" s="30"/>
      <c r="D604348" s="30"/>
      <c r="E604348" s="30"/>
      <c r="F604348" s="30"/>
    </row>
    <row r="604447" spans="1:6" x14ac:dyDescent="0.3">
      <c r="A604447" s="30"/>
      <c r="B604447" s="30"/>
      <c r="C604447" s="30"/>
      <c r="D604447" s="30"/>
      <c r="E604447" s="30"/>
      <c r="F604447" s="30"/>
    </row>
    <row r="604546" spans="1:6" x14ac:dyDescent="0.3">
      <c r="A604546" s="30"/>
      <c r="B604546" s="30"/>
      <c r="C604546" s="30"/>
      <c r="D604546" s="30"/>
      <c r="E604546" s="30"/>
      <c r="F604546" s="30"/>
    </row>
    <row r="604645" spans="1:6" x14ac:dyDescent="0.3">
      <c r="A604645" s="30"/>
      <c r="B604645" s="30"/>
      <c r="C604645" s="30"/>
      <c r="D604645" s="30"/>
      <c r="E604645" s="30"/>
      <c r="F604645" s="30"/>
    </row>
    <row r="604744" spans="1:6" x14ac:dyDescent="0.3">
      <c r="A604744" s="30"/>
      <c r="B604744" s="30"/>
      <c r="C604744" s="30"/>
      <c r="D604744" s="30"/>
      <c r="E604744" s="30"/>
      <c r="F604744" s="30"/>
    </row>
    <row r="604843" spans="1:6" x14ac:dyDescent="0.3">
      <c r="A604843" s="30"/>
      <c r="B604843" s="30"/>
      <c r="C604843" s="30"/>
      <c r="D604843" s="30"/>
      <c r="E604843" s="30"/>
      <c r="F604843" s="30"/>
    </row>
    <row r="604942" spans="1:6" x14ac:dyDescent="0.3">
      <c r="A604942" s="30"/>
      <c r="B604942" s="30"/>
      <c r="C604942" s="30"/>
      <c r="D604942" s="30"/>
      <c r="E604942" s="30"/>
      <c r="F604942" s="30"/>
    </row>
    <row r="605041" spans="1:6" x14ac:dyDescent="0.3">
      <c r="A605041" s="30"/>
      <c r="B605041" s="30"/>
      <c r="C605041" s="30"/>
      <c r="D605041" s="30"/>
      <c r="E605041" s="30"/>
      <c r="F605041" s="30"/>
    </row>
    <row r="605140" spans="1:6" x14ac:dyDescent="0.3">
      <c r="A605140" s="30"/>
      <c r="B605140" s="30"/>
      <c r="C605140" s="30"/>
      <c r="D605140" s="30"/>
      <c r="E605140" s="30"/>
      <c r="F605140" s="30"/>
    </row>
    <row r="605239" spans="1:6" x14ac:dyDescent="0.3">
      <c r="A605239" s="30"/>
      <c r="B605239" s="30"/>
      <c r="C605239" s="30"/>
      <c r="D605239" s="30"/>
      <c r="E605239" s="30"/>
      <c r="F605239" s="30"/>
    </row>
    <row r="605338" spans="1:6" x14ac:dyDescent="0.3">
      <c r="A605338" s="30"/>
      <c r="B605338" s="30"/>
      <c r="C605338" s="30"/>
      <c r="D605338" s="30"/>
      <c r="E605338" s="30"/>
      <c r="F605338" s="30"/>
    </row>
    <row r="605437" spans="1:6" x14ac:dyDescent="0.3">
      <c r="A605437" s="30"/>
      <c r="B605437" s="30"/>
      <c r="C605437" s="30"/>
      <c r="D605437" s="30"/>
      <c r="E605437" s="30"/>
      <c r="F605437" s="30"/>
    </row>
    <row r="605536" spans="1:6" x14ac:dyDescent="0.3">
      <c r="A605536" s="30"/>
      <c r="B605536" s="30"/>
      <c r="C605536" s="30"/>
      <c r="D605536" s="30"/>
      <c r="E605536" s="30"/>
      <c r="F605536" s="30"/>
    </row>
    <row r="605635" spans="1:6" x14ac:dyDescent="0.3">
      <c r="A605635" s="30"/>
      <c r="B605635" s="30"/>
      <c r="C605635" s="30"/>
      <c r="D605635" s="30"/>
      <c r="E605635" s="30"/>
      <c r="F605635" s="30"/>
    </row>
    <row r="605734" spans="1:6" x14ac:dyDescent="0.3">
      <c r="A605734" s="30"/>
      <c r="B605734" s="30"/>
      <c r="C605734" s="30"/>
      <c r="D605734" s="30"/>
      <c r="E605734" s="30"/>
      <c r="F605734" s="30"/>
    </row>
    <row r="605833" spans="1:6" x14ac:dyDescent="0.3">
      <c r="A605833" s="30"/>
      <c r="B605833" s="30"/>
      <c r="C605833" s="30"/>
      <c r="D605833" s="30"/>
      <c r="E605833" s="30"/>
      <c r="F605833" s="30"/>
    </row>
    <row r="605932" spans="1:6" x14ac:dyDescent="0.3">
      <c r="A605932" s="30"/>
      <c r="B605932" s="30"/>
      <c r="C605932" s="30"/>
      <c r="D605932" s="30"/>
      <c r="E605932" s="30"/>
      <c r="F605932" s="30"/>
    </row>
    <row r="606031" spans="1:6" x14ac:dyDescent="0.3">
      <c r="A606031" s="30"/>
      <c r="B606031" s="30"/>
      <c r="C606031" s="30"/>
      <c r="D606031" s="30"/>
      <c r="E606031" s="30"/>
      <c r="F606031" s="30"/>
    </row>
    <row r="606130" spans="1:6" x14ac:dyDescent="0.3">
      <c r="A606130" s="30"/>
      <c r="B606130" s="30"/>
      <c r="C606130" s="30"/>
      <c r="D606130" s="30"/>
      <c r="E606130" s="30"/>
      <c r="F606130" s="30"/>
    </row>
    <row r="606229" spans="1:6" x14ac:dyDescent="0.3">
      <c r="A606229" s="30"/>
      <c r="B606229" s="30"/>
      <c r="C606229" s="30"/>
      <c r="D606229" s="30"/>
      <c r="E606229" s="30"/>
      <c r="F606229" s="30"/>
    </row>
    <row r="606328" spans="1:6" x14ac:dyDescent="0.3">
      <c r="A606328" s="30"/>
      <c r="B606328" s="30"/>
      <c r="C606328" s="30"/>
      <c r="D606328" s="30"/>
      <c r="E606328" s="30"/>
      <c r="F606328" s="30"/>
    </row>
    <row r="606427" spans="1:6" x14ac:dyDescent="0.3">
      <c r="A606427" s="30"/>
      <c r="B606427" s="30"/>
      <c r="C606427" s="30"/>
      <c r="D606427" s="30"/>
      <c r="E606427" s="30"/>
      <c r="F606427" s="30"/>
    </row>
    <row r="606526" spans="1:6" x14ac:dyDescent="0.3">
      <c r="A606526" s="30"/>
      <c r="B606526" s="30"/>
      <c r="C606526" s="30"/>
      <c r="D606526" s="30"/>
      <c r="E606526" s="30"/>
      <c r="F606526" s="30"/>
    </row>
    <row r="606625" spans="1:6" x14ac:dyDescent="0.3">
      <c r="A606625" s="30"/>
      <c r="B606625" s="30"/>
      <c r="C606625" s="30"/>
      <c r="D606625" s="30"/>
      <c r="E606625" s="30"/>
      <c r="F606625" s="30"/>
    </row>
    <row r="606724" spans="1:6" x14ac:dyDescent="0.3">
      <c r="A606724" s="30"/>
      <c r="B606724" s="30"/>
      <c r="C606724" s="30"/>
      <c r="D606724" s="30"/>
      <c r="E606724" s="30"/>
      <c r="F606724" s="30"/>
    </row>
    <row r="606823" spans="1:6" x14ac:dyDescent="0.3">
      <c r="A606823" s="30"/>
      <c r="B606823" s="30"/>
      <c r="C606823" s="30"/>
      <c r="D606823" s="30"/>
      <c r="E606823" s="30"/>
      <c r="F606823" s="30"/>
    </row>
    <row r="606922" spans="1:6" x14ac:dyDescent="0.3">
      <c r="A606922" s="30"/>
      <c r="B606922" s="30"/>
      <c r="C606922" s="30"/>
      <c r="D606922" s="30"/>
      <c r="E606922" s="30"/>
      <c r="F606922" s="30"/>
    </row>
    <row r="607021" spans="1:6" x14ac:dyDescent="0.3">
      <c r="A607021" s="30"/>
      <c r="B607021" s="30"/>
      <c r="C607021" s="30"/>
      <c r="D607021" s="30"/>
      <c r="E607021" s="30"/>
      <c r="F607021" s="30"/>
    </row>
    <row r="607120" spans="1:6" x14ac:dyDescent="0.3">
      <c r="A607120" s="30"/>
      <c r="B607120" s="30"/>
      <c r="C607120" s="30"/>
      <c r="D607120" s="30"/>
      <c r="E607120" s="30"/>
      <c r="F607120" s="30"/>
    </row>
    <row r="607219" spans="1:6" x14ac:dyDescent="0.3">
      <c r="A607219" s="30"/>
      <c r="B607219" s="30"/>
      <c r="C607219" s="30"/>
      <c r="D607219" s="30"/>
      <c r="E607219" s="30"/>
      <c r="F607219" s="30"/>
    </row>
    <row r="607318" spans="1:6" x14ac:dyDescent="0.3">
      <c r="A607318" s="30"/>
      <c r="B607318" s="30"/>
      <c r="C607318" s="30"/>
      <c r="D607318" s="30"/>
      <c r="E607318" s="30"/>
      <c r="F607318" s="30"/>
    </row>
    <row r="607417" spans="1:6" x14ac:dyDescent="0.3">
      <c r="A607417" s="30"/>
      <c r="B607417" s="30"/>
      <c r="C607417" s="30"/>
      <c r="D607417" s="30"/>
      <c r="E607417" s="30"/>
      <c r="F607417" s="30"/>
    </row>
    <row r="607516" spans="1:6" x14ac:dyDescent="0.3">
      <c r="A607516" s="30"/>
      <c r="B607516" s="30"/>
      <c r="C607516" s="30"/>
      <c r="D607516" s="30"/>
      <c r="E607516" s="30"/>
      <c r="F607516" s="30"/>
    </row>
    <row r="607615" spans="1:6" x14ac:dyDescent="0.3">
      <c r="A607615" s="30"/>
      <c r="B607615" s="30"/>
      <c r="C607615" s="30"/>
      <c r="D607615" s="30"/>
      <c r="E607615" s="30"/>
      <c r="F607615" s="30"/>
    </row>
    <row r="607714" spans="1:6" x14ac:dyDescent="0.3">
      <c r="A607714" s="30"/>
      <c r="B607714" s="30"/>
      <c r="C607714" s="30"/>
      <c r="D607714" s="30"/>
      <c r="E607714" s="30"/>
      <c r="F607714" s="30"/>
    </row>
    <row r="607813" spans="1:6" x14ac:dyDescent="0.3">
      <c r="A607813" s="30"/>
      <c r="B607813" s="30"/>
      <c r="C607813" s="30"/>
      <c r="D607813" s="30"/>
      <c r="E607813" s="30"/>
      <c r="F607813" s="30"/>
    </row>
    <row r="607912" spans="1:6" x14ac:dyDescent="0.3">
      <c r="A607912" s="30"/>
      <c r="B607912" s="30"/>
      <c r="C607912" s="30"/>
      <c r="D607912" s="30"/>
      <c r="E607912" s="30"/>
      <c r="F607912" s="30"/>
    </row>
    <row r="608011" spans="1:6" x14ac:dyDescent="0.3">
      <c r="A608011" s="30"/>
      <c r="B608011" s="30"/>
      <c r="C608011" s="30"/>
      <c r="D608011" s="30"/>
      <c r="E608011" s="30"/>
      <c r="F608011" s="30"/>
    </row>
    <row r="608110" spans="1:6" x14ac:dyDescent="0.3">
      <c r="A608110" s="30"/>
      <c r="B608110" s="30"/>
      <c r="C608110" s="30"/>
      <c r="D608110" s="30"/>
      <c r="E608110" s="30"/>
      <c r="F608110" s="30"/>
    </row>
    <row r="608209" spans="1:6" x14ac:dyDescent="0.3">
      <c r="A608209" s="30"/>
      <c r="B608209" s="30"/>
      <c r="C608209" s="30"/>
      <c r="D608209" s="30"/>
      <c r="E608209" s="30"/>
      <c r="F608209" s="30"/>
    </row>
    <row r="608308" spans="1:6" x14ac:dyDescent="0.3">
      <c r="A608308" s="30"/>
      <c r="B608308" s="30"/>
      <c r="C608308" s="30"/>
      <c r="D608308" s="30"/>
      <c r="E608308" s="30"/>
      <c r="F608308" s="30"/>
    </row>
    <row r="608407" spans="1:6" x14ac:dyDescent="0.3">
      <c r="A608407" s="30"/>
      <c r="B608407" s="30"/>
      <c r="C608407" s="30"/>
      <c r="D608407" s="30"/>
      <c r="E608407" s="30"/>
      <c r="F608407" s="30"/>
    </row>
    <row r="608506" spans="1:6" x14ac:dyDescent="0.3">
      <c r="A608506" s="30"/>
      <c r="B608506" s="30"/>
      <c r="C608506" s="30"/>
      <c r="D608506" s="30"/>
      <c r="E608506" s="30"/>
      <c r="F608506" s="30"/>
    </row>
    <row r="608605" spans="1:6" x14ac:dyDescent="0.3">
      <c r="A608605" s="30"/>
      <c r="B608605" s="30"/>
      <c r="C608605" s="30"/>
      <c r="D608605" s="30"/>
      <c r="E608605" s="30"/>
      <c r="F608605" s="30"/>
    </row>
    <row r="608704" spans="1:6" x14ac:dyDescent="0.3">
      <c r="A608704" s="30"/>
      <c r="B608704" s="30"/>
      <c r="C608704" s="30"/>
      <c r="D608704" s="30"/>
      <c r="E608704" s="30"/>
      <c r="F608704" s="30"/>
    </row>
    <row r="608803" spans="1:6" x14ac:dyDescent="0.3">
      <c r="A608803" s="30"/>
      <c r="B608803" s="30"/>
      <c r="C608803" s="30"/>
      <c r="D608803" s="30"/>
      <c r="E608803" s="30"/>
      <c r="F608803" s="30"/>
    </row>
    <row r="608902" spans="1:6" x14ac:dyDescent="0.3">
      <c r="A608902" s="30"/>
      <c r="B608902" s="30"/>
      <c r="C608902" s="30"/>
      <c r="D608902" s="30"/>
      <c r="E608902" s="30"/>
      <c r="F608902" s="30"/>
    </row>
    <row r="609001" spans="1:6" x14ac:dyDescent="0.3">
      <c r="A609001" s="30"/>
      <c r="B609001" s="30"/>
      <c r="C609001" s="30"/>
      <c r="D609001" s="30"/>
      <c r="E609001" s="30"/>
      <c r="F609001" s="30"/>
    </row>
    <row r="609100" spans="1:6" x14ac:dyDescent="0.3">
      <c r="A609100" s="30"/>
      <c r="B609100" s="30"/>
      <c r="C609100" s="30"/>
      <c r="D609100" s="30"/>
      <c r="E609100" s="30"/>
      <c r="F609100" s="30"/>
    </row>
    <row r="609199" spans="1:6" x14ac:dyDescent="0.3">
      <c r="A609199" s="30"/>
      <c r="B609199" s="30"/>
      <c r="C609199" s="30"/>
      <c r="D609199" s="30"/>
      <c r="E609199" s="30"/>
      <c r="F609199" s="30"/>
    </row>
    <row r="609298" spans="1:6" x14ac:dyDescent="0.3">
      <c r="A609298" s="30"/>
      <c r="B609298" s="30"/>
      <c r="C609298" s="30"/>
      <c r="D609298" s="30"/>
      <c r="E609298" s="30"/>
      <c r="F609298" s="30"/>
    </row>
    <row r="609397" spans="1:6" x14ac:dyDescent="0.3">
      <c r="A609397" s="30"/>
      <c r="B609397" s="30"/>
      <c r="C609397" s="30"/>
      <c r="D609397" s="30"/>
      <c r="E609397" s="30"/>
      <c r="F609397" s="30"/>
    </row>
    <row r="609496" spans="1:6" x14ac:dyDescent="0.3">
      <c r="A609496" s="30"/>
      <c r="B609496" s="30"/>
      <c r="C609496" s="30"/>
      <c r="D609496" s="30"/>
      <c r="E609496" s="30"/>
      <c r="F609496" s="30"/>
    </row>
    <row r="609595" spans="1:6" x14ac:dyDescent="0.3">
      <c r="A609595" s="30"/>
      <c r="B609595" s="30"/>
      <c r="C609595" s="30"/>
      <c r="D609595" s="30"/>
      <c r="E609595" s="30"/>
      <c r="F609595" s="30"/>
    </row>
    <row r="609694" spans="1:6" x14ac:dyDescent="0.3">
      <c r="A609694" s="30"/>
      <c r="B609694" s="30"/>
      <c r="C609694" s="30"/>
      <c r="D609694" s="30"/>
      <c r="E609694" s="30"/>
      <c r="F609694" s="30"/>
    </row>
    <row r="609793" spans="1:6" x14ac:dyDescent="0.3">
      <c r="A609793" s="30"/>
      <c r="B609793" s="30"/>
      <c r="C609793" s="30"/>
      <c r="D609793" s="30"/>
      <c r="E609793" s="30"/>
      <c r="F609793" s="30"/>
    </row>
    <row r="609892" spans="1:6" x14ac:dyDescent="0.3">
      <c r="A609892" s="30"/>
      <c r="B609892" s="30"/>
      <c r="C609892" s="30"/>
      <c r="D609892" s="30"/>
      <c r="E609892" s="30"/>
      <c r="F609892" s="30"/>
    </row>
    <row r="609991" spans="1:6" x14ac:dyDescent="0.3">
      <c r="A609991" s="30"/>
      <c r="B609991" s="30"/>
      <c r="C609991" s="30"/>
      <c r="D609991" s="30"/>
      <c r="E609991" s="30"/>
      <c r="F609991" s="30"/>
    </row>
    <row r="610090" spans="1:6" x14ac:dyDescent="0.3">
      <c r="A610090" s="30"/>
      <c r="B610090" s="30"/>
      <c r="C610090" s="30"/>
      <c r="D610090" s="30"/>
      <c r="E610090" s="30"/>
      <c r="F610090" s="30"/>
    </row>
    <row r="610189" spans="1:6" x14ac:dyDescent="0.3">
      <c r="A610189" s="30"/>
      <c r="B610189" s="30"/>
      <c r="C610189" s="30"/>
      <c r="D610189" s="30"/>
      <c r="E610189" s="30"/>
      <c r="F610189" s="30"/>
    </row>
    <row r="610288" spans="1:6" x14ac:dyDescent="0.3">
      <c r="A610288" s="30"/>
      <c r="B610288" s="30"/>
      <c r="C610288" s="30"/>
      <c r="D610288" s="30"/>
      <c r="E610288" s="30"/>
      <c r="F610288" s="30"/>
    </row>
    <row r="610387" spans="1:6" x14ac:dyDescent="0.3">
      <c r="A610387" s="30"/>
      <c r="B610387" s="30"/>
      <c r="C610387" s="30"/>
      <c r="D610387" s="30"/>
      <c r="E610387" s="30"/>
      <c r="F610387" s="30"/>
    </row>
    <row r="610486" spans="1:6" x14ac:dyDescent="0.3">
      <c r="A610486" s="30"/>
      <c r="B610486" s="30"/>
      <c r="C610486" s="30"/>
      <c r="D610486" s="30"/>
      <c r="E610486" s="30"/>
      <c r="F610486" s="30"/>
    </row>
    <row r="610585" spans="1:6" x14ac:dyDescent="0.3">
      <c r="A610585" s="30"/>
      <c r="B610585" s="30"/>
      <c r="C610585" s="30"/>
      <c r="D610585" s="30"/>
      <c r="E610585" s="30"/>
      <c r="F610585" s="30"/>
    </row>
    <row r="610684" spans="1:6" x14ac:dyDescent="0.3">
      <c r="A610684" s="30"/>
      <c r="B610684" s="30"/>
      <c r="C610684" s="30"/>
      <c r="D610684" s="30"/>
      <c r="E610684" s="30"/>
      <c r="F610684" s="30"/>
    </row>
    <row r="610783" spans="1:6" x14ac:dyDescent="0.3">
      <c r="A610783" s="30"/>
      <c r="B610783" s="30"/>
      <c r="C610783" s="30"/>
      <c r="D610783" s="30"/>
      <c r="E610783" s="30"/>
      <c r="F610783" s="30"/>
    </row>
    <row r="610882" spans="1:6" x14ac:dyDescent="0.3">
      <c r="A610882" s="30"/>
      <c r="B610882" s="30"/>
      <c r="C610882" s="30"/>
      <c r="D610882" s="30"/>
      <c r="E610882" s="30"/>
      <c r="F610882" s="30"/>
    </row>
    <row r="610981" spans="1:6" x14ac:dyDescent="0.3">
      <c r="A610981" s="30"/>
      <c r="B610981" s="30"/>
      <c r="C610981" s="30"/>
      <c r="D610981" s="30"/>
      <c r="E610981" s="30"/>
      <c r="F610981" s="30"/>
    </row>
    <row r="611080" spans="1:6" x14ac:dyDescent="0.3">
      <c r="A611080" s="30"/>
      <c r="B611080" s="30"/>
      <c r="C611080" s="30"/>
      <c r="D611080" s="30"/>
      <c r="E611080" s="30"/>
      <c r="F611080" s="30"/>
    </row>
    <row r="611179" spans="1:6" x14ac:dyDescent="0.3">
      <c r="A611179" s="30"/>
      <c r="B611179" s="30"/>
      <c r="C611179" s="30"/>
      <c r="D611179" s="30"/>
      <c r="E611179" s="30"/>
      <c r="F611179" s="30"/>
    </row>
    <row r="611278" spans="1:6" x14ac:dyDescent="0.3">
      <c r="A611278" s="30"/>
      <c r="B611278" s="30"/>
      <c r="C611278" s="30"/>
      <c r="D611278" s="30"/>
      <c r="E611278" s="30"/>
      <c r="F611278" s="30"/>
    </row>
    <row r="611377" spans="1:6" x14ac:dyDescent="0.3">
      <c r="A611377" s="30"/>
      <c r="B611377" s="30"/>
      <c r="C611377" s="30"/>
      <c r="D611377" s="30"/>
      <c r="E611377" s="30"/>
      <c r="F611377" s="30"/>
    </row>
    <row r="611476" spans="1:6" x14ac:dyDescent="0.3">
      <c r="A611476" s="30"/>
      <c r="B611476" s="30"/>
      <c r="C611476" s="30"/>
      <c r="D611476" s="30"/>
      <c r="E611476" s="30"/>
      <c r="F611476" s="30"/>
    </row>
    <row r="611575" spans="1:6" x14ac:dyDescent="0.3">
      <c r="A611575" s="30"/>
      <c r="B611575" s="30"/>
      <c r="C611575" s="30"/>
      <c r="D611575" s="30"/>
      <c r="E611575" s="30"/>
      <c r="F611575" s="30"/>
    </row>
    <row r="611674" spans="1:6" x14ac:dyDescent="0.3">
      <c r="A611674" s="30"/>
      <c r="B611674" s="30"/>
      <c r="C611674" s="30"/>
      <c r="D611674" s="30"/>
      <c r="E611674" s="30"/>
      <c r="F611674" s="30"/>
    </row>
    <row r="611773" spans="1:6" x14ac:dyDescent="0.3">
      <c r="A611773" s="30"/>
      <c r="B611773" s="30"/>
      <c r="C611773" s="30"/>
      <c r="D611773" s="30"/>
      <c r="E611773" s="30"/>
      <c r="F611773" s="30"/>
    </row>
    <row r="611872" spans="1:6" x14ac:dyDescent="0.3">
      <c r="A611872" s="30"/>
      <c r="B611872" s="30"/>
      <c r="C611872" s="30"/>
      <c r="D611872" s="30"/>
      <c r="E611872" s="30"/>
      <c r="F611872" s="30"/>
    </row>
    <row r="611971" spans="1:6" x14ac:dyDescent="0.3">
      <c r="A611971" s="30"/>
      <c r="B611971" s="30"/>
      <c r="C611971" s="30"/>
      <c r="D611971" s="30"/>
      <c r="E611971" s="30"/>
      <c r="F611971" s="30"/>
    </row>
    <row r="612070" spans="1:6" x14ac:dyDescent="0.3">
      <c r="A612070" s="30"/>
      <c r="B612070" s="30"/>
      <c r="C612070" s="30"/>
      <c r="D612070" s="30"/>
      <c r="E612070" s="30"/>
      <c r="F612070" s="30"/>
    </row>
    <row r="612169" spans="1:6" x14ac:dyDescent="0.3">
      <c r="A612169" s="30"/>
      <c r="B612169" s="30"/>
      <c r="C612169" s="30"/>
      <c r="D612169" s="30"/>
      <c r="E612169" s="30"/>
      <c r="F612169" s="30"/>
    </row>
    <row r="612268" spans="1:6" x14ac:dyDescent="0.3">
      <c r="A612268" s="30"/>
      <c r="B612268" s="30"/>
      <c r="C612268" s="30"/>
      <c r="D612268" s="30"/>
      <c r="E612268" s="30"/>
      <c r="F612268" s="30"/>
    </row>
    <row r="612367" spans="1:6" x14ac:dyDescent="0.3">
      <c r="A612367" s="30"/>
      <c r="B612367" s="30"/>
      <c r="C612367" s="30"/>
      <c r="D612367" s="30"/>
      <c r="E612367" s="30"/>
      <c r="F612367" s="30"/>
    </row>
    <row r="612466" spans="1:6" x14ac:dyDescent="0.3">
      <c r="A612466" s="30"/>
      <c r="B612466" s="30"/>
      <c r="C612466" s="30"/>
      <c r="D612466" s="30"/>
      <c r="E612466" s="30"/>
      <c r="F612466" s="30"/>
    </row>
    <row r="612565" spans="1:6" x14ac:dyDescent="0.3">
      <c r="A612565" s="30"/>
      <c r="B612565" s="30"/>
      <c r="C612565" s="30"/>
      <c r="D612565" s="30"/>
      <c r="E612565" s="30"/>
      <c r="F612565" s="30"/>
    </row>
    <row r="612664" spans="1:6" x14ac:dyDescent="0.3">
      <c r="A612664" s="30"/>
      <c r="B612664" s="30"/>
      <c r="C612664" s="30"/>
      <c r="D612664" s="30"/>
      <c r="E612664" s="30"/>
      <c r="F612664" s="30"/>
    </row>
    <row r="612763" spans="1:6" x14ac:dyDescent="0.3">
      <c r="A612763" s="30"/>
      <c r="B612763" s="30"/>
      <c r="C612763" s="30"/>
      <c r="D612763" s="30"/>
      <c r="E612763" s="30"/>
      <c r="F612763" s="30"/>
    </row>
    <row r="612862" spans="1:6" x14ac:dyDescent="0.3">
      <c r="A612862" s="30"/>
      <c r="B612862" s="30"/>
      <c r="C612862" s="30"/>
      <c r="D612862" s="30"/>
      <c r="E612862" s="30"/>
      <c r="F612862" s="30"/>
    </row>
    <row r="612961" spans="1:6" x14ac:dyDescent="0.3">
      <c r="A612961" s="30"/>
      <c r="B612961" s="30"/>
      <c r="C612961" s="30"/>
      <c r="D612961" s="30"/>
      <c r="E612961" s="30"/>
      <c r="F612961" s="30"/>
    </row>
    <row r="613060" spans="1:6" x14ac:dyDescent="0.3">
      <c r="A613060" s="30"/>
      <c r="B613060" s="30"/>
      <c r="C613060" s="30"/>
      <c r="D613060" s="30"/>
      <c r="E613060" s="30"/>
      <c r="F613060" s="30"/>
    </row>
    <row r="613159" spans="1:6" x14ac:dyDescent="0.3">
      <c r="A613159" s="30"/>
      <c r="B613159" s="30"/>
      <c r="C613159" s="30"/>
      <c r="D613159" s="30"/>
      <c r="E613159" s="30"/>
      <c r="F613159" s="30"/>
    </row>
    <row r="613258" spans="1:6" x14ac:dyDescent="0.3">
      <c r="A613258" s="30"/>
      <c r="B613258" s="30"/>
      <c r="C613258" s="30"/>
      <c r="D613258" s="30"/>
      <c r="E613258" s="30"/>
      <c r="F613258" s="30"/>
    </row>
    <row r="613357" spans="1:6" x14ac:dyDescent="0.3">
      <c r="A613357" s="30"/>
      <c r="B613357" s="30"/>
      <c r="C613357" s="30"/>
      <c r="D613357" s="30"/>
      <c r="E613357" s="30"/>
      <c r="F613357" s="30"/>
    </row>
    <row r="613456" spans="1:6" x14ac:dyDescent="0.3">
      <c r="A613456" s="30"/>
      <c r="B613456" s="30"/>
      <c r="C613456" s="30"/>
      <c r="D613456" s="30"/>
      <c r="E613456" s="30"/>
      <c r="F613456" s="30"/>
    </row>
    <row r="613555" spans="1:6" x14ac:dyDescent="0.3">
      <c r="A613555" s="30"/>
      <c r="B613555" s="30"/>
      <c r="C613555" s="30"/>
      <c r="D613555" s="30"/>
      <c r="E613555" s="30"/>
      <c r="F613555" s="30"/>
    </row>
    <row r="613654" spans="1:6" x14ac:dyDescent="0.3">
      <c r="A613654" s="30"/>
      <c r="B613654" s="30"/>
      <c r="C613654" s="30"/>
      <c r="D613654" s="30"/>
      <c r="E613654" s="30"/>
      <c r="F613654" s="30"/>
    </row>
    <row r="613753" spans="1:6" x14ac:dyDescent="0.3">
      <c r="A613753" s="30"/>
      <c r="B613753" s="30"/>
      <c r="C613753" s="30"/>
      <c r="D613753" s="30"/>
      <c r="E613753" s="30"/>
      <c r="F613753" s="30"/>
    </row>
    <row r="613852" spans="1:6" x14ac:dyDescent="0.3">
      <c r="A613852" s="30"/>
      <c r="B613852" s="30"/>
      <c r="C613852" s="30"/>
      <c r="D613852" s="30"/>
      <c r="E613852" s="30"/>
      <c r="F613852" s="30"/>
    </row>
    <row r="613951" spans="1:6" x14ac:dyDescent="0.3">
      <c r="A613951" s="30"/>
      <c r="B613951" s="30"/>
      <c r="C613951" s="30"/>
      <c r="D613951" s="30"/>
      <c r="E613951" s="30"/>
      <c r="F613951" s="30"/>
    </row>
    <row r="614050" spans="1:6" x14ac:dyDescent="0.3">
      <c r="A614050" s="30"/>
      <c r="B614050" s="30"/>
      <c r="C614050" s="30"/>
      <c r="D614050" s="30"/>
      <c r="E614050" s="30"/>
      <c r="F614050" s="30"/>
    </row>
    <row r="614149" spans="1:6" x14ac:dyDescent="0.3">
      <c r="A614149" s="30"/>
      <c r="B614149" s="30"/>
      <c r="C614149" s="30"/>
      <c r="D614149" s="30"/>
      <c r="E614149" s="30"/>
      <c r="F614149" s="30"/>
    </row>
    <row r="614248" spans="1:6" x14ac:dyDescent="0.3">
      <c r="A614248" s="30"/>
      <c r="B614248" s="30"/>
      <c r="C614248" s="30"/>
      <c r="D614248" s="30"/>
      <c r="E614248" s="30"/>
      <c r="F614248" s="30"/>
    </row>
    <row r="614347" spans="1:6" x14ac:dyDescent="0.3">
      <c r="A614347" s="30"/>
      <c r="B614347" s="30"/>
      <c r="C614347" s="30"/>
      <c r="D614347" s="30"/>
      <c r="E614347" s="30"/>
      <c r="F614347" s="30"/>
    </row>
    <row r="614446" spans="1:6" x14ac:dyDescent="0.3">
      <c r="A614446" s="30"/>
      <c r="B614446" s="30"/>
      <c r="C614446" s="30"/>
      <c r="D614446" s="30"/>
      <c r="E614446" s="30"/>
      <c r="F614446" s="30"/>
    </row>
    <row r="614545" spans="1:6" x14ac:dyDescent="0.3">
      <c r="A614545" s="30"/>
      <c r="B614545" s="30"/>
      <c r="C614545" s="30"/>
      <c r="D614545" s="30"/>
      <c r="E614545" s="30"/>
      <c r="F614545" s="30"/>
    </row>
    <row r="614644" spans="1:6" x14ac:dyDescent="0.3">
      <c r="A614644" s="30"/>
      <c r="B614644" s="30"/>
      <c r="C614644" s="30"/>
      <c r="D614644" s="30"/>
      <c r="E614644" s="30"/>
      <c r="F614644" s="30"/>
    </row>
    <row r="614743" spans="1:6" x14ac:dyDescent="0.3">
      <c r="A614743" s="30"/>
      <c r="B614743" s="30"/>
      <c r="C614743" s="30"/>
      <c r="D614743" s="30"/>
      <c r="E614743" s="30"/>
      <c r="F614743" s="30"/>
    </row>
    <row r="614842" spans="1:6" x14ac:dyDescent="0.3">
      <c r="A614842" s="30"/>
      <c r="B614842" s="30"/>
      <c r="C614842" s="30"/>
      <c r="D614842" s="30"/>
      <c r="E614842" s="30"/>
      <c r="F614842" s="30"/>
    </row>
    <row r="614941" spans="1:6" x14ac:dyDescent="0.3">
      <c r="A614941" s="30"/>
      <c r="B614941" s="30"/>
      <c r="C614941" s="30"/>
      <c r="D614941" s="30"/>
      <c r="E614941" s="30"/>
      <c r="F614941" s="30"/>
    </row>
    <row r="615040" spans="1:6" x14ac:dyDescent="0.3">
      <c r="A615040" s="30"/>
      <c r="B615040" s="30"/>
      <c r="C615040" s="30"/>
      <c r="D615040" s="30"/>
      <c r="E615040" s="30"/>
      <c r="F615040" s="30"/>
    </row>
    <row r="615139" spans="1:6" x14ac:dyDescent="0.3">
      <c r="A615139" s="30"/>
      <c r="B615139" s="30"/>
      <c r="C615139" s="30"/>
      <c r="D615139" s="30"/>
      <c r="E615139" s="30"/>
      <c r="F615139" s="30"/>
    </row>
    <row r="615238" spans="1:6" x14ac:dyDescent="0.3">
      <c r="A615238" s="30"/>
      <c r="B615238" s="30"/>
      <c r="C615238" s="30"/>
      <c r="D615238" s="30"/>
      <c r="E615238" s="30"/>
      <c r="F615238" s="30"/>
    </row>
    <row r="615337" spans="1:6" x14ac:dyDescent="0.3">
      <c r="A615337" s="30"/>
      <c r="B615337" s="30"/>
      <c r="C615337" s="30"/>
      <c r="D615337" s="30"/>
      <c r="E615337" s="30"/>
      <c r="F615337" s="30"/>
    </row>
    <row r="615436" spans="1:6" x14ac:dyDescent="0.3">
      <c r="A615436" s="30"/>
      <c r="B615436" s="30"/>
      <c r="C615436" s="30"/>
      <c r="D615436" s="30"/>
      <c r="E615436" s="30"/>
      <c r="F615436" s="30"/>
    </row>
    <row r="615535" spans="1:6" x14ac:dyDescent="0.3">
      <c r="A615535" s="30"/>
      <c r="B615535" s="30"/>
      <c r="C615535" s="30"/>
      <c r="D615535" s="30"/>
      <c r="E615535" s="30"/>
      <c r="F615535" s="30"/>
    </row>
    <row r="615634" spans="1:6" x14ac:dyDescent="0.3">
      <c r="A615634" s="30"/>
      <c r="B615634" s="30"/>
      <c r="C615634" s="30"/>
      <c r="D615634" s="30"/>
      <c r="E615634" s="30"/>
      <c r="F615634" s="30"/>
    </row>
    <row r="615733" spans="1:6" x14ac:dyDescent="0.3">
      <c r="A615733" s="30"/>
      <c r="B615733" s="30"/>
      <c r="C615733" s="30"/>
      <c r="D615733" s="30"/>
      <c r="E615733" s="30"/>
      <c r="F615733" s="30"/>
    </row>
    <row r="615832" spans="1:6" x14ac:dyDescent="0.3">
      <c r="A615832" s="30"/>
      <c r="B615832" s="30"/>
      <c r="C615832" s="30"/>
      <c r="D615832" s="30"/>
      <c r="E615832" s="30"/>
      <c r="F615832" s="30"/>
    </row>
    <row r="615931" spans="1:6" x14ac:dyDescent="0.3">
      <c r="A615931" s="30"/>
      <c r="B615931" s="30"/>
      <c r="C615931" s="30"/>
      <c r="D615931" s="30"/>
      <c r="E615931" s="30"/>
      <c r="F615931" s="30"/>
    </row>
    <row r="616030" spans="1:6" x14ac:dyDescent="0.3">
      <c r="A616030" s="30"/>
      <c r="B616030" s="30"/>
      <c r="C616030" s="30"/>
      <c r="D616030" s="30"/>
      <c r="E616030" s="30"/>
      <c r="F616030" s="30"/>
    </row>
    <row r="616129" spans="1:6" x14ac:dyDescent="0.3">
      <c r="A616129" s="30"/>
      <c r="B616129" s="30"/>
      <c r="C616129" s="30"/>
      <c r="D616129" s="30"/>
      <c r="E616129" s="30"/>
      <c r="F616129" s="30"/>
    </row>
    <row r="616228" spans="1:6" x14ac:dyDescent="0.3">
      <c r="A616228" s="30"/>
      <c r="B616228" s="30"/>
      <c r="C616228" s="30"/>
      <c r="D616228" s="30"/>
      <c r="E616228" s="30"/>
      <c r="F616228" s="30"/>
    </row>
    <row r="616327" spans="1:6" x14ac:dyDescent="0.3">
      <c r="A616327" s="30"/>
      <c r="B616327" s="30"/>
      <c r="C616327" s="30"/>
      <c r="D616327" s="30"/>
      <c r="E616327" s="30"/>
      <c r="F616327" s="30"/>
    </row>
    <row r="616426" spans="1:6" x14ac:dyDescent="0.3">
      <c r="A616426" s="30"/>
      <c r="B616426" s="30"/>
      <c r="C616426" s="30"/>
      <c r="D616426" s="30"/>
      <c r="E616426" s="30"/>
      <c r="F616426" s="30"/>
    </row>
    <row r="616525" spans="1:6" x14ac:dyDescent="0.3">
      <c r="A616525" s="30"/>
      <c r="B616525" s="30"/>
      <c r="C616525" s="30"/>
      <c r="D616525" s="30"/>
      <c r="E616525" s="30"/>
      <c r="F616525" s="30"/>
    </row>
    <row r="616624" spans="1:6" x14ac:dyDescent="0.3">
      <c r="A616624" s="30"/>
      <c r="B616624" s="30"/>
      <c r="C616624" s="30"/>
      <c r="D616624" s="30"/>
      <c r="E616624" s="30"/>
      <c r="F616624" s="30"/>
    </row>
    <row r="616723" spans="1:6" x14ac:dyDescent="0.3">
      <c r="A616723" s="30"/>
      <c r="B616723" s="30"/>
      <c r="C616723" s="30"/>
      <c r="D616723" s="30"/>
      <c r="E616723" s="30"/>
      <c r="F616723" s="30"/>
    </row>
    <row r="616822" spans="1:6" x14ac:dyDescent="0.3">
      <c r="A616822" s="30"/>
      <c r="B616822" s="30"/>
      <c r="C616822" s="30"/>
      <c r="D616822" s="30"/>
      <c r="E616822" s="30"/>
      <c r="F616822" s="30"/>
    </row>
    <row r="616921" spans="1:6" x14ac:dyDescent="0.3">
      <c r="A616921" s="30"/>
      <c r="B616921" s="30"/>
      <c r="C616921" s="30"/>
      <c r="D616921" s="30"/>
      <c r="E616921" s="30"/>
      <c r="F616921" s="30"/>
    </row>
    <row r="617020" spans="1:6" x14ac:dyDescent="0.3">
      <c r="A617020" s="30"/>
      <c r="B617020" s="30"/>
      <c r="C617020" s="30"/>
      <c r="D617020" s="30"/>
      <c r="E617020" s="30"/>
      <c r="F617020" s="30"/>
    </row>
    <row r="617119" spans="1:6" x14ac:dyDescent="0.3">
      <c r="A617119" s="30"/>
      <c r="B617119" s="30"/>
      <c r="C617119" s="30"/>
      <c r="D617119" s="30"/>
      <c r="E617119" s="30"/>
      <c r="F617119" s="30"/>
    </row>
    <row r="617218" spans="1:6" x14ac:dyDescent="0.3">
      <c r="A617218" s="30"/>
      <c r="B617218" s="30"/>
      <c r="C617218" s="30"/>
      <c r="D617218" s="30"/>
      <c r="E617218" s="30"/>
      <c r="F617218" s="30"/>
    </row>
    <row r="617317" spans="1:6" x14ac:dyDescent="0.3">
      <c r="A617317" s="30"/>
      <c r="B617317" s="30"/>
      <c r="C617317" s="30"/>
      <c r="D617317" s="30"/>
      <c r="E617317" s="30"/>
      <c r="F617317" s="30"/>
    </row>
    <row r="617416" spans="1:6" x14ac:dyDescent="0.3">
      <c r="A617416" s="30"/>
      <c r="B617416" s="30"/>
      <c r="C617416" s="30"/>
      <c r="D617416" s="30"/>
      <c r="E617416" s="30"/>
      <c r="F617416" s="30"/>
    </row>
    <row r="617515" spans="1:6" x14ac:dyDescent="0.3">
      <c r="A617515" s="30"/>
      <c r="B617515" s="30"/>
      <c r="C617515" s="30"/>
      <c r="D617515" s="30"/>
      <c r="E617515" s="30"/>
      <c r="F617515" s="30"/>
    </row>
    <row r="617614" spans="1:6" x14ac:dyDescent="0.3">
      <c r="A617614" s="30"/>
      <c r="B617614" s="30"/>
      <c r="C617614" s="30"/>
      <c r="D617614" s="30"/>
      <c r="E617614" s="30"/>
      <c r="F617614" s="30"/>
    </row>
    <row r="617713" spans="1:6" x14ac:dyDescent="0.3">
      <c r="A617713" s="30"/>
      <c r="B617713" s="30"/>
      <c r="C617713" s="30"/>
      <c r="D617713" s="30"/>
      <c r="E617713" s="30"/>
      <c r="F617713" s="30"/>
    </row>
    <row r="617812" spans="1:6" x14ac:dyDescent="0.3">
      <c r="A617812" s="30"/>
      <c r="B617812" s="30"/>
      <c r="C617812" s="30"/>
      <c r="D617812" s="30"/>
      <c r="E617812" s="30"/>
      <c r="F617812" s="30"/>
    </row>
    <row r="617911" spans="1:6" x14ac:dyDescent="0.3">
      <c r="A617911" s="30"/>
      <c r="B617911" s="30"/>
      <c r="C617911" s="30"/>
      <c r="D617911" s="30"/>
      <c r="E617911" s="30"/>
      <c r="F617911" s="30"/>
    </row>
    <row r="618010" spans="1:6" x14ac:dyDescent="0.3">
      <c r="A618010" s="30"/>
      <c r="B618010" s="30"/>
      <c r="C618010" s="30"/>
      <c r="D618010" s="30"/>
      <c r="E618010" s="30"/>
      <c r="F618010" s="30"/>
    </row>
    <row r="618109" spans="1:6" x14ac:dyDescent="0.3">
      <c r="A618109" s="30"/>
      <c r="B618109" s="30"/>
      <c r="C618109" s="30"/>
      <c r="D618109" s="30"/>
      <c r="E618109" s="30"/>
      <c r="F618109" s="30"/>
    </row>
    <row r="618208" spans="1:6" x14ac:dyDescent="0.3">
      <c r="A618208" s="30"/>
      <c r="B618208" s="30"/>
      <c r="C618208" s="30"/>
      <c r="D618208" s="30"/>
      <c r="E618208" s="30"/>
      <c r="F618208" s="30"/>
    </row>
    <row r="618307" spans="1:6" x14ac:dyDescent="0.3">
      <c r="A618307" s="30"/>
      <c r="B618307" s="30"/>
      <c r="C618307" s="30"/>
      <c r="D618307" s="30"/>
      <c r="E618307" s="30"/>
      <c r="F618307" s="30"/>
    </row>
    <row r="618406" spans="1:6" x14ac:dyDescent="0.3">
      <c r="A618406" s="30"/>
      <c r="B618406" s="30"/>
      <c r="C618406" s="30"/>
      <c r="D618406" s="30"/>
      <c r="E618406" s="30"/>
      <c r="F618406" s="30"/>
    </row>
    <row r="618505" spans="1:6" x14ac:dyDescent="0.3">
      <c r="A618505" s="30"/>
      <c r="B618505" s="30"/>
      <c r="C618505" s="30"/>
      <c r="D618505" s="30"/>
      <c r="E618505" s="30"/>
      <c r="F618505" s="30"/>
    </row>
    <row r="618604" spans="1:6" x14ac:dyDescent="0.3">
      <c r="A618604" s="30"/>
      <c r="B618604" s="30"/>
      <c r="C618604" s="30"/>
      <c r="D618604" s="30"/>
      <c r="E618604" s="30"/>
      <c r="F618604" s="30"/>
    </row>
    <row r="618703" spans="1:6" x14ac:dyDescent="0.3">
      <c r="A618703" s="30"/>
      <c r="B618703" s="30"/>
      <c r="C618703" s="30"/>
      <c r="D618703" s="30"/>
      <c r="E618703" s="30"/>
      <c r="F618703" s="30"/>
    </row>
    <row r="618802" spans="1:6" x14ac:dyDescent="0.3">
      <c r="A618802" s="30"/>
      <c r="B618802" s="30"/>
      <c r="C618802" s="30"/>
      <c r="D618802" s="30"/>
      <c r="E618802" s="30"/>
      <c r="F618802" s="30"/>
    </row>
    <row r="618901" spans="1:6" x14ac:dyDescent="0.3">
      <c r="A618901" s="30"/>
      <c r="B618901" s="30"/>
      <c r="C618901" s="30"/>
      <c r="D618901" s="30"/>
      <c r="E618901" s="30"/>
      <c r="F618901" s="30"/>
    </row>
    <row r="619000" spans="1:6" x14ac:dyDescent="0.3">
      <c r="A619000" s="30"/>
      <c r="B619000" s="30"/>
      <c r="C619000" s="30"/>
      <c r="D619000" s="30"/>
      <c r="E619000" s="30"/>
      <c r="F619000" s="30"/>
    </row>
    <row r="619099" spans="1:6" x14ac:dyDescent="0.3">
      <c r="A619099" s="30"/>
      <c r="B619099" s="30"/>
      <c r="C619099" s="30"/>
      <c r="D619099" s="30"/>
      <c r="E619099" s="30"/>
      <c r="F619099" s="30"/>
    </row>
    <row r="619198" spans="1:6" x14ac:dyDescent="0.3">
      <c r="A619198" s="30"/>
      <c r="B619198" s="30"/>
      <c r="C619198" s="30"/>
      <c r="D619198" s="30"/>
      <c r="E619198" s="30"/>
      <c r="F619198" s="30"/>
    </row>
    <row r="619297" spans="1:6" x14ac:dyDescent="0.3">
      <c r="A619297" s="30"/>
      <c r="B619297" s="30"/>
      <c r="C619297" s="30"/>
      <c r="D619297" s="30"/>
      <c r="E619297" s="30"/>
      <c r="F619297" s="30"/>
    </row>
    <row r="619396" spans="1:6" x14ac:dyDescent="0.3">
      <c r="A619396" s="30"/>
      <c r="B619396" s="30"/>
      <c r="C619396" s="30"/>
      <c r="D619396" s="30"/>
      <c r="E619396" s="30"/>
      <c r="F619396" s="30"/>
    </row>
    <row r="619495" spans="1:6" x14ac:dyDescent="0.3">
      <c r="A619495" s="30"/>
      <c r="B619495" s="30"/>
      <c r="C619495" s="30"/>
      <c r="D619495" s="30"/>
      <c r="E619495" s="30"/>
      <c r="F619495" s="30"/>
    </row>
    <row r="619594" spans="1:6" x14ac:dyDescent="0.3">
      <c r="A619594" s="30"/>
      <c r="B619594" s="30"/>
      <c r="C619594" s="30"/>
      <c r="D619594" s="30"/>
      <c r="E619594" s="30"/>
      <c r="F619594" s="30"/>
    </row>
    <row r="619693" spans="1:6" x14ac:dyDescent="0.3">
      <c r="A619693" s="30"/>
      <c r="B619693" s="30"/>
      <c r="C619693" s="30"/>
      <c r="D619693" s="30"/>
      <c r="E619693" s="30"/>
      <c r="F619693" s="30"/>
    </row>
    <row r="619792" spans="1:6" x14ac:dyDescent="0.3">
      <c r="A619792" s="30"/>
      <c r="B619792" s="30"/>
      <c r="C619792" s="30"/>
      <c r="D619792" s="30"/>
      <c r="E619792" s="30"/>
      <c r="F619792" s="30"/>
    </row>
    <row r="619891" spans="1:6" x14ac:dyDescent="0.3">
      <c r="A619891" s="30"/>
      <c r="B619891" s="30"/>
      <c r="C619891" s="30"/>
      <c r="D619891" s="30"/>
      <c r="E619891" s="30"/>
      <c r="F619891" s="30"/>
    </row>
    <row r="619990" spans="1:6" x14ac:dyDescent="0.3">
      <c r="A619990" s="30"/>
      <c r="B619990" s="30"/>
      <c r="C619990" s="30"/>
      <c r="D619990" s="30"/>
      <c r="E619990" s="30"/>
      <c r="F619990" s="30"/>
    </row>
    <row r="620089" spans="1:6" x14ac:dyDescent="0.3">
      <c r="A620089" s="30"/>
      <c r="B620089" s="30"/>
      <c r="C620089" s="30"/>
      <c r="D620089" s="30"/>
      <c r="E620089" s="30"/>
      <c r="F620089" s="30"/>
    </row>
    <row r="620188" spans="1:6" x14ac:dyDescent="0.3">
      <c r="A620188" s="30"/>
      <c r="B620188" s="30"/>
      <c r="C620188" s="30"/>
      <c r="D620188" s="30"/>
      <c r="E620188" s="30"/>
      <c r="F620188" s="30"/>
    </row>
    <row r="620287" spans="1:6" x14ac:dyDescent="0.3">
      <c r="A620287" s="30"/>
      <c r="B620287" s="30"/>
      <c r="C620287" s="30"/>
      <c r="D620287" s="30"/>
      <c r="E620287" s="30"/>
      <c r="F620287" s="30"/>
    </row>
    <row r="620386" spans="1:6" x14ac:dyDescent="0.3">
      <c r="A620386" s="30"/>
      <c r="B620386" s="30"/>
      <c r="C620386" s="30"/>
      <c r="D620386" s="30"/>
      <c r="E620386" s="30"/>
      <c r="F620386" s="30"/>
    </row>
    <row r="620485" spans="1:6" x14ac:dyDescent="0.3">
      <c r="A620485" s="30"/>
      <c r="B620485" s="30"/>
      <c r="C620485" s="30"/>
      <c r="D620485" s="30"/>
      <c r="E620485" s="30"/>
      <c r="F620485" s="30"/>
    </row>
    <row r="620584" spans="1:6" x14ac:dyDescent="0.3">
      <c r="A620584" s="30"/>
      <c r="B620584" s="30"/>
      <c r="C620584" s="30"/>
      <c r="D620584" s="30"/>
      <c r="E620584" s="30"/>
      <c r="F620584" s="30"/>
    </row>
    <row r="620683" spans="1:6" x14ac:dyDescent="0.3">
      <c r="A620683" s="30"/>
      <c r="B620683" s="30"/>
      <c r="C620683" s="30"/>
      <c r="D620683" s="30"/>
      <c r="E620683" s="30"/>
      <c r="F620683" s="30"/>
    </row>
    <row r="620782" spans="1:6" x14ac:dyDescent="0.3">
      <c r="A620782" s="30"/>
      <c r="B620782" s="30"/>
      <c r="C620782" s="30"/>
      <c r="D620782" s="30"/>
      <c r="E620782" s="30"/>
      <c r="F620782" s="30"/>
    </row>
    <row r="620881" spans="1:6" x14ac:dyDescent="0.3">
      <c r="A620881" s="30"/>
      <c r="B620881" s="30"/>
      <c r="C620881" s="30"/>
      <c r="D620881" s="30"/>
      <c r="E620881" s="30"/>
      <c r="F620881" s="30"/>
    </row>
    <row r="620980" spans="1:6" x14ac:dyDescent="0.3">
      <c r="A620980" s="30"/>
      <c r="B620980" s="30"/>
      <c r="C620980" s="30"/>
      <c r="D620980" s="30"/>
      <c r="E620980" s="30"/>
      <c r="F620980" s="30"/>
    </row>
    <row r="621079" spans="1:6" x14ac:dyDescent="0.3">
      <c r="A621079" s="30"/>
      <c r="B621079" s="30"/>
      <c r="C621079" s="30"/>
      <c r="D621079" s="30"/>
      <c r="E621079" s="30"/>
      <c r="F621079" s="30"/>
    </row>
    <row r="621178" spans="1:6" x14ac:dyDescent="0.3">
      <c r="A621178" s="30"/>
      <c r="B621178" s="30"/>
      <c r="C621178" s="30"/>
      <c r="D621178" s="30"/>
      <c r="E621178" s="30"/>
      <c r="F621178" s="30"/>
    </row>
    <row r="621277" spans="1:6" x14ac:dyDescent="0.3">
      <c r="A621277" s="30"/>
      <c r="B621277" s="30"/>
      <c r="C621277" s="30"/>
      <c r="D621277" s="30"/>
      <c r="E621277" s="30"/>
      <c r="F621277" s="30"/>
    </row>
    <row r="621376" spans="1:6" x14ac:dyDescent="0.3">
      <c r="A621376" s="30"/>
      <c r="B621376" s="30"/>
      <c r="C621376" s="30"/>
      <c r="D621376" s="30"/>
      <c r="E621376" s="30"/>
      <c r="F621376" s="30"/>
    </row>
    <row r="621475" spans="1:6" x14ac:dyDescent="0.3">
      <c r="A621475" s="30"/>
      <c r="B621475" s="30"/>
      <c r="C621475" s="30"/>
      <c r="D621475" s="30"/>
      <c r="E621475" s="30"/>
      <c r="F621475" s="30"/>
    </row>
    <row r="621574" spans="1:6" x14ac:dyDescent="0.3">
      <c r="A621574" s="30"/>
      <c r="B621574" s="30"/>
      <c r="C621574" s="30"/>
      <c r="D621574" s="30"/>
      <c r="E621574" s="30"/>
      <c r="F621574" s="30"/>
    </row>
    <row r="621673" spans="1:6" x14ac:dyDescent="0.3">
      <c r="A621673" s="30"/>
      <c r="B621673" s="30"/>
      <c r="C621673" s="30"/>
      <c r="D621673" s="30"/>
      <c r="E621673" s="30"/>
      <c r="F621673" s="30"/>
    </row>
    <row r="621772" spans="1:6" x14ac:dyDescent="0.3">
      <c r="A621772" s="30"/>
      <c r="B621772" s="30"/>
      <c r="C621772" s="30"/>
      <c r="D621772" s="30"/>
      <c r="E621772" s="30"/>
      <c r="F621772" s="30"/>
    </row>
    <row r="621871" spans="1:6" x14ac:dyDescent="0.3">
      <c r="A621871" s="30"/>
      <c r="B621871" s="30"/>
      <c r="C621871" s="30"/>
      <c r="D621871" s="30"/>
      <c r="E621871" s="30"/>
      <c r="F621871" s="30"/>
    </row>
    <row r="621970" spans="1:6" x14ac:dyDescent="0.3">
      <c r="A621970" s="30"/>
      <c r="B621970" s="30"/>
      <c r="C621970" s="30"/>
      <c r="D621970" s="30"/>
      <c r="E621970" s="30"/>
      <c r="F621970" s="30"/>
    </row>
    <row r="622069" spans="1:6" x14ac:dyDescent="0.3">
      <c r="A622069" s="30"/>
      <c r="B622069" s="30"/>
      <c r="C622069" s="30"/>
      <c r="D622069" s="30"/>
      <c r="E622069" s="30"/>
      <c r="F622069" s="30"/>
    </row>
    <row r="622168" spans="1:6" x14ac:dyDescent="0.3">
      <c r="A622168" s="30"/>
      <c r="B622168" s="30"/>
      <c r="C622168" s="30"/>
      <c r="D622168" s="30"/>
      <c r="E622168" s="30"/>
      <c r="F622168" s="30"/>
    </row>
    <row r="622267" spans="1:6" x14ac:dyDescent="0.3">
      <c r="A622267" s="30"/>
      <c r="B622267" s="30"/>
      <c r="C622267" s="30"/>
      <c r="D622267" s="30"/>
      <c r="E622267" s="30"/>
      <c r="F622267" s="30"/>
    </row>
    <row r="622366" spans="1:6" x14ac:dyDescent="0.3">
      <c r="A622366" s="30"/>
      <c r="B622366" s="30"/>
      <c r="C622366" s="30"/>
      <c r="D622366" s="30"/>
      <c r="E622366" s="30"/>
      <c r="F622366" s="30"/>
    </row>
    <row r="622465" spans="1:6" x14ac:dyDescent="0.3">
      <c r="A622465" s="30"/>
      <c r="B622465" s="30"/>
      <c r="C622465" s="30"/>
      <c r="D622465" s="30"/>
      <c r="E622465" s="30"/>
      <c r="F622465" s="30"/>
    </row>
    <row r="622564" spans="1:6" x14ac:dyDescent="0.3">
      <c r="A622564" s="30"/>
      <c r="B622564" s="30"/>
      <c r="C622564" s="30"/>
      <c r="D622564" s="30"/>
      <c r="E622564" s="30"/>
      <c r="F622564" s="30"/>
    </row>
    <row r="622663" spans="1:6" x14ac:dyDescent="0.3">
      <c r="A622663" s="30"/>
      <c r="B622663" s="30"/>
      <c r="C622663" s="30"/>
      <c r="D622663" s="30"/>
      <c r="E622663" s="30"/>
      <c r="F622663" s="30"/>
    </row>
    <row r="622762" spans="1:6" x14ac:dyDescent="0.3">
      <c r="A622762" s="30"/>
      <c r="B622762" s="30"/>
      <c r="C622762" s="30"/>
      <c r="D622762" s="30"/>
      <c r="E622762" s="30"/>
      <c r="F622762" s="30"/>
    </row>
    <row r="622861" spans="1:6" x14ac:dyDescent="0.3">
      <c r="A622861" s="30"/>
      <c r="B622861" s="30"/>
      <c r="C622861" s="30"/>
      <c r="D622861" s="30"/>
      <c r="E622861" s="30"/>
      <c r="F622861" s="30"/>
    </row>
    <row r="622960" spans="1:6" x14ac:dyDescent="0.3">
      <c r="A622960" s="30"/>
      <c r="B622960" s="30"/>
      <c r="C622960" s="30"/>
      <c r="D622960" s="30"/>
      <c r="E622960" s="30"/>
      <c r="F622960" s="30"/>
    </row>
    <row r="623059" spans="1:6" x14ac:dyDescent="0.3">
      <c r="A623059" s="30"/>
      <c r="B623059" s="30"/>
      <c r="C623059" s="30"/>
      <c r="D623059" s="30"/>
      <c r="E623059" s="30"/>
      <c r="F623059" s="30"/>
    </row>
    <row r="623158" spans="1:6" x14ac:dyDescent="0.3">
      <c r="A623158" s="30"/>
      <c r="B623158" s="30"/>
      <c r="C623158" s="30"/>
      <c r="D623158" s="30"/>
      <c r="E623158" s="30"/>
      <c r="F623158" s="30"/>
    </row>
    <row r="623257" spans="1:6" x14ac:dyDescent="0.3">
      <c r="A623257" s="30"/>
      <c r="B623257" s="30"/>
      <c r="C623257" s="30"/>
      <c r="D623257" s="30"/>
      <c r="E623257" s="30"/>
      <c r="F623257" s="30"/>
    </row>
    <row r="623356" spans="1:6" x14ac:dyDescent="0.3">
      <c r="A623356" s="30"/>
      <c r="B623356" s="30"/>
      <c r="C623356" s="30"/>
      <c r="D623356" s="30"/>
      <c r="E623356" s="30"/>
      <c r="F623356" s="30"/>
    </row>
    <row r="623455" spans="1:6" x14ac:dyDescent="0.3">
      <c r="A623455" s="30"/>
      <c r="B623455" s="30"/>
      <c r="C623455" s="30"/>
      <c r="D623455" s="30"/>
      <c r="E623455" s="30"/>
      <c r="F623455" s="30"/>
    </row>
    <row r="623554" spans="1:6" x14ac:dyDescent="0.3">
      <c r="A623554" s="30"/>
      <c r="B623554" s="30"/>
      <c r="C623554" s="30"/>
      <c r="D623554" s="30"/>
      <c r="E623554" s="30"/>
      <c r="F623554" s="30"/>
    </row>
    <row r="623653" spans="1:6" x14ac:dyDescent="0.3">
      <c r="A623653" s="30"/>
      <c r="B623653" s="30"/>
      <c r="C623653" s="30"/>
      <c r="D623653" s="30"/>
      <c r="E623653" s="30"/>
      <c r="F623653" s="30"/>
    </row>
    <row r="623752" spans="1:6" x14ac:dyDescent="0.3">
      <c r="A623752" s="30"/>
      <c r="B623752" s="30"/>
      <c r="C623752" s="30"/>
      <c r="D623752" s="30"/>
      <c r="E623752" s="30"/>
      <c r="F623752" s="30"/>
    </row>
    <row r="623851" spans="1:6" x14ac:dyDescent="0.3">
      <c r="A623851" s="30"/>
      <c r="B623851" s="30"/>
      <c r="C623851" s="30"/>
      <c r="D623851" s="30"/>
      <c r="E623851" s="30"/>
      <c r="F623851" s="30"/>
    </row>
    <row r="623950" spans="1:6" x14ac:dyDescent="0.3">
      <c r="A623950" s="30"/>
      <c r="B623950" s="30"/>
      <c r="C623950" s="30"/>
      <c r="D623950" s="30"/>
      <c r="E623950" s="30"/>
      <c r="F623950" s="30"/>
    </row>
    <row r="624049" spans="1:6" x14ac:dyDescent="0.3">
      <c r="A624049" s="30"/>
      <c r="B624049" s="30"/>
      <c r="C624049" s="30"/>
      <c r="D624049" s="30"/>
      <c r="E624049" s="30"/>
      <c r="F624049" s="30"/>
    </row>
    <row r="624148" spans="1:6" x14ac:dyDescent="0.3">
      <c r="A624148" s="30"/>
      <c r="B624148" s="30"/>
      <c r="C624148" s="30"/>
      <c r="D624148" s="30"/>
      <c r="E624148" s="30"/>
      <c r="F624148" s="30"/>
    </row>
    <row r="624247" spans="1:6" x14ac:dyDescent="0.3">
      <c r="A624247" s="30"/>
      <c r="B624247" s="30"/>
      <c r="C624247" s="30"/>
      <c r="D624247" s="30"/>
      <c r="E624247" s="30"/>
      <c r="F624247" s="30"/>
    </row>
    <row r="624346" spans="1:6" x14ac:dyDescent="0.3">
      <c r="A624346" s="30"/>
      <c r="B624346" s="30"/>
      <c r="C624346" s="30"/>
      <c r="D624346" s="30"/>
      <c r="E624346" s="30"/>
      <c r="F624346" s="30"/>
    </row>
    <row r="624445" spans="1:6" x14ac:dyDescent="0.3">
      <c r="A624445" s="30"/>
      <c r="B624445" s="30"/>
      <c r="C624445" s="30"/>
      <c r="D624445" s="30"/>
      <c r="E624445" s="30"/>
      <c r="F624445" s="30"/>
    </row>
    <row r="624544" spans="1:6" x14ac:dyDescent="0.3">
      <c r="A624544" s="30"/>
      <c r="B624544" s="30"/>
      <c r="C624544" s="30"/>
      <c r="D624544" s="30"/>
      <c r="E624544" s="30"/>
      <c r="F624544" s="30"/>
    </row>
    <row r="624643" spans="1:6" x14ac:dyDescent="0.3">
      <c r="A624643" s="30"/>
      <c r="B624643" s="30"/>
      <c r="C624643" s="30"/>
      <c r="D624643" s="30"/>
      <c r="E624643" s="30"/>
      <c r="F624643" s="30"/>
    </row>
    <row r="624742" spans="1:6" x14ac:dyDescent="0.3">
      <c r="A624742" s="30"/>
      <c r="B624742" s="30"/>
      <c r="C624742" s="30"/>
      <c r="D624742" s="30"/>
      <c r="E624742" s="30"/>
      <c r="F624742" s="30"/>
    </row>
    <row r="624841" spans="1:6" x14ac:dyDescent="0.3">
      <c r="A624841" s="30"/>
      <c r="B624841" s="30"/>
      <c r="C624841" s="30"/>
      <c r="D624841" s="30"/>
      <c r="E624841" s="30"/>
      <c r="F624841" s="30"/>
    </row>
    <row r="624940" spans="1:6" x14ac:dyDescent="0.3">
      <c r="A624940" s="30"/>
      <c r="B624940" s="30"/>
      <c r="C624940" s="30"/>
      <c r="D624940" s="30"/>
      <c r="E624940" s="30"/>
      <c r="F624940" s="30"/>
    </row>
    <row r="625039" spans="1:6" x14ac:dyDescent="0.3">
      <c r="A625039" s="30"/>
      <c r="B625039" s="30"/>
      <c r="C625039" s="30"/>
      <c r="D625039" s="30"/>
      <c r="E625039" s="30"/>
      <c r="F625039" s="30"/>
    </row>
    <row r="625138" spans="1:6" x14ac:dyDescent="0.3">
      <c r="A625138" s="30"/>
      <c r="B625138" s="30"/>
      <c r="C625138" s="30"/>
      <c r="D625138" s="30"/>
      <c r="E625138" s="30"/>
      <c r="F625138" s="30"/>
    </row>
    <row r="625237" spans="1:6" x14ac:dyDescent="0.3">
      <c r="A625237" s="30"/>
      <c r="B625237" s="30"/>
      <c r="C625237" s="30"/>
      <c r="D625237" s="30"/>
      <c r="E625237" s="30"/>
      <c r="F625237" s="30"/>
    </row>
    <row r="625336" spans="1:6" x14ac:dyDescent="0.3">
      <c r="A625336" s="30"/>
      <c r="B625336" s="30"/>
      <c r="C625336" s="30"/>
      <c r="D625336" s="30"/>
      <c r="E625336" s="30"/>
      <c r="F625336" s="30"/>
    </row>
    <row r="625435" spans="1:6" x14ac:dyDescent="0.3">
      <c r="A625435" s="30"/>
      <c r="B625435" s="30"/>
      <c r="C625435" s="30"/>
      <c r="D625435" s="30"/>
      <c r="E625435" s="30"/>
      <c r="F625435" s="30"/>
    </row>
    <row r="625534" spans="1:6" x14ac:dyDescent="0.3">
      <c r="A625534" s="30"/>
      <c r="B625534" s="30"/>
      <c r="C625534" s="30"/>
      <c r="D625534" s="30"/>
      <c r="E625534" s="30"/>
      <c r="F625534" s="30"/>
    </row>
    <row r="625633" spans="1:6" x14ac:dyDescent="0.3">
      <c r="A625633" s="30"/>
      <c r="B625633" s="30"/>
      <c r="C625633" s="30"/>
      <c r="D625633" s="30"/>
      <c r="E625633" s="30"/>
      <c r="F625633" s="30"/>
    </row>
    <row r="625732" spans="1:6" x14ac:dyDescent="0.3">
      <c r="A625732" s="30"/>
      <c r="B625732" s="30"/>
      <c r="C625732" s="30"/>
      <c r="D625732" s="30"/>
      <c r="E625732" s="30"/>
      <c r="F625732" s="30"/>
    </row>
    <row r="625831" spans="1:6" x14ac:dyDescent="0.3">
      <c r="A625831" s="30"/>
      <c r="B625831" s="30"/>
      <c r="C625831" s="30"/>
      <c r="D625831" s="30"/>
      <c r="E625831" s="30"/>
      <c r="F625831" s="30"/>
    </row>
    <row r="625930" spans="1:6" x14ac:dyDescent="0.3">
      <c r="A625930" s="30"/>
      <c r="B625930" s="30"/>
      <c r="C625930" s="30"/>
      <c r="D625930" s="30"/>
      <c r="E625930" s="30"/>
      <c r="F625930" s="30"/>
    </row>
    <row r="626029" spans="1:6" x14ac:dyDescent="0.3">
      <c r="A626029" s="30"/>
      <c r="B626029" s="30"/>
      <c r="C626029" s="30"/>
      <c r="D626029" s="30"/>
      <c r="E626029" s="30"/>
      <c r="F626029" s="30"/>
    </row>
    <row r="626128" spans="1:6" x14ac:dyDescent="0.3">
      <c r="A626128" s="30"/>
      <c r="B626128" s="30"/>
      <c r="C626128" s="30"/>
      <c r="D626128" s="30"/>
      <c r="E626128" s="30"/>
      <c r="F626128" s="30"/>
    </row>
    <row r="626227" spans="1:6" x14ac:dyDescent="0.3">
      <c r="A626227" s="30"/>
      <c r="B626227" s="30"/>
      <c r="C626227" s="30"/>
      <c r="D626227" s="30"/>
      <c r="E626227" s="30"/>
      <c r="F626227" s="30"/>
    </row>
    <row r="626326" spans="1:6" x14ac:dyDescent="0.3">
      <c r="A626326" s="30"/>
      <c r="B626326" s="30"/>
      <c r="C626326" s="30"/>
      <c r="D626326" s="30"/>
      <c r="E626326" s="30"/>
      <c r="F626326" s="30"/>
    </row>
    <row r="626425" spans="1:6" x14ac:dyDescent="0.3">
      <c r="A626425" s="30"/>
      <c r="B626425" s="30"/>
      <c r="C626425" s="30"/>
      <c r="D626425" s="30"/>
      <c r="E626425" s="30"/>
      <c r="F626425" s="30"/>
    </row>
    <row r="626524" spans="1:6" x14ac:dyDescent="0.3">
      <c r="A626524" s="30"/>
      <c r="B626524" s="30"/>
      <c r="C626524" s="30"/>
      <c r="D626524" s="30"/>
      <c r="E626524" s="30"/>
      <c r="F626524" s="30"/>
    </row>
    <row r="626623" spans="1:6" x14ac:dyDescent="0.3">
      <c r="A626623" s="30"/>
      <c r="B626623" s="30"/>
      <c r="C626623" s="30"/>
      <c r="D626623" s="30"/>
      <c r="E626623" s="30"/>
      <c r="F626623" s="30"/>
    </row>
    <row r="626722" spans="1:6" x14ac:dyDescent="0.3">
      <c r="A626722" s="30"/>
      <c r="B626722" s="30"/>
      <c r="C626722" s="30"/>
      <c r="D626722" s="30"/>
      <c r="E626722" s="30"/>
      <c r="F626722" s="30"/>
    </row>
    <row r="626821" spans="1:6" x14ac:dyDescent="0.3">
      <c r="A626821" s="30"/>
      <c r="B626821" s="30"/>
      <c r="C626821" s="30"/>
      <c r="D626821" s="30"/>
      <c r="E626821" s="30"/>
      <c r="F626821" s="30"/>
    </row>
    <row r="626920" spans="1:6" x14ac:dyDescent="0.3">
      <c r="A626920" s="30"/>
      <c r="B626920" s="30"/>
      <c r="C626920" s="30"/>
      <c r="D626920" s="30"/>
      <c r="E626920" s="30"/>
      <c r="F626920" s="30"/>
    </row>
    <row r="627019" spans="1:6" x14ac:dyDescent="0.3">
      <c r="A627019" s="30"/>
      <c r="B627019" s="30"/>
      <c r="C627019" s="30"/>
      <c r="D627019" s="30"/>
      <c r="E627019" s="30"/>
      <c r="F627019" s="30"/>
    </row>
    <row r="627118" spans="1:6" x14ac:dyDescent="0.3">
      <c r="A627118" s="30"/>
      <c r="B627118" s="30"/>
      <c r="C627118" s="30"/>
      <c r="D627118" s="30"/>
      <c r="E627118" s="30"/>
      <c r="F627118" s="30"/>
    </row>
    <row r="627217" spans="1:6" x14ac:dyDescent="0.3">
      <c r="A627217" s="30"/>
      <c r="B627217" s="30"/>
      <c r="C627217" s="30"/>
      <c r="D627217" s="30"/>
      <c r="E627217" s="30"/>
      <c r="F627217" s="30"/>
    </row>
    <row r="627316" spans="1:6" x14ac:dyDescent="0.3">
      <c r="A627316" s="30"/>
      <c r="B627316" s="30"/>
      <c r="C627316" s="30"/>
      <c r="D627316" s="30"/>
      <c r="E627316" s="30"/>
      <c r="F627316" s="30"/>
    </row>
    <row r="627415" spans="1:6" x14ac:dyDescent="0.3">
      <c r="A627415" s="30"/>
      <c r="B627415" s="30"/>
      <c r="C627415" s="30"/>
      <c r="D627415" s="30"/>
      <c r="E627415" s="30"/>
      <c r="F627415" s="30"/>
    </row>
    <row r="627514" spans="1:6" x14ac:dyDescent="0.3">
      <c r="A627514" s="30"/>
      <c r="B627514" s="30"/>
      <c r="C627514" s="30"/>
      <c r="D627514" s="30"/>
      <c r="E627514" s="30"/>
      <c r="F627514" s="30"/>
    </row>
    <row r="627613" spans="1:6" x14ac:dyDescent="0.3">
      <c r="A627613" s="30"/>
      <c r="B627613" s="30"/>
      <c r="C627613" s="30"/>
      <c r="D627613" s="30"/>
      <c r="E627613" s="30"/>
      <c r="F627613" s="30"/>
    </row>
    <row r="627712" spans="1:6" x14ac:dyDescent="0.3">
      <c r="A627712" s="30"/>
      <c r="B627712" s="30"/>
      <c r="C627712" s="30"/>
      <c r="D627712" s="30"/>
      <c r="E627712" s="30"/>
      <c r="F627712" s="30"/>
    </row>
    <row r="627811" spans="1:6" x14ac:dyDescent="0.3">
      <c r="A627811" s="30"/>
      <c r="B627811" s="30"/>
      <c r="C627811" s="30"/>
      <c r="D627811" s="30"/>
      <c r="E627811" s="30"/>
      <c r="F627811" s="30"/>
    </row>
    <row r="627910" spans="1:6" x14ac:dyDescent="0.3">
      <c r="A627910" s="30"/>
      <c r="B627910" s="30"/>
      <c r="C627910" s="30"/>
      <c r="D627910" s="30"/>
      <c r="E627910" s="30"/>
      <c r="F627910" s="30"/>
    </row>
    <row r="628009" spans="1:6" x14ac:dyDescent="0.3">
      <c r="A628009" s="30"/>
      <c r="B628009" s="30"/>
      <c r="C628009" s="30"/>
      <c r="D628009" s="30"/>
      <c r="E628009" s="30"/>
      <c r="F628009" s="30"/>
    </row>
    <row r="628108" spans="1:6" x14ac:dyDescent="0.3">
      <c r="A628108" s="30"/>
      <c r="B628108" s="30"/>
      <c r="C628108" s="30"/>
      <c r="D628108" s="30"/>
      <c r="E628108" s="30"/>
      <c r="F628108" s="30"/>
    </row>
    <row r="628207" spans="1:6" x14ac:dyDescent="0.3">
      <c r="A628207" s="30"/>
      <c r="B628207" s="30"/>
      <c r="C628207" s="30"/>
      <c r="D628207" s="30"/>
      <c r="E628207" s="30"/>
      <c r="F628207" s="30"/>
    </row>
    <row r="628306" spans="1:6" x14ac:dyDescent="0.3">
      <c r="A628306" s="30"/>
      <c r="B628306" s="30"/>
      <c r="C628306" s="30"/>
      <c r="D628306" s="30"/>
      <c r="E628306" s="30"/>
      <c r="F628306" s="30"/>
    </row>
    <row r="628405" spans="1:6" x14ac:dyDescent="0.3">
      <c r="A628405" s="30"/>
      <c r="B628405" s="30"/>
      <c r="C628405" s="30"/>
      <c r="D628405" s="30"/>
      <c r="E628405" s="30"/>
      <c r="F628405" s="30"/>
    </row>
    <row r="628504" spans="1:6" x14ac:dyDescent="0.3">
      <c r="A628504" s="30"/>
      <c r="B628504" s="30"/>
      <c r="C628504" s="30"/>
      <c r="D628504" s="30"/>
      <c r="E628504" s="30"/>
      <c r="F628504" s="30"/>
    </row>
    <row r="628603" spans="1:6" x14ac:dyDescent="0.3">
      <c r="A628603" s="30"/>
      <c r="B628603" s="30"/>
      <c r="C628603" s="30"/>
      <c r="D628603" s="30"/>
      <c r="E628603" s="30"/>
      <c r="F628603" s="30"/>
    </row>
    <row r="628702" spans="1:6" x14ac:dyDescent="0.3">
      <c r="A628702" s="30"/>
      <c r="B628702" s="30"/>
      <c r="C628702" s="30"/>
      <c r="D628702" s="30"/>
      <c r="E628702" s="30"/>
      <c r="F628702" s="30"/>
    </row>
    <row r="628801" spans="1:6" x14ac:dyDescent="0.3">
      <c r="A628801" s="30"/>
      <c r="B628801" s="30"/>
      <c r="C628801" s="30"/>
      <c r="D628801" s="30"/>
      <c r="E628801" s="30"/>
      <c r="F628801" s="30"/>
    </row>
    <row r="628900" spans="1:6" x14ac:dyDescent="0.3">
      <c r="A628900" s="30"/>
      <c r="B628900" s="30"/>
      <c r="C628900" s="30"/>
      <c r="D628900" s="30"/>
      <c r="E628900" s="30"/>
      <c r="F628900" s="30"/>
    </row>
    <row r="628999" spans="1:6" x14ac:dyDescent="0.3">
      <c r="A628999" s="30"/>
      <c r="B628999" s="30"/>
      <c r="C628999" s="30"/>
      <c r="D628999" s="30"/>
      <c r="E628999" s="30"/>
      <c r="F628999" s="30"/>
    </row>
    <row r="629098" spans="1:6" x14ac:dyDescent="0.3">
      <c r="A629098" s="30"/>
      <c r="B629098" s="30"/>
      <c r="C629098" s="30"/>
      <c r="D629098" s="30"/>
      <c r="E629098" s="30"/>
      <c r="F629098" s="30"/>
    </row>
    <row r="629197" spans="1:6" x14ac:dyDescent="0.3">
      <c r="A629197" s="30"/>
      <c r="B629197" s="30"/>
      <c r="C629197" s="30"/>
      <c r="D629197" s="30"/>
      <c r="E629197" s="30"/>
      <c r="F629197" s="30"/>
    </row>
    <row r="629296" spans="1:6" x14ac:dyDescent="0.3">
      <c r="A629296" s="30"/>
      <c r="B629296" s="30"/>
      <c r="C629296" s="30"/>
      <c r="D629296" s="30"/>
      <c r="E629296" s="30"/>
      <c r="F629296" s="30"/>
    </row>
    <row r="629395" spans="1:6" x14ac:dyDescent="0.3">
      <c r="A629395" s="30"/>
      <c r="B629395" s="30"/>
      <c r="C629395" s="30"/>
      <c r="D629395" s="30"/>
      <c r="E629395" s="30"/>
      <c r="F629395" s="30"/>
    </row>
    <row r="629494" spans="1:6" x14ac:dyDescent="0.3">
      <c r="A629494" s="30"/>
      <c r="B629494" s="30"/>
      <c r="C629494" s="30"/>
      <c r="D629494" s="30"/>
      <c r="E629494" s="30"/>
      <c r="F629494" s="30"/>
    </row>
    <row r="629593" spans="1:6" x14ac:dyDescent="0.3">
      <c r="A629593" s="30"/>
      <c r="B629593" s="30"/>
      <c r="C629593" s="30"/>
      <c r="D629593" s="30"/>
      <c r="E629593" s="30"/>
      <c r="F629593" s="30"/>
    </row>
    <row r="629692" spans="1:6" x14ac:dyDescent="0.3">
      <c r="A629692" s="30"/>
      <c r="B629692" s="30"/>
      <c r="C629692" s="30"/>
      <c r="D629692" s="30"/>
      <c r="E629692" s="30"/>
      <c r="F629692" s="30"/>
    </row>
    <row r="629791" spans="1:6" x14ac:dyDescent="0.3">
      <c r="A629791" s="30"/>
      <c r="B629791" s="30"/>
      <c r="C629791" s="30"/>
      <c r="D629791" s="30"/>
      <c r="E629791" s="30"/>
      <c r="F629791" s="30"/>
    </row>
    <row r="629890" spans="1:6" x14ac:dyDescent="0.3">
      <c r="A629890" s="30"/>
      <c r="B629890" s="30"/>
      <c r="C629890" s="30"/>
      <c r="D629890" s="30"/>
      <c r="E629890" s="30"/>
      <c r="F629890" s="30"/>
    </row>
    <row r="629989" spans="1:6" x14ac:dyDescent="0.3">
      <c r="A629989" s="30"/>
      <c r="B629989" s="30"/>
      <c r="C629989" s="30"/>
      <c r="D629989" s="30"/>
      <c r="E629989" s="30"/>
      <c r="F629989" s="30"/>
    </row>
    <row r="630088" spans="1:6" x14ac:dyDescent="0.3">
      <c r="A630088" s="30"/>
      <c r="B630088" s="30"/>
      <c r="C630088" s="30"/>
      <c r="D630088" s="30"/>
      <c r="E630088" s="30"/>
      <c r="F630088" s="30"/>
    </row>
    <row r="630187" spans="1:6" x14ac:dyDescent="0.3">
      <c r="A630187" s="30"/>
      <c r="B630187" s="30"/>
      <c r="C630187" s="30"/>
      <c r="D630187" s="30"/>
      <c r="E630187" s="30"/>
      <c r="F630187" s="30"/>
    </row>
    <row r="630286" spans="1:6" x14ac:dyDescent="0.3">
      <c r="A630286" s="30"/>
      <c r="B630286" s="30"/>
      <c r="C630286" s="30"/>
      <c r="D630286" s="30"/>
      <c r="E630286" s="30"/>
      <c r="F630286" s="30"/>
    </row>
    <row r="630385" spans="1:6" x14ac:dyDescent="0.3">
      <c r="A630385" s="30"/>
      <c r="B630385" s="30"/>
      <c r="C630385" s="30"/>
      <c r="D630385" s="30"/>
      <c r="E630385" s="30"/>
      <c r="F630385" s="30"/>
    </row>
    <row r="630484" spans="1:6" x14ac:dyDescent="0.3">
      <c r="A630484" s="30"/>
      <c r="B630484" s="30"/>
      <c r="C630484" s="30"/>
      <c r="D630484" s="30"/>
      <c r="E630484" s="30"/>
      <c r="F630484" s="30"/>
    </row>
    <row r="630583" spans="1:6" x14ac:dyDescent="0.3">
      <c r="A630583" s="30"/>
      <c r="B630583" s="30"/>
      <c r="C630583" s="30"/>
      <c r="D630583" s="30"/>
      <c r="E630583" s="30"/>
      <c r="F630583" s="30"/>
    </row>
    <row r="630682" spans="1:6" x14ac:dyDescent="0.3">
      <c r="A630682" s="30"/>
      <c r="B630682" s="30"/>
      <c r="C630682" s="30"/>
      <c r="D630682" s="30"/>
      <c r="E630682" s="30"/>
      <c r="F630682" s="30"/>
    </row>
    <row r="630781" spans="1:6" x14ac:dyDescent="0.3">
      <c r="A630781" s="30"/>
      <c r="B630781" s="30"/>
      <c r="C630781" s="30"/>
      <c r="D630781" s="30"/>
      <c r="E630781" s="30"/>
      <c r="F630781" s="30"/>
    </row>
    <row r="630880" spans="1:6" x14ac:dyDescent="0.3">
      <c r="A630880" s="30"/>
      <c r="B630880" s="30"/>
      <c r="C630880" s="30"/>
      <c r="D630880" s="30"/>
      <c r="E630880" s="30"/>
      <c r="F630880" s="30"/>
    </row>
    <row r="630979" spans="1:6" x14ac:dyDescent="0.3">
      <c r="A630979" s="30"/>
      <c r="B630979" s="30"/>
      <c r="C630979" s="30"/>
      <c r="D630979" s="30"/>
      <c r="E630979" s="30"/>
      <c r="F630979" s="30"/>
    </row>
    <row r="631078" spans="1:6" x14ac:dyDescent="0.3">
      <c r="A631078" s="30"/>
      <c r="B631078" s="30"/>
      <c r="C631078" s="30"/>
      <c r="D631078" s="30"/>
      <c r="E631078" s="30"/>
      <c r="F631078" s="30"/>
    </row>
    <row r="631177" spans="1:6" x14ac:dyDescent="0.3">
      <c r="A631177" s="30"/>
      <c r="B631177" s="30"/>
      <c r="C631177" s="30"/>
      <c r="D631177" s="30"/>
      <c r="E631177" s="30"/>
      <c r="F631177" s="30"/>
    </row>
    <row r="631276" spans="1:6" x14ac:dyDescent="0.3">
      <c r="A631276" s="30"/>
      <c r="B631276" s="30"/>
      <c r="C631276" s="30"/>
      <c r="D631276" s="30"/>
      <c r="E631276" s="30"/>
      <c r="F631276" s="30"/>
    </row>
    <row r="631375" spans="1:6" x14ac:dyDescent="0.3">
      <c r="A631375" s="30"/>
      <c r="B631375" s="30"/>
      <c r="C631375" s="30"/>
      <c r="D631375" s="30"/>
      <c r="E631375" s="30"/>
      <c r="F631375" s="30"/>
    </row>
    <row r="631474" spans="1:6" x14ac:dyDescent="0.3">
      <c r="A631474" s="30"/>
      <c r="B631474" s="30"/>
      <c r="C631474" s="30"/>
      <c r="D631474" s="30"/>
      <c r="E631474" s="30"/>
      <c r="F631474" s="30"/>
    </row>
    <row r="631573" spans="1:6" x14ac:dyDescent="0.3">
      <c r="A631573" s="30"/>
      <c r="B631573" s="30"/>
      <c r="C631573" s="30"/>
      <c r="D631573" s="30"/>
      <c r="E631573" s="30"/>
      <c r="F631573" s="30"/>
    </row>
    <row r="631672" spans="1:6" x14ac:dyDescent="0.3">
      <c r="A631672" s="30"/>
      <c r="B631672" s="30"/>
      <c r="C631672" s="30"/>
      <c r="D631672" s="30"/>
      <c r="E631672" s="30"/>
      <c r="F631672" s="30"/>
    </row>
    <row r="631771" spans="1:6" x14ac:dyDescent="0.3">
      <c r="A631771" s="30"/>
      <c r="B631771" s="30"/>
      <c r="C631771" s="30"/>
      <c r="D631771" s="30"/>
      <c r="E631771" s="30"/>
      <c r="F631771" s="30"/>
    </row>
    <row r="631870" spans="1:6" x14ac:dyDescent="0.3">
      <c r="A631870" s="30"/>
      <c r="B631870" s="30"/>
      <c r="C631870" s="30"/>
      <c r="D631870" s="30"/>
      <c r="E631870" s="30"/>
      <c r="F631870" s="30"/>
    </row>
    <row r="631969" spans="1:6" x14ac:dyDescent="0.3">
      <c r="A631969" s="30"/>
      <c r="B631969" s="30"/>
      <c r="C631969" s="30"/>
      <c r="D631969" s="30"/>
      <c r="E631969" s="30"/>
      <c r="F631969" s="30"/>
    </row>
    <row r="632068" spans="1:6" x14ac:dyDescent="0.3">
      <c r="A632068" s="30"/>
      <c r="B632068" s="30"/>
      <c r="C632068" s="30"/>
      <c r="D632068" s="30"/>
      <c r="E632068" s="30"/>
      <c r="F632068" s="30"/>
    </row>
    <row r="632167" spans="1:6" x14ac:dyDescent="0.3">
      <c r="A632167" s="30"/>
      <c r="B632167" s="30"/>
      <c r="C632167" s="30"/>
      <c r="D632167" s="30"/>
      <c r="E632167" s="30"/>
      <c r="F632167" s="30"/>
    </row>
    <row r="632266" spans="1:6" x14ac:dyDescent="0.3">
      <c r="A632266" s="30"/>
      <c r="B632266" s="30"/>
      <c r="C632266" s="30"/>
      <c r="D632266" s="30"/>
      <c r="E632266" s="30"/>
      <c r="F632266" s="30"/>
    </row>
    <row r="632365" spans="1:6" x14ac:dyDescent="0.3">
      <c r="A632365" s="30"/>
      <c r="B632365" s="30"/>
      <c r="C632365" s="30"/>
      <c r="D632365" s="30"/>
      <c r="E632365" s="30"/>
      <c r="F632365" s="30"/>
    </row>
    <row r="632464" spans="1:6" x14ac:dyDescent="0.3">
      <c r="A632464" s="30"/>
      <c r="B632464" s="30"/>
      <c r="C632464" s="30"/>
      <c r="D632464" s="30"/>
      <c r="E632464" s="30"/>
      <c r="F632464" s="30"/>
    </row>
    <row r="632563" spans="1:6" x14ac:dyDescent="0.3">
      <c r="A632563" s="30"/>
      <c r="B632563" s="30"/>
      <c r="C632563" s="30"/>
      <c r="D632563" s="30"/>
      <c r="E632563" s="30"/>
      <c r="F632563" s="30"/>
    </row>
    <row r="632662" spans="1:6" x14ac:dyDescent="0.3">
      <c r="A632662" s="30"/>
      <c r="B632662" s="30"/>
      <c r="C632662" s="30"/>
      <c r="D632662" s="30"/>
      <c r="E632662" s="30"/>
      <c r="F632662" s="30"/>
    </row>
    <row r="632761" spans="1:6" x14ac:dyDescent="0.3">
      <c r="A632761" s="30"/>
      <c r="B632761" s="30"/>
      <c r="C632761" s="30"/>
      <c r="D632761" s="30"/>
      <c r="E632761" s="30"/>
      <c r="F632761" s="30"/>
    </row>
    <row r="632860" spans="1:6" x14ac:dyDescent="0.3">
      <c r="A632860" s="30"/>
      <c r="B632860" s="30"/>
      <c r="C632860" s="30"/>
      <c r="D632860" s="30"/>
      <c r="E632860" s="30"/>
      <c r="F632860" s="30"/>
    </row>
    <row r="632959" spans="1:6" x14ac:dyDescent="0.3">
      <c r="A632959" s="30"/>
      <c r="B632959" s="30"/>
      <c r="C632959" s="30"/>
      <c r="D632959" s="30"/>
      <c r="E632959" s="30"/>
      <c r="F632959" s="30"/>
    </row>
    <row r="633058" spans="1:6" x14ac:dyDescent="0.3">
      <c r="A633058" s="30"/>
      <c r="B633058" s="30"/>
      <c r="C633058" s="30"/>
      <c r="D633058" s="30"/>
      <c r="E633058" s="30"/>
      <c r="F633058" s="30"/>
    </row>
    <row r="633157" spans="1:6" x14ac:dyDescent="0.3">
      <c r="A633157" s="30"/>
      <c r="B633157" s="30"/>
      <c r="C633157" s="30"/>
      <c r="D633157" s="30"/>
      <c r="E633157" s="30"/>
      <c r="F633157" s="30"/>
    </row>
    <row r="633256" spans="1:6" x14ac:dyDescent="0.3">
      <c r="A633256" s="30"/>
      <c r="B633256" s="30"/>
      <c r="C633256" s="30"/>
      <c r="D633256" s="30"/>
      <c r="E633256" s="30"/>
      <c r="F633256" s="30"/>
    </row>
    <row r="633355" spans="1:6" x14ac:dyDescent="0.3">
      <c r="A633355" s="30"/>
      <c r="B633355" s="30"/>
      <c r="C633355" s="30"/>
      <c r="D633355" s="30"/>
      <c r="E633355" s="30"/>
      <c r="F633355" s="30"/>
    </row>
    <row r="633454" spans="1:6" x14ac:dyDescent="0.3">
      <c r="A633454" s="30"/>
      <c r="B633454" s="30"/>
      <c r="C633454" s="30"/>
      <c r="D633454" s="30"/>
      <c r="E633454" s="30"/>
      <c r="F633454" s="30"/>
    </row>
    <row r="633553" spans="1:6" x14ac:dyDescent="0.3">
      <c r="A633553" s="30"/>
      <c r="B633553" s="30"/>
      <c r="C633553" s="30"/>
      <c r="D633553" s="30"/>
      <c r="E633553" s="30"/>
      <c r="F633553" s="30"/>
    </row>
    <row r="633652" spans="1:6" x14ac:dyDescent="0.3">
      <c r="A633652" s="30"/>
      <c r="B633652" s="30"/>
      <c r="C633652" s="30"/>
      <c r="D633652" s="30"/>
      <c r="E633652" s="30"/>
      <c r="F633652" s="30"/>
    </row>
    <row r="633751" spans="1:6" x14ac:dyDescent="0.3">
      <c r="A633751" s="30"/>
      <c r="B633751" s="30"/>
      <c r="C633751" s="30"/>
      <c r="D633751" s="30"/>
      <c r="E633751" s="30"/>
      <c r="F633751" s="30"/>
    </row>
    <row r="633850" spans="1:6" x14ac:dyDescent="0.3">
      <c r="A633850" s="30"/>
      <c r="B633850" s="30"/>
      <c r="C633850" s="30"/>
      <c r="D633850" s="30"/>
      <c r="E633850" s="30"/>
      <c r="F633850" s="30"/>
    </row>
    <row r="633949" spans="1:6" x14ac:dyDescent="0.3">
      <c r="A633949" s="30"/>
      <c r="B633949" s="30"/>
      <c r="C633949" s="30"/>
      <c r="D633949" s="30"/>
      <c r="E633949" s="30"/>
      <c r="F633949" s="30"/>
    </row>
    <row r="634048" spans="1:6" x14ac:dyDescent="0.3">
      <c r="A634048" s="30"/>
      <c r="B634048" s="30"/>
      <c r="C634048" s="30"/>
      <c r="D634048" s="30"/>
      <c r="E634048" s="30"/>
      <c r="F634048" s="30"/>
    </row>
    <row r="634147" spans="1:6" x14ac:dyDescent="0.3">
      <c r="A634147" s="30"/>
      <c r="B634147" s="30"/>
      <c r="C634147" s="30"/>
      <c r="D634147" s="30"/>
      <c r="E634147" s="30"/>
      <c r="F634147" s="30"/>
    </row>
    <row r="634246" spans="1:6" x14ac:dyDescent="0.3">
      <c r="A634246" s="30"/>
      <c r="B634246" s="30"/>
      <c r="C634246" s="30"/>
      <c r="D634246" s="30"/>
      <c r="E634246" s="30"/>
      <c r="F634246" s="30"/>
    </row>
    <row r="634345" spans="1:6" x14ac:dyDescent="0.3">
      <c r="A634345" s="30"/>
      <c r="B634345" s="30"/>
      <c r="C634345" s="30"/>
      <c r="D634345" s="30"/>
      <c r="E634345" s="30"/>
      <c r="F634345" s="30"/>
    </row>
    <row r="634444" spans="1:6" x14ac:dyDescent="0.3">
      <c r="A634444" s="30"/>
      <c r="B634444" s="30"/>
      <c r="C634444" s="30"/>
      <c r="D634444" s="30"/>
      <c r="E634444" s="30"/>
      <c r="F634444" s="30"/>
    </row>
    <row r="634543" spans="1:6" x14ac:dyDescent="0.3">
      <c r="A634543" s="30"/>
      <c r="B634543" s="30"/>
      <c r="C634543" s="30"/>
      <c r="D634543" s="30"/>
      <c r="E634543" s="30"/>
      <c r="F634543" s="30"/>
    </row>
    <row r="634642" spans="1:6" x14ac:dyDescent="0.3">
      <c r="A634642" s="30"/>
      <c r="B634642" s="30"/>
      <c r="C634642" s="30"/>
      <c r="D634642" s="30"/>
      <c r="E634642" s="30"/>
      <c r="F634642" s="30"/>
    </row>
    <row r="634741" spans="1:6" x14ac:dyDescent="0.3">
      <c r="A634741" s="30"/>
      <c r="B634741" s="30"/>
      <c r="C634741" s="30"/>
      <c r="D634741" s="30"/>
      <c r="E634741" s="30"/>
      <c r="F634741" s="30"/>
    </row>
    <row r="634840" spans="1:6" x14ac:dyDescent="0.3">
      <c r="A634840" s="30"/>
      <c r="B634840" s="30"/>
      <c r="C634840" s="30"/>
      <c r="D634840" s="30"/>
      <c r="E634840" s="30"/>
      <c r="F634840" s="30"/>
    </row>
    <row r="634939" spans="1:6" x14ac:dyDescent="0.3">
      <c r="A634939" s="30"/>
      <c r="B634939" s="30"/>
      <c r="C634939" s="30"/>
      <c r="D634939" s="30"/>
      <c r="E634939" s="30"/>
      <c r="F634939" s="30"/>
    </row>
    <row r="635038" spans="1:6" x14ac:dyDescent="0.3">
      <c r="A635038" s="30"/>
      <c r="B635038" s="30"/>
      <c r="C635038" s="30"/>
      <c r="D635038" s="30"/>
      <c r="E635038" s="30"/>
      <c r="F635038" s="30"/>
    </row>
    <row r="635137" spans="1:6" x14ac:dyDescent="0.3">
      <c r="A635137" s="30"/>
      <c r="B635137" s="30"/>
      <c r="C635137" s="30"/>
      <c r="D635137" s="30"/>
      <c r="E635137" s="30"/>
      <c r="F635137" s="30"/>
    </row>
    <row r="635236" spans="1:6" x14ac:dyDescent="0.3">
      <c r="A635236" s="30"/>
      <c r="B635236" s="30"/>
      <c r="C635236" s="30"/>
      <c r="D635236" s="30"/>
      <c r="E635236" s="30"/>
      <c r="F635236" s="30"/>
    </row>
    <row r="635335" spans="1:6" x14ac:dyDescent="0.3">
      <c r="A635335" s="30"/>
      <c r="B635335" s="30"/>
      <c r="C635335" s="30"/>
      <c r="D635335" s="30"/>
      <c r="E635335" s="30"/>
      <c r="F635335" s="30"/>
    </row>
    <row r="635434" spans="1:6" x14ac:dyDescent="0.3">
      <c r="A635434" s="30"/>
      <c r="B635434" s="30"/>
      <c r="C635434" s="30"/>
      <c r="D635434" s="30"/>
      <c r="E635434" s="30"/>
      <c r="F635434" s="30"/>
    </row>
    <row r="635533" spans="1:6" x14ac:dyDescent="0.3">
      <c r="A635533" s="30"/>
      <c r="B635533" s="30"/>
      <c r="C635533" s="30"/>
      <c r="D635533" s="30"/>
      <c r="E635533" s="30"/>
      <c r="F635533" s="30"/>
    </row>
    <row r="635632" spans="1:6" x14ac:dyDescent="0.3">
      <c r="A635632" s="30"/>
      <c r="B635632" s="30"/>
      <c r="C635632" s="30"/>
      <c r="D635632" s="30"/>
      <c r="E635632" s="30"/>
      <c r="F635632" s="30"/>
    </row>
    <row r="635731" spans="1:6" x14ac:dyDescent="0.3">
      <c r="A635731" s="30"/>
      <c r="B635731" s="30"/>
      <c r="C635731" s="30"/>
      <c r="D635731" s="30"/>
      <c r="E635731" s="30"/>
      <c r="F635731" s="30"/>
    </row>
    <row r="635830" spans="1:6" x14ac:dyDescent="0.3">
      <c r="A635830" s="30"/>
      <c r="B635830" s="30"/>
      <c r="C635830" s="30"/>
      <c r="D635830" s="30"/>
      <c r="E635830" s="30"/>
      <c r="F635830" s="30"/>
    </row>
    <row r="635929" spans="1:6" x14ac:dyDescent="0.3">
      <c r="A635929" s="30"/>
      <c r="B635929" s="30"/>
      <c r="C635929" s="30"/>
      <c r="D635929" s="30"/>
      <c r="E635929" s="30"/>
      <c r="F635929" s="30"/>
    </row>
    <row r="636028" spans="1:6" x14ac:dyDescent="0.3">
      <c r="A636028" s="30"/>
      <c r="B636028" s="30"/>
      <c r="C636028" s="30"/>
      <c r="D636028" s="30"/>
      <c r="E636028" s="30"/>
      <c r="F636028" s="30"/>
    </row>
    <row r="636127" spans="1:6" x14ac:dyDescent="0.3">
      <c r="A636127" s="30"/>
      <c r="B636127" s="30"/>
      <c r="C636127" s="30"/>
      <c r="D636127" s="30"/>
      <c r="E636127" s="30"/>
      <c r="F636127" s="30"/>
    </row>
    <row r="636226" spans="1:6" x14ac:dyDescent="0.3">
      <c r="A636226" s="30"/>
      <c r="B636226" s="30"/>
      <c r="C636226" s="30"/>
      <c r="D636226" s="30"/>
      <c r="E636226" s="30"/>
      <c r="F636226" s="30"/>
    </row>
    <row r="636325" spans="1:6" x14ac:dyDescent="0.3">
      <c r="A636325" s="30"/>
      <c r="B636325" s="30"/>
      <c r="C636325" s="30"/>
      <c r="D636325" s="30"/>
      <c r="E636325" s="30"/>
      <c r="F636325" s="30"/>
    </row>
    <row r="636424" spans="1:6" x14ac:dyDescent="0.3">
      <c r="A636424" s="30"/>
      <c r="B636424" s="30"/>
      <c r="C636424" s="30"/>
      <c r="D636424" s="30"/>
      <c r="E636424" s="30"/>
      <c r="F636424" s="30"/>
    </row>
    <row r="636523" spans="1:6" x14ac:dyDescent="0.3">
      <c r="A636523" s="30"/>
      <c r="B636523" s="30"/>
      <c r="C636523" s="30"/>
      <c r="D636523" s="30"/>
      <c r="E636523" s="30"/>
      <c r="F636523" s="30"/>
    </row>
    <row r="636622" spans="1:6" x14ac:dyDescent="0.3">
      <c r="A636622" s="30"/>
      <c r="B636622" s="30"/>
      <c r="C636622" s="30"/>
      <c r="D636622" s="30"/>
      <c r="E636622" s="30"/>
      <c r="F636622" s="30"/>
    </row>
    <row r="636721" spans="1:6" x14ac:dyDescent="0.3">
      <c r="A636721" s="30"/>
      <c r="B636721" s="30"/>
      <c r="C636721" s="30"/>
      <c r="D636721" s="30"/>
      <c r="E636721" s="30"/>
      <c r="F636721" s="30"/>
    </row>
    <row r="636820" spans="1:6" x14ac:dyDescent="0.3">
      <c r="A636820" s="30"/>
      <c r="B636820" s="30"/>
      <c r="C636820" s="30"/>
      <c r="D636820" s="30"/>
      <c r="E636820" s="30"/>
      <c r="F636820" s="30"/>
    </row>
    <row r="636919" spans="1:6" x14ac:dyDescent="0.3">
      <c r="A636919" s="30"/>
      <c r="B636919" s="30"/>
      <c r="C636919" s="30"/>
      <c r="D636919" s="30"/>
      <c r="E636919" s="30"/>
      <c r="F636919" s="30"/>
    </row>
    <row r="637018" spans="1:6" x14ac:dyDescent="0.3">
      <c r="A637018" s="30"/>
      <c r="B637018" s="30"/>
      <c r="C637018" s="30"/>
      <c r="D637018" s="30"/>
      <c r="E637018" s="30"/>
      <c r="F637018" s="30"/>
    </row>
    <row r="637117" spans="1:6" x14ac:dyDescent="0.3">
      <c r="A637117" s="30"/>
      <c r="B637117" s="30"/>
      <c r="C637117" s="30"/>
      <c r="D637117" s="30"/>
      <c r="E637117" s="30"/>
      <c r="F637117" s="30"/>
    </row>
    <row r="637216" spans="1:6" x14ac:dyDescent="0.3">
      <c r="A637216" s="30"/>
      <c r="B637216" s="30"/>
      <c r="C637216" s="30"/>
      <c r="D637216" s="30"/>
      <c r="E637216" s="30"/>
      <c r="F637216" s="30"/>
    </row>
    <row r="637315" spans="1:6" x14ac:dyDescent="0.3">
      <c r="A637315" s="30"/>
      <c r="B637315" s="30"/>
      <c r="C637315" s="30"/>
      <c r="D637315" s="30"/>
      <c r="E637315" s="30"/>
      <c r="F637315" s="30"/>
    </row>
    <row r="637414" spans="1:6" x14ac:dyDescent="0.3">
      <c r="A637414" s="30"/>
      <c r="B637414" s="30"/>
      <c r="C637414" s="30"/>
      <c r="D637414" s="30"/>
      <c r="E637414" s="30"/>
      <c r="F637414" s="30"/>
    </row>
    <row r="637513" spans="1:6" x14ac:dyDescent="0.3">
      <c r="A637513" s="30"/>
      <c r="B637513" s="30"/>
      <c r="C637513" s="30"/>
      <c r="D637513" s="30"/>
      <c r="E637513" s="30"/>
      <c r="F637513" s="30"/>
    </row>
    <row r="637612" spans="1:6" x14ac:dyDescent="0.3">
      <c r="A637612" s="30"/>
      <c r="B637612" s="30"/>
      <c r="C637612" s="30"/>
      <c r="D637612" s="30"/>
      <c r="E637612" s="30"/>
      <c r="F637612" s="30"/>
    </row>
    <row r="637711" spans="1:6" x14ac:dyDescent="0.3">
      <c r="A637711" s="30"/>
      <c r="B637711" s="30"/>
      <c r="C637711" s="30"/>
      <c r="D637711" s="30"/>
      <c r="E637711" s="30"/>
      <c r="F637711" s="30"/>
    </row>
    <row r="637810" spans="1:6" x14ac:dyDescent="0.3">
      <c r="A637810" s="30"/>
      <c r="B637810" s="30"/>
      <c r="C637810" s="30"/>
      <c r="D637810" s="30"/>
      <c r="E637810" s="30"/>
      <c r="F637810" s="30"/>
    </row>
    <row r="637909" spans="1:6" x14ac:dyDescent="0.3">
      <c r="A637909" s="30"/>
      <c r="B637909" s="30"/>
      <c r="C637909" s="30"/>
      <c r="D637909" s="30"/>
      <c r="E637909" s="30"/>
      <c r="F637909" s="30"/>
    </row>
    <row r="638008" spans="1:6" x14ac:dyDescent="0.3">
      <c r="A638008" s="30"/>
      <c r="B638008" s="30"/>
      <c r="C638008" s="30"/>
      <c r="D638008" s="30"/>
      <c r="E638008" s="30"/>
      <c r="F638008" s="30"/>
    </row>
    <row r="638107" spans="1:6" x14ac:dyDescent="0.3">
      <c r="A638107" s="30"/>
      <c r="B638107" s="30"/>
      <c r="C638107" s="30"/>
      <c r="D638107" s="30"/>
      <c r="E638107" s="30"/>
      <c r="F638107" s="30"/>
    </row>
    <row r="638206" spans="1:6" x14ac:dyDescent="0.3">
      <c r="A638206" s="30"/>
      <c r="B638206" s="30"/>
      <c r="C638206" s="30"/>
      <c r="D638206" s="30"/>
      <c r="E638206" s="30"/>
      <c r="F638206" s="30"/>
    </row>
    <row r="638305" spans="1:6" x14ac:dyDescent="0.3">
      <c r="A638305" s="30"/>
      <c r="B638305" s="30"/>
      <c r="C638305" s="30"/>
      <c r="D638305" s="30"/>
      <c r="E638305" s="30"/>
      <c r="F638305" s="30"/>
    </row>
    <row r="638404" spans="1:6" x14ac:dyDescent="0.3">
      <c r="A638404" s="30"/>
      <c r="B638404" s="30"/>
      <c r="C638404" s="30"/>
      <c r="D638404" s="30"/>
      <c r="E638404" s="30"/>
      <c r="F638404" s="30"/>
    </row>
    <row r="638503" spans="1:6" x14ac:dyDescent="0.3">
      <c r="A638503" s="30"/>
      <c r="B638503" s="30"/>
      <c r="C638503" s="30"/>
      <c r="D638503" s="30"/>
      <c r="E638503" s="30"/>
      <c r="F638503" s="30"/>
    </row>
    <row r="638602" spans="1:6" x14ac:dyDescent="0.3">
      <c r="A638602" s="30"/>
      <c r="B638602" s="30"/>
      <c r="C638602" s="30"/>
      <c r="D638602" s="30"/>
      <c r="E638602" s="30"/>
      <c r="F638602" s="30"/>
    </row>
    <row r="638701" spans="1:6" x14ac:dyDescent="0.3">
      <c r="A638701" s="30"/>
      <c r="B638701" s="30"/>
      <c r="C638701" s="30"/>
      <c r="D638701" s="30"/>
      <c r="E638701" s="30"/>
      <c r="F638701" s="30"/>
    </row>
    <row r="638800" spans="1:6" x14ac:dyDescent="0.3">
      <c r="A638800" s="30"/>
      <c r="B638800" s="30"/>
      <c r="C638800" s="30"/>
      <c r="D638800" s="30"/>
      <c r="E638800" s="30"/>
      <c r="F638800" s="30"/>
    </row>
    <row r="638899" spans="1:6" x14ac:dyDescent="0.3">
      <c r="A638899" s="30"/>
      <c r="B638899" s="30"/>
      <c r="C638899" s="30"/>
      <c r="D638899" s="30"/>
      <c r="E638899" s="30"/>
      <c r="F638899" s="30"/>
    </row>
    <row r="638998" spans="1:6" x14ac:dyDescent="0.3">
      <c r="A638998" s="30"/>
      <c r="B638998" s="30"/>
      <c r="C638998" s="30"/>
      <c r="D638998" s="30"/>
      <c r="E638998" s="30"/>
      <c r="F638998" s="30"/>
    </row>
    <row r="639097" spans="1:6" x14ac:dyDescent="0.3">
      <c r="A639097" s="30"/>
      <c r="B639097" s="30"/>
      <c r="C639097" s="30"/>
      <c r="D639097" s="30"/>
      <c r="E639097" s="30"/>
      <c r="F639097" s="30"/>
    </row>
    <row r="639196" spans="1:6" x14ac:dyDescent="0.3">
      <c r="A639196" s="30"/>
      <c r="B639196" s="30"/>
      <c r="C639196" s="30"/>
      <c r="D639196" s="30"/>
      <c r="E639196" s="30"/>
      <c r="F639196" s="30"/>
    </row>
    <row r="639295" spans="1:6" x14ac:dyDescent="0.3">
      <c r="A639295" s="30"/>
      <c r="B639295" s="30"/>
      <c r="C639295" s="30"/>
      <c r="D639295" s="30"/>
      <c r="E639295" s="30"/>
      <c r="F639295" s="30"/>
    </row>
    <row r="639394" spans="1:6" x14ac:dyDescent="0.3">
      <c r="A639394" s="30"/>
      <c r="B639394" s="30"/>
      <c r="C639394" s="30"/>
      <c r="D639394" s="30"/>
      <c r="E639394" s="30"/>
      <c r="F639394" s="30"/>
    </row>
    <row r="639493" spans="1:6" x14ac:dyDescent="0.3">
      <c r="A639493" s="30"/>
      <c r="B639493" s="30"/>
      <c r="C639493" s="30"/>
      <c r="D639493" s="30"/>
      <c r="E639493" s="30"/>
      <c r="F639493" s="30"/>
    </row>
    <row r="639592" spans="1:6" x14ac:dyDescent="0.3">
      <c r="A639592" s="30"/>
      <c r="B639592" s="30"/>
      <c r="C639592" s="30"/>
      <c r="D639592" s="30"/>
      <c r="E639592" s="30"/>
      <c r="F639592" s="30"/>
    </row>
    <row r="639691" spans="1:6" x14ac:dyDescent="0.3">
      <c r="A639691" s="30"/>
      <c r="B639691" s="30"/>
      <c r="C639691" s="30"/>
      <c r="D639691" s="30"/>
      <c r="E639691" s="30"/>
      <c r="F639691" s="30"/>
    </row>
    <row r="639790" spans="1:6" x14ac:dyDescent="0.3">
      <c r="A639790" s="30"/>
      <c r="B639790" s="30"/>
      <c r="C639790" s="30"/>
      <c r="D639790" s="30"/>
      <c r="E639790" s="30"/>
      <c r="F639790" s="30"/>
    </row>
    <row r="639889" spans="1:6" x14ac:dyDescent="0.3">
      <c r="A639889" s="30"/>
      <c r="B639889" s="30"/>
      <c r="C639889" s="30"/>
      <c r="D639889" s="30"/>
      <c r="E639889" s="30"/>
      <c r="F639889" s="30"/>
    </row>
    <row r="639988" spans="1:6" x14ac:dyDescent="0.3">
      <c r="A639988" s="30"/>
      <c r="B639988" s="30"/>
      <c r="C639988" s="30"/>
      <c r="D639988" s="30"/>
      <c r="E639988" s="30"/>
      <c r="F639988" s="30"/>
    </row>
    <row r="640087" spans="1:6" x14ac:dyDescent="0.3">
      <c r="A640087" s="30"/>
      <c r="B640087" s="30"/>
      <c r="C640087" s="30"/>
      <c r="D640087" s="30"/>
      <c r="E640087" s="30"/>
      <c r="F640087" s="30"/>
    </row>
    <row r="640186" spans="1:6" x14ac:dyDescent="0.3">
      <c r="A640186" s="30"/>
      <c r="B640186" s="30"/>
      <c r="C640186" s="30"/>
      <c r="D640186" s="30"/>
      <c r="E640186" s="30"/>
      <c r="F640186" s="30"/>
    </row>
    <row r="640285" spans="1:6" x14ac:dyDescent="0.3">
      <c r="A640285" s="30"/>
      <c r="B640285" s="30"/>
      <c r="C640285" s="30"/>
      <c r="D640285" s="30"/>
      <c r="E640285" s="30"/>
      <c r="F640285" s="30"/>
    </row>
    <row r="640384" spans="1:6" x14ac:dyDescent="0.3">
      <c r="A640384" s="30"/>
      <c r="B640384" s="30"/>
      <c r="C640384" s="30"/>
      <c r="D640384" s="30"/>
      <c r="E640384" s="30"/>
      <c r="F640384" s="30"/>
    </row>
    <row r="640483" spans="1:6" x14ac:dyDescent="0.3">
      <c r="A640483" s="30"/>
      <c r="B640483" s="30"/>
      <c r="C640483" s="30"/>
      <c r="D640483" s="30"/>
      <c r="E640483" s="30"/>
      <c r="F640483" s="30"/>
    </row>
    <row r="640582" spans="1:6" x14ac:dyDescent="0.3">
      <c r="A640582" s="30"/>
      <c r="B640582" s="30"/>
      <c r="C640582" s="30"/>
      <c r="D640582" s="30"/>
      <c r="E640582" s="30"/>
      <c r="F640582" s="30"/>
    </row>
    <row r="640681" spans="1:6" x14ac:dyDescent="0.3">
      <c r="A640681" s="30"/>
      <c r="B640681" s="30"/>
      <c r="C640681" s="30"/>
      <c r="D640681" s="30"/>
      <c r="E640681" s="30"/>
      <c r="F640681" s="30"/>
    </row>
    <row r="640780" spans="1:6" x14ac:dyDescent="0.3">
      <c r="A640780" s="30"/>
      <c r="B640780" s="30"/>
      <c r="C640780" s="30"/>
      <c r="D640780" s="30"/>
      <c r="E640780" s="30"/>
      <c r="F640780" s="30"/>
    </row>
    <row r="640879" spans="1:6" x14ac:dyDescent="0.3">
      <c r="A640879" s="30"/>
      <c r="B640879" s="30"/>
      <c r="C640879" s="30"/>
      <c r="D640879" s="30"/>
      <c r="E640879" s="30"/>
      <c r="F640879" s="30"/>
    </row>
    <row r="640978" spans="1:6" x14ac:dyDescent="0.3">
      <c r="A640978" s="30"/>
      <c r="B640978" s="30"/>
      <c r="C640978" s="30"/>
      <c r="D640978" s="30"/>
      <c r="E640978" s="30"/>
      <c r="F640978" s="30"/>
    </row>
    <row r="641077" spans="1:6" x14ac:dyDescent="0.3">
      <c r="A641077" s="30"/>
      <c r="B641077" s="30"/>
      <c r="C641077" s="30"/>
      <c r="D641077" s="30"/>
      <c r="E641077" s="30"/>
      <c r="F641077" s="30"/>
    </row>
    <row r="641176" spans="1:6" x14ac:dyDescent="0.3">
      <c r="A641176" s="30"/>
      <c r="B641176" s="30"/>
      <c r="C641176" s="30"/>
      <c r="D641176" s="30"/>
      <c r="E641176" s="30"/>
      <c r="F641176" s="30"/>
    </row>
    <row r="641275" spans="1:6" x14ac:dyDescent="0.3">
      <c r="A641275" s="30"/>
      <c r="B641275" s="30"/>
      <c r="C641275" s="30"/>
      <c r="D641275" s="30"/>
      <c r="E641275" s="30"/>
      <c r="F641275" s="30"/>
    </row>
    <row r="641374" spans="1:6" x14ac:dyDescent="0.3">
      <c r="A641374" s="30"/>
      <c r="B641374" s="30"/>
      <c r="C641374" s="30"/>
      <c r="D641374" s="30"/>
      <c r="E641374" s="30"/>
      <c r="F641374" s="30"/>
    </row>
    <row r="641473" spans="1:6" x14ac:dyDescent="0.3">
      <c r="A641473" s="30"/>
      <c r="B641473" s="30"/>
      <c r="C641473" s="30"/>
      <c r="D641473" s="30"/>
      <c r="E641473" s="30"/>
      <c r="F641473" s="30"/>
    </row>
    <row r="641572" spans="1:6" x14ac:dyDescent="0.3">
      <c r="A641572" s="30"/>
      <c r="B641572" s="30"/>
      <c r="C641572" s="30"/>
      <c r="D641572" s="30"/>
      <c r="E641572" s="30"/>
      <c r="F641572" s="30"/>
    </row>
    <row r="641671" spans="1:6" x14ac:dyDescent="0.3">
      <c r="A641671" s="30"/>
      <c r="B641671" s="30"/>
      <c r="C641671" s="30"/>
      <c r="D641671" s="30"/>
      <c r="E641671" s="30"/>
      <c r="F641671" s="30"/>
    </row>
    <row r="641770" spans="1:6" x14ac:dyDescent="0.3">
      <c r="A641770" s="30"/>
      <c r="B641770" s="30"/>
      <c r="C641770" s="30"/>
      <c r="D641770" s="30"/>
      <c r="E641770" s="30"/>
      <c r="F641770" s="30"/>
    </row>
    <row r="641869" spans="1:6" x14ac:dyDescent="0.3">
      <c r="A641869" s="30"/>
      <c r="B641869" s="30"/>
      <c r="C641869" s="30"/>
      <c r="D641869" s="30"/>
      <c r="E641869" s="30"/>
      <c r="F641869" s="30"/>
    </row>
    <row r="641968" spans="1:6" x14ac:dyDescent="0.3">
      <c r="A641968" s="30"/>
      <c r="B641968" s="30"/>
      <c r="C641968" s="30"/>
      <c r="D641968" s="30"/>
      <c r="E641968" s="30"/>
      <c r="F641968" s="30"/>
    </row>
    <row r="642067" spans="1:6" x14ac:dyDescent="0.3">
      <c r="A642067" s="30"/>
      <c r="B642067" s="30"/>
      <c r="C642067" s="30"/>
      <c r="D642067" s="30"/>
      <c r="E642067" s="30"/>
      <c r="F642067" s="30"/>
    </row>
    <row r="642166" spans="1:6" x14ac:dyDescent="0.3">
      <c r="A642166" s="30"/>
      <c r="B642166" s="30"/>
      <c r="C642166" s="30"/>
      <c r="D642166" s="30"/>
      <c r="E642166" s="30"/>
      <c r="F642166" s="30"/>
    </row>
    <row r="642265" spans="1:6" x14ac:dyDescent="0.3">
      <c r="A642265" s="30"/>
      <c r="B642265" s="30"/>
      <c r="C642265" s="30"/>
      <c r="D642265" s="30"/>
      <c r="E642265" s="30"/>
      <c r="F642265" s="30"/>
    </row>
    <row r="642364" spans="1:6" x14ac:dyDescent="0.3">
      <c r="A642364" s="30"/>
      <c r="B642364" s="30"/>
      <c r="C642364" s="30"/>
      <c r="D642364" s="30"/>
      <c r="E642364" s="30"/>
      <c r="F642364" s="30"/>
    </row>
    <row r="642463" spans="1:6" x14ac:dyDescent="0.3">
      <c r="A642463" s="30"/>
      <c r="B642463" s="30"/>
      <c r="C642463" s="30"/>
      <c r="D642463" s="30"/>
      <c r="E642463" s="30"/>
      <c r="F642463" s="30"/>
    </row>
    <row r="642562" spans="1:6" x14ac:dyDescent="0.3">
      <c r="A642562" s="30"/>
      <c r="B642562" s="30"/>
      <c r="C642562" s="30"/>
      <c r="D642562" s="30"/>
      <c r="E642562" s="30"/>
      <c r="F642562" s="30"/>
    </row>
    <row r="642661" spans="1:6" x14ac:dyDescent="0.3">
      <c r="A642661" s="30"/>
      <c r="B642661" s="30"/>
      <c r="C642661" s="30"/>
      <c r="D642661" s="30"/>
      <c r="E642661" s="30"/>
      <c r="F642661" s="30"/>
    </row>
    <row r="642760" spans="1:6" x14ac:dyDescent="0.3">
      <c r="A642760" s="30"/>
      <c r="B642760" s="30"/>
      <c r="C642760" s="30"/>
      <c r="D642760" s="30"/>
      <c r="E642760" s="30"/>
      <c r="F642760" s="30"/>
    </row>
    <row r="642859" spans="1:6" x14ac:dyDescent="0.3">
      <c r="A642859" s="30"/>
      <c r="B642859" s="30"/>
      <c r="C642859" s="30"/>
      <c r="D642859" s="30"/>
      <c r="E642859" s="30"/>
      <c r="F642859" s="30"/>
    </row>
    <row r="642958" spans="1:6" x14ac:dyDescent="0.3">
      <c r="A642958" s="30"/>
      <c r="B642958" s="30"/>
      <c r="C642958" s="30"/>
      <c r="D642958" s="30"/>
      <c r="E642958" s="30"/>
      <c r="F642958" s="30"/>
    </row>
    <row r="643057" spans="1:6" x14ac:dyDescent="0.3">
      <c r="A643057" s="30"/>
      <c r="B643057" s="30"/>
      <c r="C643057" s="30"/>
      <c r="D643057" s="30"/>
      <c r="E643057" s="30"/>
      <c r="F643057" s="30"/>
    </row>
    <row r="643156" spans="1:6" x14ac:dyDescent="0.3">
      <c r="A643156" s="30"/>
      <c r="B643156" s="30"/>
      <c r="C643156" s="30"/>
      <c r="D643156" s="30"/>
      <c r="E643156" s="30"/>
      <c r="F643156" s="30"/>
    </row>
    <row r="643255" spans="1:6" x14ac:dyDescent="0.3">
      <c r="A643255" s="30"/>
      <c r="B643255" s="30"/>
      <c r="C643255" s="30"/>
      <c r="D643255" s="30"/>
      <c r="E643255" s="30"/>
      <c r="F643255" s="30"/>
    </row>
    <row r="643354" spans="1:6" x14ac:dyDescent="0.3">
      <c r="A643354" s="30"/>
      <c r="B643354" s="30"/>
      <c r="C643354" s="30"/>
      <c r="D643354" s="30"/>
      <c r="E643354" s="30"/>
      <c r="F643354" s="30"/>
    </row>
    <row r="643453" spans="1:6" x14ac:dyDescent="0.3">
      <c r="A643453" s="30"/>
      <c r="B643453" s="30"/>
      <c r="C643453" s="30"/>
      <c r="D643453" s="30"/>
      <c r="E643453" s="30"/>
      <c r="F643453" s="30"/>
    </row>
    <row r="643552" spans="1:6" x14ac:dyDescent="0.3">
      <c r="A643552" s="30"/>
      <c r="B643552" s="30"/>
      <c r="C643552" s="30"/>
      <c r="D643552" s="30"/>
      <c r="E643552" s="30"/>
      <c r="F643552" s="30"/>
    </row>
    <row r="643651" spans="1:6" x14ac:dyDescent="0.3">
      <c r="A643651" s="30"/>
      <c r="B643651" s="30"/>
      <c r="C643651" s="30"/>
      <c r="D643651" s="30"/>
      <c r="E643651" s="30"/>
      <c r="F643651" s="30"/>
    </row>
    <row r="643750" spans="1:6" x14ac:dyDescent="0.3">
      <c r="A643750" s="30"/>
      <c r="B643750" s="30"/>
      <c r="C643750" s="30"/>
      <c r="D643750" s="30"/>
      <c r="E643750" s="30"/>
      <c r="F643750" s="30"/>
    </row>
    <row r="643849" spans="1:6" x14ac:dyDescent="0.3">
      <c r="A643849" s="30"/>
      <c r="B643849" s="30"/>
      <c r="C643849" s="30"/>
      <c r="D643849" s="30"/>
      <c r="E643849" s="30"/>
      <c r="F643849" s="30"/>
    </row>
    <row r="643948" spans="1:6" x14ac:dyDescent="0.3">
      <c r="A643948" s="30"/>
      <c r="B643948" s="30"/>
      <c r="C643948" s="30"/>
      <c r="D643948" s="30"/>
      <c r="E643948" s="30"/>
      <c r="F643948" s="30"/>
    </row>
    <row r="644047" spans="1:6" x14ac:dyDescent="0.3">
      <c r="A644047" s="30"/>
      <c r="B644047" s="30"/>
      <c r="C644047" s="30"/>
      <c r="D644047" s="30"/>
      <c r="E644047" s="30"/>
      <c r="F644047" s="30"/>
    </row>
    <row r="644146" spans="1:6" x14ac:dyDescent="0.3">
      <c r="A644146" s="30"/>
      <c r="B644146" s="30"/>
      <c r="C644146" s="30"/>
      <c r="D644146" s="30"/>
      <c r="E644146" s="30"/>
      <c r="F644146" s="30"/>
    </row>
    <row r="644245" spans="1:6" x14ac:dyDescent="0.3">
      <c r="A644245" s="30"/>
      <c r="B644245" s="30"/>
      <c r="C644245" s="30"/>
      <c r="D644245" s="30"/>
      <c r="E644245" s="30"/>
      <c r="F644245" s="30"/>
    </row>
    <row r="644344" spans="1:6" x14ac:dyDescent="0.3">
      <c r="A644344" s="30"/>
      <c r="B644344" s="30"/>
      <c r="C644344" s="30"/>
      <c r="D644344" s="30"/>
      <c r="E644344" s="30"/>
      <c r="F644344" s="30"/>
    </row>
    <row r="644443" spans="1:6" x14ac:dyDescent="0.3">
      <c r="A644443" s="30"/>
      <c r="B644443" s="30"/>
      <c r="C644443" s="30"/>
      <c r="D644443" s="30"/>
      <c r="E644443" s="30"/>
      <c r="F644443" s="30"/>
    </row>
    <row r="644542" spans="1:6" x14ac:dyDescent="0.3">
      <c r="A644542" s="30"/>
      <c r="B644542" s="30"/>
      <c r="C644542" s="30"/>
      <c r="D644542" s="30"/>
      <c r="E644542" s="30"/>
      <c r="F644542" s="30"/>
    </row>
    <row r="644641" spans="1:6" x14ac:dyDescent="0.3">
      <c r="A644641" s="30"/>
      <c r="B644641" s="30"/>
      <c r="C644641" s="30"/>
      <c r="D644641" s="30"/>
      <c r="E644641" s="30"/>
      <c r="F644641" s="30"/>
    </row>
    <row r="644740" spans="1:6" x14ac:dyDescent="0.3">
      <c r="A644740" s="30"/>
      <c r="B644740" s="30"/>
      <c r="C644740" s="30"/>
      <c r="D644740" s="30"/>
      <c r="E644740" s="30"/>
      <c r="F644740" s="30"/>
    </row>
    <row r="644839" spans="1:6" x14ac:dyDescent="0.3">
      <c r="A644839" s="30"/>
      <c r="B644839" s="30"/>
      <c r="C644839" s="30"/>
      <c r="D644839" s="30"/>
      <c r="E644839" s="30"/>
      <c r="F644839" s="30"/>
    </row>
    <row r="644938" spans="1:6" x14ac:dyDescent="0.3">
      <c r="A644938" s="30"/>
      <c r="B644938" s="30"/>
      <c r="C644938" s="30"/>
      <c r="D644938" s="30"/>
      <c r="E644938" s="30"/>
      <c r="F644938" s="30"/>
    </row>
    <row r="645037" spans="1:6" x14ac:dyDescent="0.3">
      <c r="A645037" s="30"/>
      <c r="B645037" s="30"/>
      <c r="C645037" s="30"/>
      <c r="D645037" s="30"/>
      <c r="E645037" s="30"/>
      <c r="F645037" s="30"/>
    </row>
    <row r="645136" spans="1:6" x14ac:dyDescent="0.3">
      <c r="A645136" s="30"/>
      <c r="B645136" s="30"/>
      <c r="C645136" s="30"/>
      <c r="D645136" s="30"/>
      <c r="E645136" s="30"/>
      <c r="F645136" s="30"/>
    </row>
    <row r="645235" spans="1:6" x14ac:dyDescent="0.3">
      <c r="A645235" s="30"/>
      <c r="B645235" s="30"/>
      <c r="C645235" s="30"/>
      <c r="D645235" s="30"/>
      <c r="E645235" s="30"/>
      <c r="F645235" s="30"/>
    </row>
    <row r="645334" spans="1:6" x14ac:dyDescent="0.3">
      <c r="A645334" s="30"/>
      <c r="B645334" s="30"/>
      <c r="C645334" s="30"/>
      <c r="D645334" s="30"/>
      <c r="E645334" s="30"/>
      <c r="F645334" s="30"/>
    </row>
    <row r="645433" spans="1:6" x14ac:dyDescent="0.3">
      <c r="A645433" s="30"/>
      <c r="B645433" s="30"/>
      <c r="C645433" s="30"/>
      <c r="D645433" s="30"/>
      <c r="E645433" s="30"/>
      <c r="F645433" s="30"/>
    </row>
    <row r="645532" spans="1:6" x14ac:dyDescent="0.3">
      <c r="A645532" s="30"/>
      <c r="B645532" s="30"/>
      <c r="C645532" s="30"/>
      <c r="D645532" s="30"/>
      <c r="E645532" s="30"/>
      <c r="F645532" s="30"/>
    </row>
    <row r="645631" spans="1:6" x14ac:dyDescent="0.3">
      <c r="A645631" s="30"/>
      <c r="B645631" s="30"/>
      <c r="C645631" s="30"/>
      <c r="D645631" s="30"/>
      <c r="E645631" s="30"/>
      <c r="F645631" s="30"/>
    </row>
    <row r="645730" spans="1:6" x14ac:dyDescent="0.3">
      <c r="A645730" s="30"/>
      <c r="B645730" s="30"/>
      <c r="C645730" s="30"/>
      <c r="D645730" s="30"/>
      <c r="E645730" s="30"/>
      <c r="F645730" s="30"/>
    </row>
    <row r="645829" spans="1:6" x14ac:dyDescent="0.3">
      <c r="A645829" s="30"/>
      <c r="B645829" s="30"/>
      <c r="C645829" s="30"/>
      <c r="D645829" s="30"/>
      <c r="E645829" s="30"/>
      <c r="F645829" s="30"/>
    </row>
    <row r="645928" spans="1:6" x14ac:dyDescent="0.3">
      <c r="A645928" s="30"/>
      <c r="B645928" s="30"/>
      <c r="C645928" s="30"/>
      <c r="D645928" s="30"/>
      <c r="E645928" s="30"/>
      <c r="F645928" s="30"/>
    </row>
    <row r="646027" spans="1:6" x14ac:dyDescent="0.3">
      <c r="A646027" s="30"/>
      <c r="B646027" s="30"/>
      <c r="C646027" s="30"/>
      <c r="D646027" s="30"/>
      <c r="E646027" s="30"/>
      <c r="F646027" s="30"/>
    </row>
    <row r="646126" spans="1:6" x14ac:dyDescent="0.3">
      <c r="A646126" s="30"/>
      <c r="B646126" s="30"/>
      <c r="C646126" s="30"/>
      <c r="D646126" s="30"/>
      <c r="E646126" s="30"/>
      <c r="F646126" s="30"/>
    </row>
    <row r="646225" spans="1:6" x14ac:dyDescent="0.3">
      <c r="A646225" s="30"/>
      <c r="B646225" s="30"/>
      <c r="C646225" s="30"/>
      <c r="D646225" s="30"/>
      <c r="E646225" s="30"/>
      <c r="F646225" s="30"/>
    </row>
    <row r="646324" spans="1:6" x14ac:dyDescent="0.3">
      <c r="A646324" s="30"/>
      <c r="B646324" s="30"/>
      <c r="C646324" s="30"/>
      <c r="D646324" s="30"/>
      <c r="E646324" s="30"/>
      <c r="F646324" s="30"/>
    </row>
    <row r="646423" spans="1:6" x14ac:dyDescent="0.3">
      <c r="A646423" s="30"/>
      <c r="B646423" s="30"/>
      <c r="C646423" s="30"/>
      <c r="D646423" s="30"/>
      <c r="E646423" s="30"/>
      <c r="F646423" s="30"/>
    </row>
    <row r="646522" spans="1:6" x14ac:dyDescent="0.3">
      <c r="A646522" s="30"/>
      <c r="B646522" s="30"/>
      <c r="C646522" s="30"/>
      <c r="D646522" s="30"/>
      <c r="E646522" s="30"/>
      <c r="F646522" s="30"/>
    </row>
    <row r="646621" spans="1:6" x14ac:dyDescent="0.3">
      <c r="A646621" s="30"/>
      <c r="B646621" s="30"/>
      <c r="C646621" s="30"/>
      <c r="D646621" s="30"/>
      <c r="E646621" s="30"/>
      <c r="F646621" s="30"/>
    </row>
    <row r="646720" spans="1:6" x14ac:dyDescent="0.3">
      <c r="A646720" s="30"/>
      <c r="B646720" s="30"/>
      <c r="C646720" s="30"/>
      <c r="D646720" s="30"/>
      <c r="E646720" s="30"/>
      <c r="F646720" s="30"/>
    </row>
    <row r="646819" spans="1:6" x14ac:dyDescent="0.3">
      <c r="A646819" s="30"/>
      <c r="B646819" s="30"/>
      <c r="C646819" s="30"/>
      <c r="D646819" s="30"/>
      <c r="E646819" s="30"/>
      <c r="F646819" s="30"/>
    </row>
    <row r="646918" spans="1:6" x14ac:dyDescent="0.3">
      <c r="A646918" s="30"/>
      <c r="B646918" s="30"/>
      <c r="C646918" s="30"/>
      <c r="D646918" s="30"/>
      <c r="E646918" s="30"/>
      <c r="F646918" s="30"/>
    </row>
    <row r="647017" spans="1:6" x14ac:dyDescent="0.3">
      <c r="A647017" s="30"/>
      <c r="B647017" s="30"/>
      <c r="C647017" s="30"/>
      <c r="D647017" s="30"/>
      <c r="E647017" s="30"/>
      <c r="F647017" s="30"/>
    </row>
    <row r="647116" spans="1:6" x14ac:dyDescent="0.3">
      <c r="A647116" s="30"/>
      <c r="B647116" s="30"/>
      <c r="C647116" s="30"/>
      <c r="D647116" s="30"/>
      <c r="E647116" s="30"/>
      <c r="F647116" s="30"/>
    </row>
    <row r="647215" spans="1:6" x14ac:dyDescent="0.3">
      <c r="A647215" s="30"/>
      <c r="B647215" s="30"/>
      <c r="C647215" s="30"/>
      <c r="D647215" s="30"/>
      <c r="E647215" s="30"/>
      <c r="F647215" s="30"/>
    </row>
    <row r="647314" spans="1:6" x14ac:dyDescent="0.3">
      <c r="A647314" s="30"/>
      <c r="B647314" s="30"/>
      <c r="C647314" s="30"/>
      <c r="D647314" s="30"/>
      <c r="E647314" s="30"/>
      <c r="F647314" s="30"/>
    </row>
    <row r="647413" spans="1:6" x14ac:dyDescent="0.3">
      <c r="A647413" s="30"/>
      <c r="B647413" s="30"/>
      <c r="C647413" s="30"/>
      <c r="D647413" s="30"/>
      <c r="E647413" s="30"/>
      <c r="F647413" s="30"/>
    </row>
    <row r="647512" spans="1:6" x14ac:dyDescent="0.3">
      <c r="A647512" s="30"/>
      <c r="B647512" s="30"/>
      <c r="C647512" s="30"/>
      <c r="D647512" s="30"/>
      <c r="E647512" s="30"/>
      <c r="F647512" s="30"/>
    </row>
    <row r="647611" spans="1:6" x14ac:dyDescent="0.3">
      <c r="A647611" s="30"/>
      <c r="B647611" s="30"/>
      <c r="C647611" s="30"/>
      <c r="D647611" s="30"/>
      <c r="E647611" s="30"/>
      <c r="F647611" s="30"/>
    </row>
    <row r="647710" spans="1:6" x14ac:dyDescent="0.3">
      <c r="A647710" s="30"/>
      <c r="B647710" s="30"/>
      <c r="C647710" s="30"/>
      <c r="D647710" s="30"/>
      <c r="E647710" s="30"/>
      <c r="F647710" s="30"/>
    </row>
    <row r="647809" spans="1:6" x14ac:dyDescent="0.3">
      <c r="A647809" s="30"/>
      <c r="B647809" s="30"/>
      <c r="C647809" s="30"/>
      <c r="D647809" s="30"/>
      <c r="E647809" s="30"/>
      <c r="F647809" s="30"/>
    </row>
    <row r="647908" spans="1:6" x14ac:dyDescent="0.3">
      <c r="A647908" s="30"/>
      <c r="B647908" s="30"/>
      <c r="C647908" s="30"/>
      <c r="D647908" s="30"/>
      <c r="E647908" s="30"/>
      <c r="F647908" s="30"/>
    </row>
    <row r="648007" spans="1:6" x14ac:dyDescent="0.3">
      <c r="A648007" s="30"/>
      <c r="B648007" s="30"/>
      <c r="C648007" s="30"/>
      <c r="D648007" s="30"/>
      <c r="E648007" s="30"/>
      <c r="F648007" s="30"/>
    </row>
    <row r="648106" spans="1:6" x14ac:dyDescent="0.3">
      <c r="A648106" s="30"/>
      <c r="B648106" s="30"/>
      <c r="C648106" s="30"/>
      <c r="D648106" s="30"/>
      <c r="E648106" s="30"/>
      <c r="F648106" s="30"/>
    </row>
    <row r="648205" spans="1:6" x14ac:dyDescent="0.3">
      <c r="A648205" s="30"/>
      <c r="B648205" s="30"/>
      <c r="C648205" s="30"/>
      <c r="D648205" s="30"/>
      <c r="E648205" s="30"/>
      <c r="F648205" s="30"/>
    </row>
    <row r="648304" spans="1:6" x14ac:dyDescent="0.3">
      <c r="A648304" s="30"/>
      <c r="B648304" s="30"/>
      <c r="C648304" s="30"/>
      <c r="D648304" s="30"/>
      <c r="E648304" s="30"/>
      <c r="F648304" s="30"/>
    </row>
    <row r="648403" spans="1:6" x14ac:dyDescent="0.3">
      <c r="A648403" s="30"/>
      <c r="B648403" s="30"/>
      <c r="C648403" s="30"/>
      <c r="D648403" s="30"/>
      <c r="E648403" s="30"/>
      <c r="F648403" s="30"/>
    </row>
    <row r="648502" spans="1:6" x14ac:dyDescent="0.3">
      <c r="A648502" s="30"/>
      <c r="B648502" s="30"/>
      <c r="C648502" s="30"/>
      <c r="D648502" s="30"/>
      <c r="E648502" s="30"/>
      <c r="F648502" s="30"/>
    </row>
    <row r="648601" spans="1:6" x14ac:dyDescent="0.3">
      <c r="A648601" s="30"/>
      <c r="B648601" s="30"/>
      <c r="C648601" s="30"/>
      <c r="D648601" s="30"/>
      <c r="E648601" s="30"/>
      <c r="F648601" s="30"/>
    </row>
    <row r="648700" spans="1:6" x14ac:dyDescent="0.3">
      <c r="A648700" s="30"/>
      <c r="B648700" s="30"/>
      <c r="C648700" s="30"/>
      <c r="D648700" s="30"/>
      <c r="E648700" s="30"/>
      <c r="F648700" s="30"/>
    </row>
    <row r="648799" spans="1:6" x14ac:dyDescent="0.3">
      <c r="A648799" s="30"/>
      <c r="B648799" s="30"/>
      <c r="C648799" s="30"/>
      <c r="D648799" s="30"/>
      <c r="E648799" s="30"/>
      <c r="F648799" s="30"/>
    </row>
    <row r="648898" spans="1:6" x14ac:dyDescent="0.3">
      <c r="A648898" s="30"/>
      <c r="B648898" s="30"/>
      <c r="C648898" s="30"/>
      <c r="D648898" s="30"/>
      <c r="E648898" s="30"/>
      <c r="F648898" s="30"/>
    </row>
    <row r="648997" spans="1:6" x14ac:dyDescent="0.3">
      <c r="A648997" s="30"/>
      <c r="B648997" s="30"/>
      <c r="C648997" s="30"/>
      <c r="D648997" s="30"/>
      <c r="E648997" s="30"/>
      <c r="F648997" s="30"/>
    </row>
    <row r="649096" spans="1:6" x14ac:dyDescent="0.3">
      <c r="A649096" s="30"/>
      <c r="B649096" s="30"/>
      <c r="C649096" s="30"/>
      <c r="D649096" s="30"/>
      <c r="E649096" s="30"/>
      <c r="F649096" s="30"/>
    </row>
    <row r="649195" spans="1:6" x14ac:dyDescent="0.3">
      <c r="A649195" s="30"/>
      <c r="B649195" s="30"/>
      <c r="C649195" s="30"/>
      <c r="D649195" s="30"/>
      <c r="E649195" s="30"/>
      <c r="F649195" s="30"/>
    </row>
    <row r="649294" spans="1:6" x14ac:dyDescent="0.3">
      <c r="A649294" s="30"/>
      <c r="B649294" s="30"/>
      <c r="C649294" s="30"/>
      <c r="D649294" s="30"/>
      <c r="E649294" s="30"/>
      <c r="F649294" s="30"/>
    </row>
    <row r="649393" spans="1:6" x14ac:dyDescent="0.3">
      <c r="A649393" s="30"/>
      <c r="B649393" s="30"/>
      <c r="C649393" s="30"/>
      <c r="D649393" s="30"/>
      <c r="E649393" s="30"/>
      <c r="F649393" s="30"/>
    </row>
    <row r="649492" spans="1:6" x14ac:dyDescent="0.3">
      <c r="A649492" s="30"/>
      <c r="B649492" s="30"/>
      <c r="C649492" s="30"/>
      <c r="D649492" s="30"/>
      <c r="E649492" s="30"/>
      <c r="F649492" s="30"/>
    </row>
    <row r="649591" spans="1:6" x14ac:dyDescent="0.3">
      <c r="A649591" s="30"/>
      <c r="B649591" s="30"/>
      <c r="C649591" s="30"/>
      <c r="D649591" s="30"/>
      <c r="E649591" s="30"/>
      <c r="F649591" s="30"/>
    </row>
    <row r="649690" spans="1:6" x14ac:dyDescent="0.3">
      <c r="A649690" s="30"/>
      <c r="B649690" s="30"/>
      <c r="C649690" s="30"/>
      <c r="D649690" s="30"/>
      <c r="E649690" s="30"/>
      <c r="F649690" s="30"/>
    </row>
    <row r="649789" spans="1:6" x14ac:dyDescent="0.3">
      <c r="A649789" s="30"/>
      <c r="B649789" s="30"/>
      <c r="C649789" s="30"/>
      <c r="D649789" s="30"/>
      <c r="E649789" s="30"/>
      <c r="F649789" s="30"/>
    </row>
    <row r="649888" spans="1:6" x14ac:dyDescent="0.3">
      <c r="A649888" s="30"/>
      <c r="B649888" s="30"/>
      <c r="C649888" s="30"/>
      <c r="D649888" s="30"/>
      <c r="E649888" s="30"/>
      <c r="F649888" s="30"/>
    </row>
    <row r="649987" spans="1:6" x14ac:dyDescent="0.3">
      <c r="A649987" s="30"/>
      <c r="B649987" s="30"/>
      <c r="C649987" s="30"/>
      <c r="D649987" s="30"/>
      <c r="E649987" s="30"/>
      <c r="F649987" s="30"/>
    </row>
    <row r="650086" spans="1:6" x14ac:dyDescent="0.3">
      <c r="A650086" s="30"/>
      <c r="B650086" s="30"/>
      <c r="C650086" s="30"/>
      <c r="D650086" s="30"/>
      <c r="E650086" s="30"/>
      <c r="F650086" s="30"/>
    </row>
    <row r="650185" spans="1:6" x14ac:dyDescent="0.3">
      <c r="A650185" s="30"/>
      <c r="B650185" s="30"/>
      <c r="C650185" s="30"/>
      <c r="D650185" s="30"/>
      <c r="E650185" s="30"/>
      <c r="F650185" s="30"/>
    </row>
    <row r="650284" spans="1:6" x14ac:dyDescent="0.3">
      <c r="A650284" s="30"/>
      <c r="B650284" s="30"/>
      <c r="C650284" s="30"/>
      <c r="D650284" s="30"/>
      <c r="E650284" s="30"/>
      <c r="F650284" s="30"/>
    </row>
    <row r="650383" spans="1:6" x14ac:dyDescent="0.3">
      <c r="A650383" s="30"/>
      <c r="B650383" s="30"/>
      <c r="C650383" s="30"/>
      <c r="D650383" s="30"/>
      <c r="E650383" s="30"/>
      <c r="F650383" s="30"/>
    </row>
    <row r="650482" spans="1:6" x14ac:dyDescent="0.3">
      <c r="A650482" s="30"/>
      <c r="B650482" s="30"/>
      <c r="C650482" s="30"/>
      <c r="D650482" s="30"/>
      <c r="E650482" s="30"/>
      <c r="F650482" s="30"/>
    </row>
    <row r="650581" spans="1:6" x14ac:dyDescent="0.3">
      <c r="A650581" s="30"/>
      <c r="B650581" s="30"/>
      <c r="C650581" s="30"/>
      <c r="D650581" s="30"/>
      <c r="E650581" s="30"/>
      <c r="F650581" s="30"/>
    </row>
    <row r="650680" spans="1:6" x14ac:dyDescent="0.3">
      <c r="A650680" s="30"/>
      <c r="B650680" s="30"/>
      <c r="C650680" s="30"/>
      <c r="D650680" s="30"/>
      <c r="E650680" s="30"/>
      <c r="F650680" s="30"/>
    </row>
    <row r="650779" spans="1:6" x14ac:dyDescent="0.3">
      <c r="A650779" s="30"/>
      <c r="B650779" s="30"/>
      <c r="C650779" s="30"/>
      <c r="D650779" s="30"/>
      <c r="E650779" s="30"/>
      <c r="F650779" s="30"/>
    </row>
    <row r="650878" spans="1:6" x14ac:dyDescent="0.3">
      <c r="A650878" s="30"/>
      <c r="B650878" s="30"/>
      <c r="C650878" s="30"/>
      <c r="D650878" s="30"/>
      <c r="E650878" s="30"/>
      <c r="F650878" s="30"/>
    </row>
    <row r="650977" spans="1:6" x14ac:dyDescent="0.3">
      <c r="A650977" s="30"/>
      <c r="B650977" s="30"/>
      <c r="C650977" s="30"/>
      <c r="D650977" s="30"/>
      <c r="E650977" s="30"/>
      <c r="F650977" s="30"/>
    </row>
    <row r="651076" spans="1:6" x14ac:dyDescent="0.3">
      <c r="A651076" s="30"/>
      <c r="B651076" s="30"/>
      <c r="C651076" s="30"/>
      <c r="D651076" s="30"/>
      <c r="E651076" s="30"/>
      <c r="F651076" s="30"/>
    </row>
    <row r="651175" spans="1:6" x14ac:dyDescent="0.3">
      <c r="A651175" s="30"/>
      <c r="B651175" s="30"/>
      <c r="C651175" s="30"/>
      <c r="D651175" s="30"/>
      <c r="E651175" s="30"/>
      <c r="F651175" s="30"/>
    </row>
    <row r="651274" spans="1:6" x14ac:dyDescent="0.3">
      <c r="A651274" s="30"/>
      <c r="B651274" s="30"/>
      <c r="C651274" s="30"/>
      <c r="D651274" s="30"/>
      <c r="E651274" s="30"/>
      <c r="F651274" s="30"/>
    </row>
    <row r="651373" spans="1:6" x14ac:dyDescent="0.3">
      <c r="A651373" s="30"/>
      <c r="B651373" s="30"/>
      <c r="C651373" s="30"/>
      <c r="D651373" s="30"/>
      <c r="E651373" s="30"/>
      <c r="F651373" s="30"/>
    </row>
    <row r="651472" spans="1:6" x14ac:dyDescent="0.3">
      <c r="A651472" s="30"/>
      <c r="B651472" s="30"/>
      <c r="C651472" s="30"/>
      <c r="D651472" s="30"/>
      <c r="E651472" s="30"/>
      <c r="F651472" s="30"/>
    </row>
    <row r="651571" spans="1:6" x14ac:dyDescent="0.3">
      <c r="A651571" s="30"/>
      <c r="B651571" s="30"/>
      <c r="C651571" s="30"/>
      <c r="D651571" s="30"/>
      <c r="E651571" s="30"/>
      <c r="F651571" s="30"/>
    </row>
    <row r="651670" spans="1:6" x14ac:dyDescent="0.3">
      <c r="A651670" s="30"/>
      <c r="B651670" s="30"/>
      <c r="C651670" s="30"/>
      <c r="D651670" s="30"/>
      <c r="E651670" s="30"/>
      <c r="F651670" s="30"/>
    </row>
    <row r="651769" spans="1:6" x14ac:dyDescent="0.3">
      <c r="A651769" s="30"/>
      <c r="B651769" s="30"/>
      <c r="C651769" s="30"/>
      <c r="D651769" s="30"/>
      <c r="E651769" s="30"/>
      <c r="F651769" s="30"/>
    </row>
    <row r="651868" spans="1:6" x14ac:dyDescent="0.3">
      <c r="A651868" s="30"/>
      <c r="B651868" s="30"/>
      <c r="C651868" s="30"/>
      <c r="D651868" s="30"/>
      <c r="E651868" s="30"/>
      <c r="F651868" s="30"/>
    </row>
    <row r="651967" spans="1:6" x14ac:dyDescent="0.3">
      <c r="A651967" s="30"/>
      <c r="B651967" s="30"/>
      <c r="C651967" s="30"/>
      <c r="D651967" s="30"/>
      <c r="E651967" s="30"/>
      <c r="F651967" s="30"/>
    </row>
    <row r="652066" spans="1:6" x14ac:dyDescent="0.3">
      <c r="A652066" s="30"/>
      <c r="B652066" s="30"/>
      <c r="C652066" s="30"/>
      <c r="D652066" s="30"/>
      <c r="E652066" s="30"/>
      <c r="F652066" s="30"/>
    </row>
    <row r="652165" spans="1:6" x14ac:dyDescent="0.3">
      <c r="A652165" s="30"/>
      <c r="B652165" s="30"/>
      <c r="C652165" s="30"/>
      <c r="D652165" s="30"/>
      <c r="E652165" s="30"/>
      <c r="F652165" s="30"/>
    </row>
    <row r="652264" spans="1:6" x14ac:dyDescent="0.3">
      <c r="A652264" s="30"/>
      <c r="B652264" s="30"/>
      <c r="C652264" s="30"/>
      <c r="D652264" s="30"/>
      <c r="E652264" s="30"/>
      <c r="F652264" s="30"/>
    </row>
    <row r="652363" spans="1:6" x14ac:dyDescent="0.3">
      <c r="A652363" s="30"/>
      <c r="B652363" s="30"/>
      <c r="C652363" s="30"/>
      <c r="D652363" s="30"/>
      <c r="E652363" s="30"/>
      <c r="F652363" s="30"/>
    </row>
    <row r="652462" spans="1:6" x14ac:dyDescent="0.3">
      <c r="A652462" s="30"/>
      <c r="B652462" s="30"/>
      <c r="C652462" s="30"/>
      <c r="D652462" s="30"/>
      <c r="E652462" s="30"/>
      <c r="F652462" s="30"/>
    </row>
    <row r="652561" spans="1:6" x14ac:dyDescent="0.3">
      <c r="A652561" s="30"/>
      <c r="B652561" s="30"/>
      <c r="C652561" s="30"/>
      <c r="D652561" s="30"/>
      <c r="E652561" s="30"/>
      <c r="F652561" s="30"/>
    </row>
    <row r="652660" spans="1:6" x14ac:dyDescent="0.3">
      <c r="A652660" s="30"/>
      <c r="B652660" s="30"/>
      <c r="C652660" s="30"/>
      <c r="D652660" s="30"/>
      <c r="E652660" s="30"/>
      <c r="F652660" s="30"/>
    </row>
    <row r="652759" spans="1:6" x14ac:dyDescent="0.3">
      <c r="A652759" s="30"/>
      <c r="B652759" s="30"/>
      <c r="C652759" s="30"/>
      <c r="D652759" s="30"/>
      <c r="E652759" s="30"/>
      <c r="F652759" s="30"/>
    </row>
    <row r="652858" spans="1:6" x14ac:dyDescent="0.3">
      <c r="A652858" s="30"/>
      <c r="B652858" s="30"/>
      <c r="C652858" s="30"/>
      <c r="D652858" s="30"/>
      <c r="E652858" s="30"/>
      <c r="F652858" s="30"/>
    </row>
    <row r="652957" spans="1:6" x14ac:dyDescent="0.3">
      <c r="A652957" s="30"/>
      <c r="B652957" s="30"/>
      <c r="C652957" s="30"/>
      <c r="D652957" s="30"/>
      <c r="E652957" s="30"/>
      <c r="F652957" s="30"/>
    </row>
    <row r="653056" spans="1:6" x14ac:dyDescent="0.3">
      <c r="A653056" s="30"/>
      <c r="B653056" s="30"/>
      <c r="C653056" s="30"/>
      <c r="D653056" s="30"/>
      <c r="E653056" s="30"/>
      <c r="F653056" s="30"/>
    </row>
    <row r="653155" spans="1:6" x14ac:dyDescent="0.3">
      <c r="A653155" s="30"/>
      <c r="B653155" s="30"/>
      <c r="C653155" s="30"/>
      <c r="D653155" s="30"/>
      <c r="E653155" s="30"/>
      <c r="F653155" s="30"/>
    </row>
    <row r="653254" spans="1:6" x14ac:dyDescent="0.3">
      <c r="A653254" s="30"/>
      <c r="B653254" s="30"/>
      <c r="C653254" s="30"/>
      <c r="D653254" s="30"/>
      <c r="E653254" s="30"/>
      <c r="F653254" s="30"/>
    </row>
    <row r="653353" spans="1:6" x14ac:dyDescent="0.3">
      <c r="A653353" s="30"/>
      <c r="B653353" s="30"/>
      <c r="C653353" s="30"/>
      <c r="D653353" s="30"/>
      <c r="E653353" s="30"/>
      <c r="F653353" s="30"/>
    </row>
    <row r="653452" spans="1:6" x14ac:dyDescent="0.3">
      <c r="A653452" s="30"/>
      <c r="B653452" s="30"/>
      <c r="C653452" s="30"/>
      <c r="D653452" s="30"/>
      <c r="E653452" s="30"/>
      <c r="F653452" s="30"/>
    </row>
    <row r="653551" spans="1:6" x14ac:dyDescent="0.3">
      <c r="A653551" s="30"/>
      <c r="B653551" s="30"/>
      <c r="C653551" s="30"/>
      <c r="D653551" s="30"/>
      <c r="E653551" s="30"/>
      <c r="F653551" s="30"/>
    </row>
    <row r="653650" spans="1:6" x14ac:dyDescent="0.3">
      <c r="A653650" s="30"/>
      <c r="B653650" s="30"/>
      <c r="C653650" s="30"/>
      <c r="D653650" s="30"/>
      <c r="E653650" s="30"/>
      <c r="F653650" s="30"/>
    </row>
    <row r="653749" spans="1:6" x14ac:dyDescent="0.3">
      <c r="A653749" s="30"/>
      <c r="B653749" s="30"/>
      <c r="C653749" s="30"/>
      <c r="D653749" s="30"/>
      <c r="E653749" s="30"/>
      <c r="F653749" s="30"/>
    </row>
    <row r="653848" spans="1:6" x14ac:dyDescent="0.3">
      <c r="A653848" s="30"/>
      <c r="B653848" s="30"/>
      <c r="C653848" s="30"/>
      <c r="D653848" s="30"/>
      <c r="E653848" s="30"/>
      <c r="F653848" s="30"/>
    </row>
    <row r="653947" spans="1:6" x14ac:dyDescent="0.3">
      <c r="A653947" s="30"/>
      <c r="B653947" s="30"/>
      <c r="C653947" s="30"/>
      <c r="D653947" s="30"/>
      <c r="E653947" s="30"/>
      <c r="F653947" s="30"/>
    </row>
    <row r="654046" spans="1:6" x14ac:dyDescent="0.3">
      <c r="A654046" s="30"/>
      <c r="B654046" s="30"/>
      <c r="C654046" s="30"/>
      <c r="D654046" s="30"/>
      <c r="E654046" s="30"/>
      <c r="F654046" s="30"/>
    </row>
    <row r="654145" spans="1:6" x14ac:dyDescent="0.3">
      <c r="A654145" s="30"/>
      <c r="B654145" s="30"/>
      <c r="C654145" s="30"/>
      <c r="D654145" s="30"/>
      <c r="E654145" s="30"/>
      <c r="F654145" s="30"/>
    </row>
    <row r="654244" spans="1:6" x14ac:dyDescent="0.3">
      <c r="A654244" s="30"/>
      <c r="B654244" s="30"/>
      <c r="C654244" s="30"/>
      <c r="D654244" s="30"/>
      <c r="E654244" s="30"/>
      <c r="F654244" s="30"/>
    </row>
    <row r="654343" spans="1:6" x14ac:dyDescent="0.3">
      <c r="A654343" s="30"/>
      <c r="B654343" s="30"/>
      <c r="C654343" s="30"/>
      <c r="D654343" s="30"/>
      <c r="E654343" s="30"/>
      <c r="F654343" s="30"/>
    </row>
    <row r="654442" spans="1:6" x14ac:dyDescent="0.3">
      <c r="A654442" s="30"/>
      <c r="B654442" s="30"/>
      <c r="C654442" s="30"/>
      <c r="D654442" s="30"/>
      <c r="E654442" s="30"/>
      <c r="F654442" s="30"/>
    </row>
    <row r="654541" spans="1:6" x14ac:dyDescent="0.3">
      <c r="A654541" s="30"/>
      <c r="B654541" s="30"/>
      <c r="C654541" s="30"/>
      <c r="D654541" s="30"/>
      <c r="E654541" s="30"/>
      <c r="F654541" s="30"/>
    </row>
    <row r="654640" spans="1:6" x14ac:dyDescent="0.3">
      <c r="A654640" s="30"/>
      <c r="B654640" s="30"/>
      <c r="C654640" s="30"/>
      <c r="D654640" s="30"/>
      <c r="E654640" s="30"/>
      <c r="F654640" s="30"/>
    </row>
    <row r="654739" spans="1:6" x14ac:dyDescent="0.3">
      <c r="A654739" s="30"/>
      <c r="B654739" s="30"/>
      <c r="C654739" s="30"/>
      <c r="D654739" s="30"/>
      <c r="E654739" s="30"/>
      <c r="F654739" s="30"/>
    </row>
    <row r="654838" spans="1:6" x14ac:dyDescent="0.3">
      <c r="A654838" s="30"/>
      <c r="B654838" s="30"/>
      <c r="C654838" s="30"/>
      <c r="D654838" s="30"/>
      <c r="E654838" s="30"/>
      <c r="F654838" s="30"/>
    </row>
    <row r="654937" spans="1:6" x14ac:dyDescent="0.3">
      <c r="A654937" s="30"/>
      <c r="B654937" s="30"/>
      <c r="C654937" s="30"/>
      <c r="D654937" s="30"/>
      <c r="E654937" s="30"/>
      <c r="F654937" s="30"/>
    </row>
    <row r="655036" spans="1:6" x14ac:dyDescent="0.3">
      <c r="A655036" s="30"/>
      <c r="B655036" s="30"/>
      <c r="C655036" s="30"/>
      <c r="D655036" s="30"/>
      <c r="E655036" s="30"/>
      <c r="F655036" s="30"/>
    </row>
    <row r="655135" spans="1:6" x14ac:dyDescent="0.3">
      <c r="A655135" s="30"/>
      <c r="B655135" s="30"/>
      <c r="C655135" s="30"/>
      <c r="D655135" s="30"/>
      <c r="E655135" s="30"/>
      <c r="F655135" s="30"/>
    </row>
    <row r="655234" spans="1:6" x14ac:dyDescent="0.3">
      <c r="A655234" s="30"/>
      <c r="B655234" s="30"/>
      <c r="C655234" s="30"/>
      <c r="D655234" s="30"/>
      <c r="E655234" s="30"/>
      <c r="F655234" s="30"/>
    </row>
    <row r="655333" spans="1:6" x14ac:dyDescent="0.3">
      <c r="A655333" s="30"/>
      <c r="B655333" s="30"/>
      <c r="C655333" s="30"/>
      <c r="D655333" s="30"/>
      <c r="E655333" s="30"/>
      <c r="F655333" s="30"/>
    </row>
    <row r="655432" spans="1:6" x14ac:dyDescent="0.3">
      <c r="A655432" s="30"/>
      <c r="B655432" s="30"/>
      <c r="C655432" s="30"/>
      <c r="D655432" s="30"/>
      <c r="E655432" s="30"/>
      <c r="F655432" s="30"/>
    </row>
    <row r="655531" spans="1:6" x14ac:dyDescent="0.3">
      <c r="A655531" s="30"/>
      <c r="B655531" s="30"/>
      <c r="C655531" s="30"/>
      <c r="D655531" s="30"/>
      <c r="E655531" s="30"/>
      <c r="F655531" s="30"/>
    </row>
    <row r="655630" spans="1:6" x14ac:dyDescent="0.3">
      <c r="A655630" s="30"/>
      <c r="B655630" s="30"/>
      <c r="C655630" s="30"/>
      <c r="D655630" s="30"/>
      <c r="E655630" s="30"/>
      <c r="F655630" s="30"/>
    </row>
    <row r="655729" spans="1:6" x14ac:dyDescent="0.3">
      <c r="A655729" s="30"/>
      <c r="B655729" s="30"/>
      <c r="C655729" s="30"/>
      <c r="D655729" s="30"/>
      <c r="E655729" s="30"/>
      <c r="F655729" s="30"/>
    </row>
    <row r="655828" spans="1:6" x14ac:dyDescent="0.3">
      <c r="A655828" s="30"/>
      <c r="B655828" s="30"/>
      <c r="C655828" s="30"/>
      <c r="D655828" s="30"/>
      <c r="E655828" s="30"/>
      <c r="F655828" s="30"/>
    </row>
    <row r="655927" spans="1:6" x14ac:dyDescent="0.3">
      <c r="A655927" s="30"/>
      <c r="B655927" s="30"/>
      <c r="C655927" s="30"/>
      <c r="D655927" s="30"/>
      <c r="E655927" s="30"/>
      <c r="F655927" s="30"/>
    </row>
    <row r="656026" spans="1:6" x14ac:dyDescent="0.3">
      <c r="A656026" s="30"/>
      <c r="B656026" s="30"/>
      <c r="C656026" s="30"/>
      <c r="D656026" s="30"/>
      <c r="E656026" s="30"/>
      <c r="F656026" s="30"/>
    </row>
    <row r="656125" spans="1:6" x14ac:dyDescent="0.3">
      <c r="A656125" s="30"/>
      <c r="B656125" s="30"/>
      <c r="C656125" s="30"/>
      <c r="D656125" s="30"/>
      <c r="E656125" s="30"/>
      <c r="F656125" s="30"/>
    </row>
    <row r="656224" spans="1:6" x14ac:dyDescent="0.3">
      <c r="A656224" s="30"/>
      <c r="B656224" s="30"/>
      <c r="C656224" s="30"/>
      <c r="D656224" s="30"/>
      <c r="E656224" s="30"/>
      <c r="F656224" s="30"/>
    </row>
    <row r="656323" spans="1:6" x14ac:dyDescent="0.3">
      <c r="A656323" s="30"/>
      <c r="B656323" s="30"/>
      <c r="C656323" s="30"/>
      <c r="D656323" s="30"/>
      <c r="E656323" s="30"/>
      <c r="F656323" s="30"/>
    </row>
    <row r="656422" spans="1:6" x14ac:dyDescent="0.3">
      <c r="A656422" s="30"/>
      <c r="B656422" s="30"/>
      <c r="C656422" s="30"/>
      <c r="D656422" s="30"/>
      <c r="E656422" s="30"/>
      <c r="F656422" s="30"/>
    </row>
    <row r="656521" spans="1:6" x14ac:dyDescent="0.3">
      <c r="A656521" s="30"/>
      <c r="B656521" s="30"/>
      <c r="C656521" s="30"/>
      <c r="D656521" s="30"/>
      <c r="E656521" s="30"/>
      <c r="F656521" s="30"/>
    </row>
    <row r="656620" spans="1:6" x14ac:dyDescent="0.3">
      <c r="A656620" s="30"/>
      <c r="B656620" s="30"/>
      <c r="C656620" s="30"/>
      <c r="D656620" s="30"/>
      <c r="E656620" s="30"/>
      <c r="F656620" s="30"/>
    </row>
    <row r="656719" spans="1:6" x14ac:dyDescent="0.3">
      <c r="A656719" s="30"/>
      <c r="B656719" s="30"/>
      <c r="C656719" s="30"/>
      <c r="D656719" s="30"/>
      <c r="E656719" s="30"/>
      <c r="F656719" s="30"/>
    </row>
    <row r="656818" spans="1:6" x14ac:dyDescent="0.3">
      <c r="A656818" s="30"/>
      <c r="B656818" s="30"/>
      <c r="C656818" s="30"/>
      <c r="D656818" s="30"/>
      <c r="E656818" s="30"/>
      <c r="F656818" s="30"/>
    </row>
    <row r="656917" spans="1:6" x14ac:dyDescent="0.3">
      <c r="A656917" s="30"/>
      <c r="B656917" s="30"/>
      <c r="C656917" s="30"/>
      <c r="D656917" s="30"/>
      <c r="E656917" s="30"/>
      <c r="F656917" s="30"/>
    </row>
    <row r="657016" spans="1:6" x14ac:dyDescent="0.3">
      <c r="A657016" s="30"/>
      <c r="B657016" s="30"/>
      <c r="C657016" s="30"/>
      <c r="D657016" s="30"/>
      <c r="E657016" s="30"/>
      <c r="F657016" s="30"/>
    </row>
    <row r="657115" spans="1:6" x14ac:dyDescent="0.3">
      <c r="A657115" s="30"/>
      <c r="B657115" s="30"/>
      <c r="C657115" s="30"/>
      <c r="D657115" s="30"/>
      <c r="E657115" s="30"/>
      <c r="F657115" s="30"/>
    </row>
    <row r="657214" spans="1:6" x14ac:dyDescent="0.3">
      <c r="A657214" s="30"/>
      <c r="B657214" s="30"/>
      <c r="C657214" s="30"/>
      <c r="D657214" s="30"/>
      <c r="E657214" s="30"/>
      <c r="F657214" s="30"/>
    </row>
    <row r="657313" spans="1:6" x14ac:dyDescent="0.3">
      <c r="A657313" s="30"/>
      <c r="B657313" s="30"/>
      <c r="C657313" s="30"/>
      <c r="D657313" s="30"/>
      <c r="E657313" s="30"/>
      <c r="F657313" s="30"/>
    </row>
    <row r="657412" spans="1:6" x14ac:dyDescent="0.3">
      <c r="A657412" s="30"/>
      <c r="B657412" s="30"/>
      <c r="C657412" s="30"/>
      <c r="D657412" s="30"/>
      <c r="E657412" s="30"/>
      <c r="F657412" s="30"/>
    </row>
    <row r="657511" spans="1:6" x14ac:dyDescent="0.3">
      <c r="A657511" s="30"/>
      <c r="B657511" s="30"/>
      <c r="C657511" s="30"/>
      <c r="D657511" s="30"/>
      <c r="E657511" s="30"/>
      <c r="F657511" s="30"/>
    </row>
    <row r="657610" spans="1:6" x14ac:dyDescent="0.3">
      <c r="A657610" s="30"/>
      <c r="B657610" s="30"/>
      <c r="C657610" s="30"/>
      <c r="D657610" s="30"/>
      <c r="E657610" s="30"/>
      <c r="F657610" s="30"/>
    </row>
    <row r="657709" spans="1:6" x14ac:dyDescent="0.3">
      <c r="A657709" s="30"/>
      <c r="B657709" s="30"/>
      <c r="C657709" s="30"/>
      <c r="D657709" s="30"/>
      <c r="E657709" s="30"/>
      <c r="F657709" s="30"/>
    </row>
    <row r="657808" spans="1:6" x14ac:dyDescent="0.3">
      <c r="A657808" s="30"/>
      <c r="B657808" s="30"/>
      <c r="C657808" s="30"/>
      <c r="D657808" s="30"/>
      <c r="E657808" s="30"/>
      <c r="F657808" s="30"/>
    </row>
    <row r="657907" spans="1:6" x14ac:dyDescent="0.3">
      <c r="A657907" s="30"/>
      <c r="B657907" s="30"/>
      <c r="C657907" s="30"/>
      <c r="D657907" s="30"/>
      <c r="E657907" s="30"/>
      <c r="F657907" s="30"/>
    </row>
    <row r="658006" spans="1:6" x14ac:dyDescent="0.3">
      <c r="A658006" s="30"/>
      <c r="B658006" s="30"/>
      <c r="C658006" s="30"/>
      <c r="D658006" s="30"/>
      <c r="E658006" s="30"/>
      <c r="F658006" s="30"/>
    </row>
    <row r="658105" spans="1:6" x14ac:dyDescent="0.3">
      <c r="A658105" s="30"/>
      <c r="B658105" s="30"/>
      <c r="C658105" s="30"/>
      <c r="D658105" s="30"/>
      <c r="E658105" s="30"/>
      <c r="F658105" s="30"/>
    </row>
    <row r="658204" spans="1:6" x14ac:dyDescent="0.3">
      <c r="A658204" s="30"/>
      <c r="B658204" s="30"/>
      <c r="C658204" s="30"/>
      <c r="D658204" s="30"/>
      <c r="E658204" s="30"/>
      <c r="F658204" s="30"/>
    </row>
    <row r="658303" spans="1:6" x14ac:dyDescent="0.3">
      <c r="A658303" s="30"/>
      <c r="B658303" s="30"/>
      <c r="C658303" s="30"/>
      <c r="D658303" s="30"/>
      <c r="E658303" s="30"/>
      <c r="F658303" s="30"/>
    </row>
    <row r="658402" spans="1:6" x14ac:dyDescent="0.3">
      <c r="A658402" s="30"/>
      <c r="B658402" s="30"/>
      <c r="C658402" s="30"/>
      <c r="D658402" s="30"/>
      <c r="E658402" s="30"/>
      <c r="F658402" s="30"/>
    </row>
    <row r="658501" spans="1:6" x14ac:dyDescent="0.3">
      <c r="A658501" s="30"/>
      <c r="B658501" s="30"/>
      <c r="C658501" s="30"/>
      <c r="D658501" s="30"/>
      <c r="E658501" s="30"/>
      <c r="F658501" s="30"/>
    </row>
    <row r="658600" spans="1:6" x14ac:dyDescent="0.3">
      <c r="A658600" s="30"/>
      <c r="B658600" s="30"/>
      <c r="C658600" s="30"/>
      <c r="D658600" s="30"/>
      <c r="E658600" s="30"/>
      <c r="F658600" s="30"/>
    </row>
    <row r="658699" spans="1:6" x14ac:dyDescent="0.3">
      <c r="A658699" s="30"/>
      <c r="B658699" s="30"/>
      <c r="C658699" s="30"/>
      <c r="D658699" s="30"/>
      <c r="E658699" s="30"/>
      <c r="F658699" s="30"/>
    </row>
    <row r="658798" spans="1:6" x14ac:dyDescent="0.3">
      <c r="A658798" s="30"/>
      <c r="B658798" s="30"/>
      <c r="C658798" s="30"/>
      <c r="D658798" s="30"/>
      <c r="E658798" s="30"/>
      <c r="F658798" s="30"/>
    </row>
    <row r="658897" spans="1:6" x14ac:dyDescent="0.3">
      <c r="A658897" s="30"/>
      <c r="B658897" s="30"/>
      <c r="C658897" s="30"/>
      <c r="D658897" s="30"/>
      <c r="E658897" s="30"/>
      <c r="F658897" s="30"/>
    </row>
    <row r="658996" spans="1:6" x14ac:dyDescent="0.3">
      <c r="A658996" s="30"/>
      <c r="B658996" s="30"/>
      <c r="C658996" s="30"/>
      <c r="D658996" s="30"/>
      <c r="E658996" s="30"/>
      <c r="F658996" s="30"/>
    </row>
    <row r="659095" spans="1:6" x14ac:dyDescent="0.3">
      <c r="A659095" s="30"/>
      <c r="B659095" s="30"/>
      <c r="C659095" s="30"/>
      <c r="D659095" s="30"/>
      <c r="E659095" s="30"/>
      <c r="F659095" s="30"/>
    </row>
    <row r="659194" spans="1:6" x14ac:dyDescent="0.3">
      <c r="A659194" s="30"/>
      <c r="B659194" s="30"/>
      <c r="C659194" s="30"/>
      <c r="D659194" s="30"/>
      <c r="E659194" s="30"/>
      <c r="F659194" s="30"/>
    </row>
    <row r="659293" spans="1:6" x14ac:dyDescent="0.3">
      <c r="A659293" s="30"/>
      <c r="B659293" s="30"/>
      <c r="C659293" s="30"/>
      <c r="D659293" s="30"/>
      <c r="E659293" s="30"/>
      <c r="F659293" s="30"/>
    </row>
    <row r="659392" spans="1:6" x14ac:dyDescent="0.3">
      <c r="A659392" s="30"/>
      <c r="B659392" s="30"/>
      <c r="C659392" s="30"/>
      <c r="D659392" s="30"/>
      <c r="E659392" s="30"/>
      <c r="F659392" s="30"/>
    </row>
    <row r="659491" spans="1:6" x14ac:dyDescent="0.3">
      <c r="A659491" s="30"/>
      <c r="B659491" s="30"/>
      <c r="C659491" s="30"/>
      <c r="D659491" s="30"/>
      <c r="E659491" s="30"/>
      <c r="F659491" s="30"/>
    </row>
    <row r="659590" spans="1:6" x14ac:dyDescent="0.3">
      <c r="A659590" s="30"/>
      <c r="B659590" s="30"/>
      <c r="C659590" s="30"/>
      <c r="D659590" s="30"/>
      <c r="E659590" s="30"/>
      <c r="F659590" s="30"/>
    </row>
    <row r="659689" spans="1:6" x14ac:dyDescent="0.3">
      <c r="A659689" s="30"/>
      <c r="B659689" s="30"/>
      <c r="C659689" s="30"/>
      <c r="D659689" s="30"/>
      <c r="E659689" s="30"/>
      <c r="F659689" s="30"/>
    </row>
    <row r="659788" spans="1:6" x14ac:dyDescent="0.3">
      <c r="A659788" s="30"/>
      <c r="B659788" s="30"/>
      <c r="C659788" s="30"/>
      <c r="D659788" s="30"/>
      <c r="E659788" s="30"/>
      <c r="F659788" s="30"/>
    </row>
    <row r="659887" spans="1:6" x14ac:dyDescent="0.3">
      <c r="A659887" s="30"/>
      <c r="B659887" s="30"/>
      <c r="C659887" s="30"/>
      <c r="D659887" s="30"/>
      <c r="E659887" s="30"/>
      <c r="F659887" s="30"/>
    </row>
    <row r="659986" spans="1:6" x14ac:dyDescent="0.3">
      <c r="A659986" s="30"/>
      <c r="B659986" s="30"/>
      <c r="C659986" s="30"/>
      <c r="D659986" s="30"/>
      <c r="E659986" s="30"/>
      <c r="F659986" s="30"/>
    </row>
    <row r="660085" spans="1:6" x14ac:dyDescent="0.3">
      <c r="A660085" s="30"/>
      <c r="B660085" s="30"/>
      <c r="C660085" s="30"/>
      <c r="D660085" s="30"/>
      <c r="E660085" s="30"/>
      <c r="F660085" s="30"/>
    </row>
    <row r="660184" spans="1:6" x14ac:dyDescent="0.3">
      <c r="A660184" s="30"/>
      <c r="B660184" s="30"/>
      <c r="C660184" s="30"/>
      <c r="D660184" s="30"/>
      <c r="E660184" s="30"/>
      <c r="F660184" s="30"/>
    </row>
    <row r="660283" spans="1:6" x14ac:dyDescent="0.3">
      <c r="A660283" s="30"/>
      <c r="B660283" s="30"/>
      <c r="C660283" s="30"/>
      <c r="D660283" s="30"/>
      <c r="E660283" s="30"/>
      <c r="F660283" s="30"/>
    </row>
    <row r="660382" spans="1:6" x14ac:dyDescent="0.3">
      <c r="A660382" s="30"/>
      <c r="B660382" s="30"/>
      <c r="C660382" s="30"/>
      <c r="D660382" s="30"/>
      <c r="E660382" s="30"/>
      <c r="F660382" s="30"/>
    </row>
    <row r="660481" spans="1:6" x14ac:dyDescent="0.3">
      <c r="A660481" s="30"/>
      <c r="B660481" s="30"/>
      <c r="C660481" s="30"/>
      <c r="D660481" s="30"/>
      <c r="E660481" s="30"/>
      <c r="F660481" s="30"/>
    </row>
    <row r="660580" spans="1:6" x14ac:dyDescent="0.3">
      <c r="A660580" s="30"/>
      <c r="B660580" s="30"/>
      <c r="C660580" s="30"/>
      <c r="D660580" s="30"/>
      <c r="E660580" s="30"/>
      <c r="F660580" s="30"/>
    </row>
    <row r="660679" spans="1:6" x14ac:dyDescent="0.3">
      <c r="A660679" s="30"/>
      <c r="B660679" s="30"/>
      <c r="C660679" s="30"/>
      <c r="D660679" s="30"/>
      <c r="E660679" s="30"/>
      <c r="F660679" s="30"/>
    </row>
    <row r="660778" spans="1:6" x14ac:dyDescent="0.3">
      <c r="A660778" s="30"/>
      <c r="B660778" s="30"/>
      <c r="C660778" s="30"/>
      <c r="D660778" s="30"/>
      <c r="E660778" s="30"/>
      <c r="F660778" s="30"/>
    </row>
    <row r="660877" spans="1:6" x14ac:dyDescent="0.3">
      <c r="A660877" s="30"/>
      <c r="B660877" s="30"/>
      <c r="C660877" s="30"/>
      <c r="D660877" s="30"/>
      <c r="E660877" s="30"/>
      <c r="F660877" s="30"/>
    </row>
    <row r="660976" spans="1:6" x14ac:dyDescent="0.3">
      <c r="A660976" s="30"/>
      <c r="B660976" s="30"/>
      <c r="C660976" s="30"/>
      <c r="D660976" s="30"/>
      <c r="E660976" s="30"/>
      <c r="F660976" s="30"/>
    </row>
    <row r="661075" spans="1:6" x14ac:dyDescent="0.3">
      <c r="A661075" s="30"/>
      <c r="B661075" s="30"/>
      <c r="C661075" s="30"/>
      <c r="D661075" s="30"/>
      <c r="E661075" s="30"/>
      <c r="F661075" s="30"/>
    </row>
    <row r="661174" spans="1:6" x14ac:dyDescent="0.3">
      <c r="A661174" s="30"/>
      <c r="B661174" s="30"/>
      <c r="C661174" s="30"/>
      <c r="D661174" s="30"/>
      <c r="E661174" s="30"/>
      <c r="F661174" s="30"/>
    </row>
    <row r="661273" spans="1:6" x14ac:dyDescent="0.3">
      <c r="A661273" s="30"/>
      <c r="B661273" s="30"/>
      <c r="C661273" s="30"/>
      <c r="D661273" s="30"/>
      <c r="E661273" s="30"/>
      <c r="F661273" s="30"/>
    </row>
    <row r="661372" spans="1:6" x14ac:dyDescent="0.3">
      <c r="A661372" s="30"/>
      <c r="B661372" s="30"/>
      <c r="C661372" s="30"/>
      <c r="D661372" s="30"/>
      <c r="E661372" s="30"/>
      <c r="F661372" s="30"/>
    </row>
    <row r="661471" spans="1:6" x14ac:dyDescent="0.3">
      <c r="A661471" s="30"/>
      <c r="B661471" s="30"/>
      <c r="C661471" s="30"/>
      <c r="D661471" s="30"/>
      <c r="E661471" s="30"/>
      <c r="F661471" s="30"/>
    </row>
    <row r="661570" spans="1:6" x14ac:dyDescent="0.3">
      <c r="A661570" s="30"/>
      <c r="B661570" s="30"/>
      <c r="C661570" s="30"/>
      <c r="D661570" s="30"/>
      <c r="E661570" s="30"/>
      <c r="F661570" s="30"/>
    </row>
    <row r="661669" spans="1:6" x14ac:dyDescent="0.3">
      <c r="A661669" s="30"/>
      <c r="B661669" s="30"/>
      <c r="C661669" s="30"/>
      <c r="D661669" s="30"/>
      <c r="E661669" s="30"/>
      <c r="F661669" s="30"/>
    </row>
    <row r="661768" spans="1:6" x14ac:dyDescent="0.3">
      <c r="A661768" s="30"/>
      <c r="B661768" s="30"/>
      <c r="C661768" s="30"/>
      <c r="D661768" s="30"/>
      <c r="E661768" s="30"/>
      <c r="F661768" s="30"/>
    </row>
    <row r="661867" spans="1:6" x14ac:dyDescent="0.3">
      <c r="A661867" s="30"/>
      <c r="B661867" s="30"/>
      <c r="C661867" s="30"/>
      <c r="D661867" s="30"/>
      <c r="E661867" s="30"/>
      <c r="F661867" s="30"/>
    </row>
    <row r="661966" spans="1:6" x14ac:dyDescent="0.3">
      <c r="A661966" s="30"/>
      <c r="B661966" s="30"/>
      <c r="C661966" s="30"/>
      <c r="D661966" s="30"/>
      <c r="E661966" s="30"/>
      <c r="F661966" s="30"/>
    </row>
    <row r="662065" spans="1:6" x14ac:dyDescent="0.3">
      <c r="A662065" s="30"/>
      <c r="B662065" s="30"/>
      <c r="C662065" s="30"/>
      <c r="D662065" s="30"/>
      <c r="E662065" s="30"/>
      <c r="F662065" s="30"/>
    </row>
    <row r="662164" spans="1:6" x14ac:dyDescent="0.3">
      <c r="A662164" s="30"/>
      <c r="B662164" s="30"/>
      <c r="C662164" s="30"/>
      <c r="D662164" s="30"/>
      <c r="E662164" s="30"/>
      <c r="F662164" s="30"/>
    </row>
    <row r="662263" spans="1:6" x14ac:dyDescent="0.3">
      <c r="A662263" s="30"/>
      <c r="B662263" s="30"/>
      <c r="C662263" s="30"/>
      <c r="D662263" s="30"/>
      <c r="E662263" s="30"/>
      <c r="F662263" s="30"/>
    </row>
    <row r="662362" spans="1:6" x14ac:dyDescent="0.3">
      <c r="A662362" s="30"/>
      <c r="B662362" s="30"/>
      <c r="C662362" s="30"/>
      <c r="D662362" s="30"/>
      <c r="E662362" s="30"/>
      <c r="F662362" s="30"/>
    </row>
    <row r="662461" spans="1:6" x14ac:dyDescent="0.3">
      <c r="A662461" s="30"/>
      <c r="B662461" s="30"/>
      <c r="C662461" s="30"/>
      <c r="D662461" s="30"/>
      <c r="E662461" s="30"/>
      <c r="F662461" s="30"/>
    </row>
    <row r="662560" spans="1:6" x14ac:dyDescent="0.3">
      <c r="A662560" s="30"/>
      <c r="B662560" s="30"/>
      <c r="C662560" s="30"/>
      <c r="D662560" s="30"/>
      <c r="E662560" s="30"/>
      <c r="F662560" s="30"/>
    </row>
    <row r="662659" spans="1:6" x14ac:dyDescent="0.3">
      <c r="A662659" s="30"/>
      <c r="B662659" s="30"/>
      <c r="C662659" s="30"/>
      <c r="D662659" s="30"/>
      <c r="E662659" s="30"/>
      <c r="F662659" s="30"/>
    </row>
    <row r="662758" spans="1:6" x14ac:dyDescent="0.3">
      <c r="A662758" s="30"/>
      <c r="B662758" s="30"/>
      <c r="C662758" s="30"/>
      <c r="D662758" s="30"/>
      <c r="E662758" s="30"/>
      <c r="F662758" s="30"/>
    </row>
    <row r="662857" spans="1:6" x14ac:dyDescent="0.3">
      <c r="A662857" s="30"/>
      <c r="B662857" s="30"/>
      <c r="C662857" s="30"/>
      <c r="D662857" s="30"/>
      <c r="E662857" s="30"/>
      <c r="F662857" s="30"/>
    </row>
    <row r="662956" spans="1:6" x14ac:dyDescent="0.3">
      <c r="A662956" s="30"/>
      <c r="B662956" s="30"/>
      <c r="C662956" s="30"/>
      <c r="D662956" s="30"/>
      <c r="E662956" s="30"/>
      <c r="F662956" s="30"/>
    </row>
    <row r="663055" spans="1:6" x14ac:dyDescent="0.3">
      <c r="A663055" s="30"/>
      <c r="B663055" s="30"/>
      <c r="C663055" s="30"/>
      <c r="D663055" s="30"/>
      <c r="E663055" s="30"/>
      <c r="F663055" s="30"/>
    </row>
    <row r="663154" spans="1:6" x14ac:dyDescent="0.3">
      <c r="A663154" s="30"/>
      <c r="B663154" s="30"/>
      <c r="C663154" s="30"/>
      <c r="D663154" s="30"/>
      <c r="E663154" s="30"/>
      <c r="F663154" s="30"/>
    </row>
    <row r="663253" spans="1:6" x14ac:dyDescent="0.3">
      <c r="A663253" s="30"/>
      <c r="B663253" s="30"/>
      <c r="C663253" s="30"/>
      <c r="D663253" s="30"/>
      <c r="E663253" s="30"/>
      <c r="F663253" s="30"/>
    </row>
    <row r="663352" spans="1:6" x14ac:dyDescent="0.3">
      <c r="A663352" s="30"/>
      <c r="B663352" s="30"/>
      <c r="C663352" s="30"/>
      <c r="D663352" s="30"/>
      <c r="E663352" s="30"/>
      <c r="F663352" s="30"/>
    </row>
    <row r="663451" spans="1:6" x14ac:dyDescent="0.3">
      <c r="A663451" s="30"/>
      <c r="B663451" s="30"/>
      <c r="C663451" s="30"/>
      <c r="D663451" s="30"/>
      <c r="E663451" s="30"/>
      <c r="F663451" s="30"/>
    </row>
    <row r="663550" spans="1:6" x14ac:dyDescent="0.3">
      <c r="A663550" s="30"/>
      <c r="B663550" s="30"/>
      <c r="C663550" s="30"/>
      <c r="D663550" s="30"/>
      <c r="E663550" s="30"/>
      <c r="F663550" s="30"/>
    </row>
    <row r="663649" spans="1:6" x14ac:dyDescent="0.3">
      <c r="A663649" s="30"/>
      <c r="B663649" s="30"/>
      <c r="C663649" s="30"/>
      <c r="D663649" s="30"/>
      <c r="E663649" s="30"/>
      <c r="F663649" s="30"/>
    </row>
    <row r="663748" spans="1:6" x14ac:dyDescent="0.3">
      <c r="A663748" s="30"/>
      <c r="B663748" s="30"/>
      <c r="C663748" s="30"/>
      <c r="D663748" s="30"/>
      <c r="E663748" s="30"/>
      <c r="F663748" s="30"/>
    </row>
    <row r="663847" spans="1:6" x14ac:dyDescent="0.3">
      <c r="A663847" s="30"/>
      <c r="B663847" s="30"/>
      <c r="C663847" s="30"/>
      <c r="D663847" s="30"/>
      <c r="E663847" s="30"/>
      <c r="F663847" s="30"/>
    </row>
    <row r="663946" spans="1:6" x14ac:dyDescent="0.3">
      <c r="A663946" s="30"/>
      <c r="B663946" s="30"/>
      <c r="C663946" s="30"/>
      <c r="D663946" s="30"/>
      <c r="E663946" s="30"/>
      <c r="F663946" s="30"/>
    </row>
    <row r="664045" spans="1:6" x14ac:dyDescent="0.3">
      <c r="A664045" s="30"/>
      <c r="B664045" s="30"/>
      <c r="C664045" s="30"/>
      <c r="D664045" s="30"/>
      <c r="E664045" s="30"/>
      <c r="F664045" s="30"/>
    </row>
    <row r="664144" spans="1:6" x14ac:dyDescent="0.3">
      <c r="A664144" s="30"/>
      <c r="B664144" s="30"/>
      <c r="C664144" s="30"/>
      <c r="D664144" s="30"/>
      <c r="E664144" s="30"/>
      <c r="F664144" s="30"/>
    </row>
    <row r="664243" spans="1:6" x14ac:dyDescent="0.3">
      <c r="A664243" s="30"/>
      <c r="B664243" s="30"/>
      <c r="C664243" s="30"/>
      <c r="D664243" s="30"/>
      <c r="E664243" s="30"/>
      <c r="F664243" s="30"/>
    </row>
    <row r="664342" spans="1:6" x14ac:dyDescent="0.3">
      <c r="A664342" s="30"/>
      <c r="B664342" s="30"/>
      <c r="C664342" s="30"/>
      <c r="D664342" s="30"/>
      <c r="E664342" s="30"/>
      <c r="F664342" s="30"/>
    </row>
    <row r="664441" spans="1:6" x14ac:dyDescent="0.3">
      <c r="A664441" s="30"/>
      <c r="B664441" s="30"/>
      <c r="C664441" s="30"/>
      <c r="D664441" s="30"/>
      <c r="E664441" s="30"/>
      <c r="F664441" s="30"/>
    </row>
    <row r="664540" spans="1:6" x14ac:dyDescent="0.3">
      <c r="A664540" s="30"/>
      <c r="B664540" s="30"/>
      <c r="C664540" s="30"/>
      <c r="D664540" s="30"/>
      <c r="E664540" s="30"/>
      <c r="F664540" s="30"/>
    </row>
    <row r="664639" spans="1:6" x14ac:dyDescent="0.3">
      <c r="A664639" s="30"/>
      <c r="B664639" s="30"/>
      <c r="C664639" s="30"/>
      <c r="D664639" s="30"/>
      <c r="E664639" s="30"/>
      <c r="F664639" s="30"/>
    </row>
    <row r="664738" spans="1:6" x14ac:dyDescent="0.3">
      <c r="A664738" s="30"/>
      <c r="B664738" s="30"/>
      <c r="C664738" s="30"/>
      <c r="D664738" s="30"/>
      <c r="E664738" s="30"/>
      <c r="F664738" s="30"/>
    </row>
    <row r="664837" spans="1:6" x14ac:dyDescent="0.3">
      <c r="A664837" s="30"/>
      <c r="B664837" s="30"/>
      <c r="C664837" s="30"/>
      <c r="D664837" s="30"/>
      <c r="E664837" s="30"/>
      <c r="F664837" s="30"/>
    </row>
    <row r="664936" spans="1:6" x14ac:dyDescent="0.3">
      <c r="A664936" s="30"/>
      <c r="B664936" s="30"/>
      <c r="C664936" s="30"/>
      <c r="D664936" s="30"/>
      <c r="E664936" s="30"/>
      <c r="F664936" s="30"/>
    </row>
    <row r="665035" spans="1:6" x14ac:dyDescent="0.3">
      <c r="A665035" s="30"/>
      <c r="B665035" s="30"/>
      <c r="C665035" s="30"/>
      <c r="D665035" s="30"/>
      <c r="E665035" s="30"/>
      <c r="F665035" s="30"/>
    </row>
    <row r="665134" spans="1:6" x14ac:dyDescent="0.3">
      <c r="A665134" s="30"/>
      <c r="B665134" s="30"/>
      <c r="C665134" s="30"/>
      <c r="D665134" s="30"/>
      <c r="E665134" s="30"/>
      <c r="F665134" s="30"/>
    </row>
    <row r="665233" spans="1:6" x14ac:dyDescent="0.3">
      <c r="A665233" s="30"/>
      <c r="B665233" s="30"/>
      <c r="C665233" s="30"/>
      <c r="D665233" s="30"/>
      <c r="E665233" s="30"/>
      <c r="F665233" s="30"/>
    </row>
    <row r="665332" spans="1:6" x14ac:dyDescent="0.3">
      <c r="A665332" s="30"/>
      <c r="B665332" s="30"/>
      <c r="C665332" s="30"/>
      <c r="D665332" s="30"/>
      <c r="E665332" s="30"/>
      <c r="F665332" s="30"/>
    </row>
    <row r="665431" spans="1:6" x14ac:dyDescent="0.3">
      <c r="A665431" s="30"/>
      <c r="B665431" s="30"/>
      <c r="C665431" s="30"/>
      <c r="D665431" s="30"/>
      <c r="E665431" s="30"/>
      <c r="F665431" s="30"/>
    </row>
    <row r="665530" spans="1:6" x14ac:dyDescent="0.3">
      <c r="A665530" s="30"/>
      <c r="B665530" s="30"/>
      <c r="C665530" s="30"/>
      <c r="D665530" s="30"/>
      <c r="E665530" s="30"/>
      <c r="F665530" s="30"/>
    </row>
    <row r="665629" spans="1:6" x14ac:dyDescent="0.3">
      <c r="A665629" s="30"/>
      <c r="B665629" s="30"/>
      <c r="C665629" s="30"/>
      <c r="D665629" s="30"/>
      <c r="E665629" s="30"/>
      <c r="F665629" s="30"/>
    </row>
    <row r="665728" spans="1:6" x14ac:dyDescent="0.3">
      <c r="A665728" s="30"/>
      <c r="B665728" s="30"/>
      <c r="C665728" s="30"/>
      <c r="D665728" s="30"/>
      <c r="E665728" s="30"/>
      <c r="F665728" s="30"/>
    </row>
    <row r="665827" spans="1:6" x14ac:dyDescent="0.3">
      <c r="A665827" s="30"/>
      <c r="B665827" s="30"/>
      <c r="C665827" s="30"/>
      <c r="D665827" s="30"/>
      <c r="E665827" s="30"/>
      <c r="F665827" s="30"/>
    </row>
    <row r="665926" spans="1:6" x14ac:dyDescent="0.3">
      <c r="A665926" s="30"/>
      <c r="B665926" s="30"/>
      <c r="C665926" s="30"/>
      <c r="D665926" s="30"/>
      <c r="E665926" s="30"/>
      <c r="F665926" s="30"/>
    </row>
    <row r="666025" spans="1:6" x14ac:dyDescent="0.3">
      <c r="A666025" s="30"/>
      <c r="B666025" s="30"/>
      <c r="C666025" s="30"/>
      <c r="D666025" s="30"/>
      <c r="E666025" s="30"/>
      <c r="F666025" s="30"/>
    </row>
    <row r="666124" spans="1:6" x14ac:dyDescent="0.3">
      <c r="A666124" s="30"/>
      <c r="B666124" s="30"/>
      <c r="C666124" s="30"/>
      <c r="D666124" s="30"/>
      <c r="E666124" s="30"/>
      <c r="F666124" s="30"/>
    </row>
    <row r="666223" spans="1:6" x14ac:dyDescent="0.3">
      <c r="A666223" s="30"/>
      <c r="B666223" s="30"/>
      <c r="C666223" s="30"/>
      <c r="D666223" s="30"/>
      <c r="E666223" s="30"/>
      <c r="F666223" s="30"/>
    </row>
    <row r="666322" spans="1:6" x14ac:dyDescent="0.3">
      <c r="A666322" s="30"/>
      <c r="B666322" s="30"/>
      <c r="C666322" s="30"/>
      <c r="D666322" s="30"/>
      <c r="E666322" s="30"/>
      <c r="F666322" s="30"/>
    </row>
    <row r="666421" spans="1:6" x14ac:dyDescent="0.3">
      <c r="A666421" s="30"/>
      <c r="B666421" s="30"/>
      <c r="C666421" s="30"/>
      <c r="D666421" s="30"/>
      <c r="E666421" s="30"/>
      <c r="F666421" s="30"/>
    </row>
    <row r="666520" spans="1:6" x14ac:dyDescent="0.3">
      <c r="A666520" s="30"/>
      <c r="B666520" s="30"/>
      <c r="C666520" s="30"/>
      <c r="D666520" s="30"/>
      <c r="E666520" s="30"/>
      <c r="F666520" s="30"/>
    </row>
    <row r="666619" spans="1:6" x14ac:dyDescent="0.3">
      <c r="A666619" s="30"/>
      <c r="B666619" s="30"/>
      <c r="C666619" s="30"/>
      <c r="D666619" s="30"/>
      <c r="E666619" s="30"/>
      <c r="F666619" s="30"/>
    </row>
    <row r="666718" spans="1:6" x14ac:dyDescent="0.3">
      <c r="A666718" s="30"/>
      <c r="B666718" s="30"/>
      <c r="C666718" s="30"/>
      <c r="D666718" s="30"/>
      <c r="E666718" s="30"/>
      <c r="F666718" s="30"/>
    </row>
    <row r="666817" spans="1:6" x14ac:dyDescent="0.3">
      <c r="A666817" s="30"/>
      <c r="B666817" s="30"/>
      <c r="C666817" s="30"/>
      <c r="D666817" s="30"/>
      <c r="E666817" s="30"/>
      <c r="F666817" s="30"/>
    </row>
    <row r="666916" spans="1:6" x14ac:dyDescent="0.3">
      <c r="A666916" s="30"/>
      <c r="B666916" s="30"/>
      <c r="C666916" s="30"/>
      <c r="D666916" s="30"/>
      <c r="E666916" s="30"/>
      <c r="F666916" s="30"/>
    </row>
    <row r="667015" spans="1:6" x14ac:dyDescent="0.3">
      <c r="A667015" s="30"/>
      <c r="B667015" s="30"/>
      <c r="C667015" s="30"/>
      <c r="D667015" s="30"/>
      <c r="E667015" s="30"/>
      <c r="F667015" s="30"/>
    </row>
    <row r="667114" spans="1:6" x14ac:dyDescent="0.3">
      <c r="A667114" s="30"/>
      <c r="B667114" s="30"/>
      <c r="C667114" s="30"/>
      <c r="D667114" s="30"/>
      <c r="E667114" s="30"/>
      <c r="F667114" s="30"/>
    </row>
    <row r="667213" spans="1:6" x14ac:dyDescent="0.3">
      <c r="A667213" s="30"/>
      <c r="B667213" s="30"/>
      <c r="C667213" s="30"/>
      <c r="D667213" s="30"/>
      <c r="E667213" s="30"/>
      <c r="F667213" s="30"/>
    </row>
    <row r="667312" spans="1:6" x14ac:dyDescent="0.3">
      <c r="A667312" s="30"/>
      <c r="B667312" s="30"/>
      <c r="C667312" s="30"/>
      <c r="D667312" s="30"/>
      <c r="E667312" s="30"/>
      <c r="F667312" s="30"/>
    </row>
    <row r="667411" spans="1:6" x14ac:dyDescent="0.3">
      <c r="A667411" s="30"/>
      <c r="B667411" s="30"/>
      <c r="C667411" s="30"/>
      <c r="D667411" s="30"/>
      <c r="E667411" s="30"/>
      <c r="F667411" s="30"/>
    </row>
    <row r="667510" spans="1:6" x14ac:dyDescent="0.3">
      <c r="A667510" s="30"/>
      <c r="B667510" s="30"/>
      <c r="C667510" s="30"/>
      <c r="D667510" s="30"/>
      <c r="E667510" s="30"/>
      <c r="F667510" s="30"/>
    </row>
    <row r="667609" spans="1:6" x14ac:dyDescent="0.3">
      <c r="A667609" s="30"/>
      <c r="B667609" s="30"/>
      <c r="C667609" s="30"/>
      <c r="D667609" s="30"/>
      <c r="E667609" s="30"/>
      <c r="F667609" s="30"/>
    </row>
    <row r="667708" spans="1:6" x14ac:dyDescent="0.3">
      <c r="A667708" s="30"/>
      <c r="B667708" s="30"/>
      <c r="C667708" s="30"/>
      <c r="D667708" s="30"/>
      <c r="E667708" s="30"/>
      <c r="F667708" s="30"/>
    </row>
    <row r="667807" spans="1:6" x14ac:dyDescent="0.3">
      <c r="A667807" s="30"/>
      <c r="B667807" s="30"/>
      <c r="C667807" s="30"/>
      <c r="D667807" s="30"/>
      <c r="E667807" s="30"/>
      <c r="F667807" s="30"/>
    </row>
    <row r="667906" spans="1:6" x14ac:dyDescent="0.3">
      <c r="A667906" s="30"/>
      <c r="B667906" s="30"/>
      <c r="C667906" s="30"/>
      <c r="D667906" s="30"/>
      <c r="E667906" s="30"/>
      <c r="F667906" s="30"/>
    </row>
    <row r="668005" spans="1:6" x14ac:dyDescent="0.3">
      <c r="A668005" s="30"/>
      <c r="B668005" s="30"/>
      <c r="C668005" s="30"/>
      <c r="D668005" s="30"/>
      <c r="E668005" s="30"/>
      <c r="F668005" s="30"/>
    </row>
    <row r="668104" spans="1:6" x14ac:dyDescent="0.3">
      <c r="A668104" s="30"/>
      <c r="B668104" s="30"/>
      <c r="C668104" s="30"/>
      <c r="D668104" s="30"/>
      <c r="E668104" s="30"/>
      <c r="F668104" s="30"/>
    </row>
    <row r="668203" spans="1:6" x14ac:dyDescent="0.3">
      <c r="A668203" s="30"/>
      <c r="B668203" s="30"/>
      <c r="C668203" s="30"/>
      <c r="D668203" s="30"/>
      <c r="E668203" s="30"/>
      <c r="F668203" s="30"/>
    </row>
    <row r="668302" spans="1:6" x14ac:dyDescent="0.3">
      <c r="A668302" s="30"/>
      <c r="B668302" s="30"/>
      <c r="C668302" s="30"/>
      <c r="D668302" s="30"/>
      <c r="E668302" s="30"/>
      <c r="F668302" s="30"/>
    </row>
    <row r="668401" spans="1:6" x14ac:dyDescent="0.3">
      <c r="A668401" s="30"/>
      <c r="B668401" s="30"/>
      <c r="C668401" s="30"/>
      <c r="D668401" s="30"/>
      <c r="E668401" s="30"/>
      <c r="F668401" s="30"/>
    </row>
    <row r="668500" spans="1:6" x14ac:dyDescent="0.3">
      <c r="A668500" s="30"/>
      <c r="B668500" s="30"/>
      <c r="C668500" s="30"/>
      <c r="D668500" s="30"/>
      <c r="E668500" s="30"/>
      <c r="F668500" s="30"/>
    </row>
    <row r="668599" spans="1:6" x14ac:dyDescent="0.3">
      <c r="A668599" s="30"/>
      <c r="B668599" s="30"/>
      <c r="C668599" s="30"/>
      <c r="D668599" s="30"/>
      <c r="E668599" s="30"/>
      <c r="F668599" s="30"/>
    </row>
    <row r="668698" spans="1:6" x14ac:dyDescent="0.3">
      <c r="A668698" s="30"/>
      <c r="B668698" s="30"/>
      <c r="C668698" s="30"/>
      <c r="D668698" s="30"/>
      <c r="E668698" s="30"/>
      <c r="F668698" s="30"/>
    </row>
    <row r="668797" spans="1:6" x14ac:dyDescent="0.3">
      <c r="A668797" s="30"/>
      <c r="B668797" s="30"/>
      <c r="C668797" s="30"/>
      <c r="D668797" s="30"/>
      <c r="E668797" s="30"/>
      <c r="F668797" s="30"/>
    </row>
    <row r="668896" spans="1:6" x14ac:dyDescent="0.3">
      <c r="A668896" s="30"/>
      <c r="B668896" s="30"/>
      <c r="C668896" s="30"/>
      <c r="D668896" s="30"/>
      <c r="E668896" s="30"/>
      <c r="F668896" s="30"/>
    </row>
    <row r="668995" spans="1:6" x14ac:dyDescent="0.3">
      <c r="A668995" s="30"/>
      <c r="B668995" s="30"/>
      <c r="C668995" s="30"/>
      <c r="D668995" s="30"/>
      <c r="E668995" s="30"/>
      <c r="F668995" s="30"/>
    </row>
    <row r="669094" spans="1:6" x14ac:dyDescent="0.3">
      <c r="A669094" s="30"/>
      <c r="B669094" s="30"/>
      <c r="C669094" s="30"/>
      <c r="D669094" s="30"/>
      <c r="E669094" s="30"/>
      <c r="F669094" s="30"/>
    </row>
    <row r="669193" spans="1:6" x14ac:dyDescent="0.3">
      <c r="A669193" s="30"/>
      <c r="B669193" s="30"/>
      <c r="C669193" s="30"/>
      <c r="D669193" s="30"/>
      <c r="E669193" s="30"/>
      <c r="F669193" s="30"/>
    </row>
    <row r="669292" spans="1:6" x14ac:dyDescent="0.3">
      <c r="A669292" s="30"/>
      <c r="B669292" s="30"/>
      <c r="C669292" s="30"/>
      <c r="D669292" s="30"/>
      <c r="E669292" s="30"/>
      <c r="F669292" s="30"/>
    </row>
    <row r="669391" spans="1:6" x14ac:dyDescent="0.3">
      <c r="A669391" s="30"/>
      <c r="B669391" s="30"/>
      <c r="C669391" s="30"/>
      <c r="D669391" s="30"/>
      <c r="E669391" s="30"/>
      <c r="F669391" s="30"/>
    </row>
    <row r="669490" spans="1:6" x14ac:dyDescent="0.3">
      <c r="A669490" s="30"/>
      <c r="B669490" s="30"/>
      <c r="C669490" s="30"/>
      <c r="D669490" s="30"/>
      <c r="E669490" s="30"/>
      <c r="F669490" s="30"/>
    </row>
    <row r="669589" spans="1:6" x14ac:dyDescent="0.3">
      <c r="A669589" s="30"/>
      <c r="B669589" s="30"/>
      <c r="C669589" s="30"/>
      <c r="D669589" s="30"/>
      <c r="E669589" s="30"/>
      <c r="F669589" s="30"/>
    </row>
    <row r="669688" spans="1:6" x14ac:dyDescent="0.3">
      <c r="A669688" s="30"/>
      <c r="B669688" s="30"/>
      <c r="C669688" s="30"/>
      <c r="D669688" s="30"/>
      <c r="E669688" s="30"/>
      <c r="F669688" s="30"/>
    </row>
    <row r="669787" spans="1:6" x14ac:dyDescent="0.3">
      <c r="A669787" s="30"/>
      <c r="B669787" s="30"/>
      <c r="C669787" s="30"/>
      <c r="D669787" s="30"/>
      <c r="E669787" s="30"/>
      <c r="F669787" s="30"/>
    </row>
    <row r="669886" spans="1:6" x14ac:dyDescent="0.3">
      <c r="A669886" s="30"/>
      <c r="B669886" s="30"/>
      <c r="C669886" s="30"/>
      <c r="D669886" s="30"/>
      <c r="E669886" s="30"/>
      <c r="F669886" s="30"/>
    </row>
    <row r="669985" spans="1:6" x14ac:dyDescent="0.3">
      <c r="A669985" s="30"/>
      <c r="B669985" s="30"/>
      <c r="C669985" s="30"/>
      <c r="D669985" s="30"/>
      <c r="E669985" s="30"/>
      <c r="F669985" s="30"/>
    </row>
    <row r="670084" spans="1:6" x14ac:dyDescent="0.3">
      <c r="A670084" s="30"/>
      <c r="B670084" s="30"/>
      <c r="C670084" s="30"/>
      <c r="D670084" s="30"/>
      <c r="E670084" s="30"/>
      <c r="F670084" s="30"/>
    </row>
    <row r="670183" spans="1:6" x14ac:dyDescent="0.3">
      <c r="A670183" s="30"/>
      <c r="B670183" s="30"/>
      <c r="C670183" s="30"/>
      <c r="D670183" s="30"/>
      <c r="E670183" s="30"/>
      <c r="F670183" s="30"/>
    </row>
    <row r="670282" spans="1:6" x14ac:dyDescent="0.3">
      <c r="A670282" s="30"/>
      <c r="B670282" s="30"/>
      <c r="C670282" s="30"/>
      <c r="D670282" s="30"/>
      <c r="E670282" s="30"/>
      <c r="F670282" s="30"/>
    </row>
    <row r="670381" spans="1:6" x14ac:dyDescent="0.3">
      <c r="A670381" s="30"/>
      <c r="B670381" s="30"/>
      <c r="C670381" s="30"/>
      <c r="D670381" s="30"/>
      <c r="E670381" s="30"/>
      <c r="F670381" s="30"/>
    </row>
    <row r="670480" spans="1:6" x14ac:dyDescent="0.3">
      <c r="A670480" s="30"/>
      <c r="B670480" s="30"/>
      <c r="C670480" s="30"/>
      <c r="D670480" s="30"/>
      <c r="E670480" s="30"/>
      <c r="F670480" s="30"/>
    </row>
    <row r="670579" spans="1:6" x14ac:dyDescent="0.3">
      <c r="A670579" s="30"/>
      <c r="B670579" s="30"/>
      <c r="C670579" s="30"/>
      <c r="D670579" s="30"/>
      <c r="E670579" s="30"/>
      <c r="F670579" s="30"/>
    </row>
    <row r="670678" spans="1:6" x14ac:dyDescent="0.3">
      <c r="A670678" s="30"/>
      <c r="B670678" s="30"/>
      <c r="C670678" s="30"/>
      <c r="D670678" s="30"/>
      <c r="E670678" s="30"/>
      <c r="F670678" s="30"/>
    </row>
    <row r="670777" spans="1:6" x14ac:dyDescent="0.3">
      <c r="A670777" s="30"/>
      <c r="B670777" s="30"/>
      <c r="C670777" s="30"/>
      <c r="D670777" s="30"/>
      <c r="E670777" s="30"/>
      <c r="F670777" s="30"/>
    </row>
    <row r="670876" spans="1:6" x14ac:dyDescent="0.3">
      <c r="A670876" s="30"/>
      <c r="B670876" s="30"/>
      <c r="C670876" s="30"/>
      <c r="D670876" s="30"/>
      <c r="E670876" s="30"/>
      <c r="F670876" s="30"/>
    </row>
    <row r="670975" spans="1:6" x14ac:dyDescent="0.3">
      <c r="A670975" s="30"/>
      <c r="B670975" s="30"/>
      <c r="C670975" s="30"/>
      <c r="D670975" s="30"/>
      <c r="E670975" s="30"/>
      <c r="F670975" s="30"/>
    </row>
    <row r="671074" spans="1:6" x14ac:dyDescent="0.3">
      <c r="A671074" s="30"/>
      <c r="B671074" s="30"/>
      <c r="C671074" s="30"/>
      <c r="D671074" s="30"/>
      <c r="E671074" s="30"/>
      <c r="F671074" s="30"/>
    </row>
    <row r="671173" spans="1:6" x14ac:dyDescent="0.3">
      <c r="A671173" s="30"/>
      <c r="B671173" s="30"/>
      <c r="C671173" s="30"/>
      <c r="D671173" s="30"/>
      <c r="E671173" s="30"/>
      <c r="F671173" s="30"/>
    </row>
    <row r="671272" spans="1:6" x14ac:dyDescent="0.3">
      <c r="A671272" s="30"/>
      <c r="B671272" s="30"/>
      <c r="C671272" s="30"/>
      <c r="D671272" s="30"/>
      <c r="E671272" s="30"/>
      <c r="F671272" s="30"/>
    </row>
    <row r="671371" spans="1:6" x14ac:dyDescent="0.3">
      <c r="A671371" s="30"/>
      <c r="B671371" s="30"/>
      <c r="C671371" s="30"/>
      <c r="D671371" s="30"/>
      <c r="E671371" s="30"/>
      <c r="F671371" s="30"/>
    </row>
    <row r="671470" spans="1:6" x14ac:dyDescent="0.3">
      <c r="A671470" s="30"/>
      <c r="B671470" s="30"/>
      <c r="C671470" s="30"/>
      <c r="D671470" s="30"/>
      <c r="E671470" s="30"/>
      <c r="F671470" s="30"/>
    </row>
    <row r="671569" spans="1:6" x14ac:dyDescent="0.3">
      <c r="A671569" s="30"/>
      <c r="B671569" s="30"/>
      <c r="C671569" s="30"/>
      <c r="D671569" s="30"/>
      <c r="E671569" s="30"/>
      <c r="F671569" s="30"/>
    </row>
    <row r="671668" spans="1:6" x14ac:dyDescent="0.3">
      <c r="A671668" s="30"/>
      <c r="B671668" s="30"/>
      <c r="C671668" s="30"/>
      <c r="D671668" s="30"/>
      <c r="E671668" s="30"/>
      <c r="F671668" s="30"/>
    </row>
    <row r="671767" spans="1:6" x14ac:dyDescent="0.3">
      <c r="A671767" s="30"/>
      <c r="B671767" s="30"/>
      <c r="C671767" s="30"/>
      <c r="D671767" s="30"/>
      <c r="E671767" s="30"/>
      <c r="F671767" s="30"/>
    </row>
    <row r="671866" spans="1:6" x14ac:dyDescent="0.3">
      <c r="A671866" s="30"/>
      <c r="B671866" s="30"/>
      <c r="C671866" s="30"/>
      <c r="D671866" s="30"/>
      <c r="E671866" s="30"/>
      <c r="F671866" s="30"/>
    </row>
    <row r="671965" spans="1:6" x14ac:dyDescent="0.3">
      <c r="A671965" s="30"/>
      <c r="B671965" s="30"/>
      <c r="C671965" s="30"/>
      <c r="D671965" s="30"/>
      <c r="E671965" s="30"/>
      <c r="F671965" s="30"/>
    </row>
    <row r="672064" spans="1:6" x14ac:dyDescent="0.3">
      <c r="A672064" s="30"/>
      <c r="B672064" s="30"/>
      <c r="C672064" s="30"/>
      <c r="D672064" s="30"/>
      <c r="E672064" s="30"/>
      <c r="F672064" s="30"/>
    </row>
    <row r="672163" spans="1:6" x14ac:dyDescent="0.3">
      <c r="A672163" s="30"/>
      <c r="B672163" s="30"/>
      <c r="C672163" s="30"/>
      <c r="D672163" s="30"/>
      <c r="E672163" s="30"/>
      <c r="F672163" s="30"/>
    </row>
    <row r="672262" spans="1:6" x14ac:dyDescent="0.3">
      <c r="A672262" s="30"/>
      <c r="B672262" s="30"/>
      <c r="C672262" s="30"/>
      <c r="D672262" s="30"/>
      <c r="E672262" s="30"/>
      <c r="F672262" s="30"/>
    </row>
    <row r="672361" spans="1:6" x14ac:dyDescent="0.3">
      <c r="A672361" s="30"/>
      <c r="B672361" s="30"/>
      <c r="C672361" s="30"/>
      <c r="D672361" s="30"/>
      <c r="E672361" s="30"/>
      <c r="F672361" s="30"/>
    </row>
    <row r="672460" spans="1:6" x14ac:dyDescent="0.3">
      <c r="A672460" s="30"/>
      <c r="B672460" s="30"/>
      <c r="C672460" s="30"/>
      <c r="D672460" s="30"/>
      <c r="E672460" s="30"/>
      <c r="F672460" s="30"/>
    </row>
    <row r="672559" spans="1:6" x14ac:dyDescent="0.3">
      <c r="A672559" s="30"/>
      <c r="B672559" s="30"/>
      <c r="C672559" s="30"/>
      <c r="D672559" s="30"/>
      <c r="E672559" s="30"/>
      <c r="F672559" s="30"/>
    </row>
    <row r="672658" spans="1:6" x14ac:dyDescent="0.3">
      <c r="A672658" s="30"/>
      <c r="B672658" s="30"/>
      <c r="C672658" s="30"/>
      <c r="D672658" s="30"/>
      <c r="E672658" s="30"/>
      <c r="F672658" s="30"/>
    </row>
    <row r="672757" spans="1:6" x14ac:dyDescent="0.3">
      <c r="A672757" s="30"/>
      <c r="B672757" s="30"/>
      <c r="C672757" s="30"/>
      <c r="D672757" s="30"/>
      <c r="E672757" s="30"/>
      <c r="F672757" s="30"/>
    </row>
    <row r="672856" spans="1:6" x14ac:dyDescent="0.3">
      <c r="A672856" s="30"/>
      <c r="B672856" s="30"/>
      <c r="C672856" s="30"/>
      <c r="D672856" s="30"/>
      <c r="E672856" s="30"/>
      <c r="F672856" s="30"/>
    </row>
    <row r="672955" spans="1:6" x14ac:dyDescent="0.3">
      <c r="A672955" s="30"/>
      <c r="B672955" s="30"/>
      <c r="C672955" s="30"/>
      <c r="D672955" s="30"/>
      <c r="E672955" s="30"/>
      <c r="F672955" s="30"/>
    </row>
    <row r="673054" spans="1:6" x14ac:dyDescent="0.3">
      <c r="A673054" s="30"/>
      <c r="B673054" s="30"/>
      <c r="C673054" s="30"/>
      <c r="D673054" s="30"/>
      <c r="E673054" s="30"/>
      <c r="F673054" s="30"/>
    </row>
    <row r="673153" spans="1:6" x14ac:dyDescent="0.3">
      <c r="A673153" s="30"/>
      <c r="B673153" s="30"/>
      <c r="C673153" s="30"/>
      <c r="D673153" s="30"/>
      <c r="E673153" s="30"/>
      <c r="F673153" s="30"/>
    </row>
    <row r="673252" spans="1:6" x14ac:dyDescent="0.3">
      <c r="A673252" s="30"/>
      <c r="B673252" s="30"/>
      <c r="C673252" s="30"/>
      <c r="D673252" s="30"/>
      <c r="E673252" s="30"/>
      <c r="F673252" s="30"/>
    </row>
    <row r="673351" spans="1:6" x14ac:dyDescent="0.3">
      <c r="A673351" s="30"/>
      <c r="B673351" s="30"/>
      <c r="C673351" s="30"/>
      <c r="D673351" s="30"/>
      <c r="E673351" s="30"/>
      <c r="F673351" s="30"/>
    </row>
    <row r="673450" spans="1:6" x14ac:dyDescent="0.3">
      <c r="A673450" s="30"/>
      <c r="B673450" s="30"/>
      <c r="C673450" s="30"/>
      <c r="D673450" s="30"/>
      <c r="E673450" s="30"/>
      <c r="F673450" s="30"/>
    </row>
    <row r="673549" spans="1:6" x14ac:dyDescent="0.3">
      <c r="A673549" s="30"/>
      <c r="B673549" s="30"/>
      <c r="C673549" s="30"/>
      <c r="D673549" s="30"/>
      <c r="E673549" s="30"/>
      <c r="F673549" s="30"/>
    </row>
    <row r="673648" spans="1:6" x14ac:dyDescent="0.3">
      <c r="A673648" s="30"/>
      <c r="B673648" s="30"/>
      <c r="C673648" s="30"/>
      <c r="D673648" s="30"/>
      <c r="E673648" s="30"/>
      <c r="F673648" s="30"/>
    </row>
    <row r="673747" spans="1:6" x14ac:dyDescent="0.3">
      <c r="A673747" s="30"/>
      <c r="B673747" s="30"/>
      <c r="C673747" s="30"/>
      <c r="D673747" s="30"/>
      <c r="E673747" s="30"/>
      <c r="F673747" s="30"/>
    </row>
    <row r="673846" spans="1:6" x14ac:dyDescent="0.3">
      <c r="A673846" s="30"/>
      <c r="B673846" s="30"/>
      <c r="C673846" s="30"/>
      <c r="D673846" s="30"/>
      <c r="E673846" s="30"/>
      <c r="F673846" s="30"/>
    </row>
    <row r="673945" spans="1:6" x14ac:dyDescent="0.3">
      <c r="A673945" s="30"/>
      <c r="B673945" s="30"/>
      <c r="C673945" s="30"/>
      <c r="D673945" s="30"/>
      <c r="E673945" s="30"/>
      <c r="F673945" s="30"/>
    </row>
    <row r="674044" spans="1:6" x14ac:dyDescent="0.3">
      <c r="A674044" s="30"/>
      <c r="B674044" s="30"/>
      <c r="C674044" s="30"/>
      <c r="D674044" s="30"/>
      <c r="E674044" s="30"/>
      <c r="F674044" s="30"/>
    </row>
    <row r="674143" spans="1:6" x14ac:dyDescent="0.3">
      <c r="A674143" s="30"/>
      <c r="B674143" s="30"/>
      <c r="C674143" s="30"/>
      <c r="D674143" s="30"/>
      <c r="E674143" s="30"/>
      <c r="F674143" s="30"/>
    </row>
    <row r="674242" spans="1:6" x14ac:dyDescent="0.3">
      <c r="A674242" s="30"/>
      <c r="B674242" s="30"/>
      <c r="C674242" s="30"/>
      <c r="D674242" s="30"/>
      <c r="E674242" s="30"/>
      <c r="F674242" s="30"/>
    </row>
    <row r="674341" spans="1:6" x14ac:dyDescent="0.3">
      <c r="A674341" s="30"/>
      <c r="B674341" s="30"/>
      <c r="C674341" s="30"/>
      <c r="D674341" s="30"/>
      <c r="E674341" s="30"/>
      <c r="F674341" s="30"/>
    </row>
    <row r="674440" spans="1:6" x14ac:dyDescent="0.3">
      <c r="A674440" s="30"/>
      <c r="B674440" s="30"/>
      <c r="C674440" s="30"/>
      <c r="D674440" s="30"/>
      <c r="E674440" s="30"/>
      <c r="F674440" s="30"/>
    </row>
    <row r="674539" spans="1:6" x14ac:dyDescent="0.3">
      <c r="A674539" s="30"/>
      <c r="B674539" s="30"/>
      <c r="C674539" s="30"/>
      <c r="D674539" s="30"/>
      <c r="E674539" s="30"/>
      <c r="F674539" s="30"/>
    </row>
    <row r="674638" spans="1:6" x14ac:dyDescent="0.3">
      <c r="A674638" s="30"/>
      <c r="B674638" s="30"/>
      <c r="C674638" s="30"/>
      <c r="D674638" s="30"/>
      <c r="E674638" s="30"/>
      <c r="F674638" s="30"/>
    </row>
    <row r="674737" spans="1:6" x14ac:dyDescent="0.3">
      <c r="A674737" s="30"/>
      <c r="B674737" s="30"/>
      <c r="C674737" s="30"/>
      <c r="D674737" s="30"/>
      <c r="E674737" s="30"/>
      <c r="F674737" s="30"/>
    </row>
    <row r="674836" spans="1:6" x14ac:dyDescent="0.3">
      <c r="A674836" s="30"/>
      <c r="B674836" s="30"/>
      <c r="C674836" s="30"/>
      <c r="D674836" s="30"/>
      <c r="E674836" s="30"/>
      <c r="F674836" s="30"/>
    </row>
    <row r="674935" spans="1:6" x14ac:dyDescent="0.3">
      <c r="A674935" s="30"/>
      <c r="B674935" s="30"/>
      <c r="C674935" s="30"/>
      <c r="D674935" s="30"/>
      <c r="E674935" s="30"/>
      <c r="F674935" s="30"/>
    </row>
    <row r="675034" spans="1:6" x14ac:dyDescent="0.3">
      <c r="A675034" s="30"/>
      <c r="B675034" s="30"/>
      <c r="C675034" s="30"/>
      <c r="D675034" s="30"/>
      <c r="E675034" s="30"/>
      <c r="F675034" s="30"/>
    </row>
    <row r="675133" spans="1:6" x14ac:dyDescent="0.3">
      <c r="A675133" s="30"/>
      <c r="B675133" s="30"/>
      <c r="C675133" s="30"/>
      <c r="D675133" s="30"/>
      <c r="E675133" s="30"/>
      <c r="F675133" s="30"/>
    </row>
    <row r="675232" spans="1:6" x14ac:dyDescent="0.3">
      <c r="A675232" s="30"/>
      <c r="B675232" s="30"/>
      <c r="C675232" s="30"/>
      <c r="D675232" s="30"/>
      <c r="E675232" s="30"/>
      <c r="F675232" s="30"/>
    </row>
    <row r="675331" spans="1:6" x14ac:dyDescent="0.3">
      <c r="A675331" s="30"/>
      <c r="B675331" s="30"/>
      <c r="C675331" s="30"/>
      <c r="D675331" s="30"/>
      <c r="E675331" s="30"/>
      <c r="F675331" s="30"/>
    </row>
    <row r="675430" spans="1:6" x14ac:dyDescent="0.3">
      <c r="A675430" s="30"/>
      <c r="B675430" s="30"/>
      <c r="C675430" s="30"/>
      <c r="D675430" s="30"/>
      <c r="E675430" s="30"/>
      <c r="F675430" s="30"/>
    </row>
    <row r="675529" spans="1:6" x14ac:dyDescent="0.3">
      <c r="A675529" s="30"/>
      <c r="B675529" s="30"/>
      <c r="C675529" s="30"/>
      <c r="D675529" s="30"/>
      <c r="E675529" s="30"/>
      <c r="F675529" s="30"/>
    </row>
    <row r="675628" spans="1:6" x14ac:dyDescent="0.3">
      <c r="A675628" s="30"/>
      <c r="B675628" s="30"/>
      <c r="C675628" s="30"/>
      <c r="D675628" s="30"/>
      <c r="E675628" s="30"/>
      <c r="F675628" s="30"/>
    </row>
    <row r="675727" spans="1:6" x14ac:dyDescent="0.3">
      <c r="A675727" s="30"/>
      <c r="B675727" s="30"/>
      <c r="C675727" s="30"/>
      <c r="D675727" s="30"/>
      <c r="E675727" s="30"/>
      <c r="F675727" s="30"/>
    </row>
    <row r="675826" spans="1:6" x14ac:dyDescent="0.3">
      <c r="A675826" s="30"/>
      <c r="B675826" s="30"/>
      <c r="C675826" s="30"/>
      <c r="D675826" s="30"/>
      <c r="E675826" s="30"/>
      <c r="F675826" s="30"/>
    </row>
    <row r="675925" spans="1:6" x14ac:dyDescent="0.3">
      <c r="A675925" s="30"/>
      <c r="B675925" s="30"/>
      <c r="C675925" s="30"/>
      <c r="D675925" s="30"/>
      <c r="E675925" s="30"/>
      <c r="F675925" s="30"/>
    </row>
    <row r="676024" spans="1:6" x14ac:dyDescent="0.3">
      <c r="A676024" s="30"/>
      <c r="B676024" s="30"/>
      <c r="C676024" s="30"/>
      <c r="D676024" s="30"/>
      <c r="E676024" s="30"/>
      <c r="F676024" s="30"/>
    </row>
    <row r="676123" spans="1:6" x14ac:dyDescent="0.3">
      <c r="A676123" s="30"/>
      <c r="B676123" s="30"/>
      <c r="C676123" s="30"/>
      <c r="D676123" s="30"/>
      <c r="E676123" s="30"/>
      <c r="F676123" s="30"/>
    </row>
    <row r="676222" spans="1:6" x14ac:dyDescent="0.3">
      <c r="A676222" s="30"/>
      <c r="B676222" s="30"/>
      <c r="C676222" s="30"/>
      <c r="D676222" s="30"/>
      <c r="E676222" s="30"/>
      <c r="F676222" s="30"/>
    </row>
    <row r="676321" spans="1:6" x14ac:dyDescent="0.3">
      <c r="A676321" s="30"/>
      <c r="B676321" s="30"/>
      <c r="C676321" s="30"/>
      <c r="D676321" s="30"/>
      <c r="E676321" s="30"/>
      <c r="F676321" s="30"/>
    </row>
    <row r="676420" spans="1:6" x14ac:dyDescent="0.3">
      <c r="A676420" s="30"/>
      <c r="B676420" s="30"/>
      <c r="C676420" s="30"/>
      <c r="D676420" s="30"/>
      <c r="E676420" s="30"/>
      <c r="F676420" s="30"/>
    </row>
    <row r="676519" spans="1:6" x14ac:dyDescent="0.3">
      <c r="A676519" s="30"/>
      <c r="B676519" s="30"/>
      <c r="C676519" s="30"/>
      <c r="D676519" s="30"/>
      <c r="E676519" s="30"/>
      <c r="F676519" s="30"/>
    </row>
    <row r="676618" spans="1:6" x14ac:dyDescent="0.3">
      <c r="A676618" s="30"/>
      <c r="B676618" s="30"/>
      <c r="C676618" s="30"/>
      <c r="D676618" s="30"/>
      <c r="E676618" s="30"/>
      <c r="F676618" s="30"/>
    </row>
    <row r="676717" spans="1:6" x14ac:dyDescent="0.3">
      <c r="A676717" s="30"/>
      <c r="B676717" s="30"/>
      <c r="C676717" s="30"/>
      <c r="D676717" s="30"/>
      <c r="E676717" s="30"/>
      <c r="F676717" s="30"/>
    </row>
    <row r="676816" spans="1:6" x14ac:dyDescent="0.3">
      <c r="A676816" s="30"/>
      <c r="B676816" s="30"/>
      <c r="C676816" s="30"/>
      <c r="D676816" s="30"/>
      <c r="E676816" s="30"/>
      <c r="F676816" s="30"/>
    </row>
    <row r="676915" spans="1:6" x14ac:dyDescent="0.3">
      <c r="A676915" s="30"/>
      <c r="B676915" s="30"/>
      <c r="C676915" s="30"/>
      <c r="D676915" s="30"/>
      <c r="E676915" s="30"/>
      <c r="F676915" s="30"/>
    </row>
    <row r="677014" spans="1:6" x14ac:dyDescent="0.3">
      <c r="A677014" s="30"/>
      <c r="B677014" s="30"/>
      <c r="C677014" s="30"/>
      <c r="D677014" s="30"/>
      <c r="E677014" s="30"/>
      <c r="F677014" s="30"/>
    </row>
    <row r="677113" spans="1:6" x14ac:dyDescent="0.3">
      <c r="A677113" s="30"/>
      <c r="B677113" s="30"/>
      <c r="C677113" s="30"/>
      <c r="D677113" s="30"/>
      <c r="E677113" s="30"/>
      <c r="F677113" s="30"/>
    </row>
    <row r="677212" spans="1:6" x14ac:dyDescent="0.3">
      <c r="A677212" s="30"/>
      <c r="B677212" s="30"/>
      <c r="C677212" s="30"/>
      <c r="D677212" s="30"/>
      <c r="E677212" s="30"/>
      <c r="F677212" s="30"/>
    </row>
    <row r="677311" spans="1:6" x14ac:dyDescent="0.3">
      <c r="A677311" s="30"/>
      <c r="B677311" s="30"/>
      <c r="C677311" s="30"/>
      <c r="D677311" s="30"/>
      <c r="E677311" s="30"/>
      <c r="F677311" s="30"/>
    </row>
    <row r="677410" spans="1:6" x14ac:dyDescent="0.3">
      <c r="A677410" s="30"/>
      <c r="B677410" s="30"/>
      <c r="C677410" s="30"/>
      <c r="D677410" s="30"/>
      <c r="E677410" s="30"/>
      <c r="F677410" s="30"/>
    </row>
    <row r="677509" spans="1:6" x14ac:dyDescent="0.3">
      <c r="A677509" s="30"/>
      <c r="B677509" s="30"/>
      <c r="C677509" s="30"/>
      <c r="D677509" s="30"/>
      <c r="E677509" s="30"/>
      <c r="F677509" s="30"/>
    </row>
    <row r="677608" spans="1:6" x14ac:dyDescent="0.3">
      <c r="A677608" s="30"/>
      <c r="B677608" s="30"/>
      <c r="C677608" s="30"/>
      <c r="D677608" s="30"/>
      <c r="E677608" s="30"/>
      <c r="F677608" s="30"/>
    </row>
    <row r="677707" spans="1:6" x14ac:dyDescent="0.3">
      <c r="A677707" s="30"/>
      <c r="B677707" s="30"/>
      <c r="C677707" s="30"/>
      <c r="D677707" s="30"/>
      <c r="E677707" s="30"/>
      <c r="F677707" s="30"/>
    </row>
    <row r="677806" spans="1:6" x14ac:dyDescent="0.3">
      <c r="A677806" s="30"/>
      <c r="B677806" s="30"/>
      <c r="C677806" s="30"/>
      <c r="D677806" s="30"/>
      <c r="E677806" s="30"/>
      <c r="F677806" s="30"/>
    </row>
    <row r="677905" spans="1:6" x14ac:dyDescent="0.3">
      <c r="A677905" s="30"/>
      <c r="B677905" s="30"/>
      <c r="C677905" s="30"/>
      <c r="D677905" s="30"/>
      <c r="E677905" s="30"/>
      <c r="F677905" s="30"/>
    </row>
    <row r="678004" spans="1:6" x14ac:dyDescent="0.3">
      <c r="A678004" s="30"/>
      <c r="B678004" s="30"/>
      <c r="C678004" s="30"/>
      <c r="D678004" s="30"/>
      <c r="E678004" s="30"/>
      <c r="F678004" s="30"/>
    </row>
    <row r="678103" spans="1:6" x14ac:dyDescent="0.3">
      <c r="A678103" s="30"/>
      <c r="B678103" s="30"/>
      <c r="C678103" s="30"/>
      <c r="D678103" s="30"/>
      <c r="E678103" s="30"/>
      <c r="F678103" s="30"/>
    </row>
    <row r="678202" spans="1:6" x14ac:dyDescent="0.3">
      <c r="A678202" s="30"/>
      <c r="B678202" s="30"/>
      <c r="C678202" s="30"/>
      <c r="D678202" s="30"/>
      <c r="E678202" s="30"/>
      <c r="F678202" s="30"/>
    </row>
    <row r="678301" spans="1:6" x14ac:dyDescent="0.3">
      <c r="A678301" s="30"/>
      <c r="B678301" s="30"/>
      <c r="C678301" s="30"/>
      <c r="D678301" s="30"/>
      <c r="E678301" s="30"/>
      <c r="F678301" s="30"/>
    </row>
    <row r="678400" spans="1:6" x14ac:dyDescent="0.3">
      <c r="A678400" s="30"/>
      <c r="B678400" s="30"/>
      <c r="C678400" s="30"/>
      <c r="D678400" s="30"/>
      <c r="E678400" s="30"/>
      <c r="F678400" s="30"/>
    </row>
    <row r="678499" spans="1:6" x14ac:dyDescent="0.3">
      <c r="A678499" s="30"/>
      <c r="B678499" s="30"/>
      <c r="C678499" s="30"/>
      <c r="D678499" s="30"/>
      <c r="E678499" s="30"/>
      <c r="F678499" s="30"/>
    </row>
    <row r="678598" spans="1:6" x14ac:dyDescent="0.3">
      <c r="A678598" s="30"/>
      <c r="B678598" s="30"/>
      <c r="C678598" s="30"/>
      <c r="D678598" s="30"/>
      <c r="E678598" s="30"/>
      <c r="F678598" s="30"/>
    </row>
    <row r="678697" spans="1:6" x14ac:dyDescent="0.3">
      <c r="A678697" s="30"/>
      <c r="B678697" s="30"/>
      <c r="C678697" s="30"/>
      <c r="D678697" s="30"/>
      <c r="E678697" s="30"/>
      <c r="F678697" s="30"/>
    </row>
    <row r="678796" spans="1:6" x14ac:dyDescent="0.3">
      <c r="A678796" s="30"/>
      <c r="B678796" s="30"/>
      <c r="C678796" s="30"/>
      <c r="D678796" s="30"/>
      <c r="E678796" s="30"/>
      <c r="F678796" s="30"/>
    </row>
    <row r="678895" spans="1:6" x14ac:dyDescent="0.3">
      <c r="A678895" s="30"/>
      <c r="B678895" s="30"/>
      <c r="C678895" s="30"/>
      <c r="D678895" s="30"/>
      <c r="E678895" s="30"/>
      <c r="F678895" s="30"/>
    </row>
    <row r="678994" spans="1:6" x14ac:dyDescent="0.3">
      <c r="A678994" s="30"/>
      <c r="B678994" s="30"/>
      <c r="C678994" s="30"/>
      <c r="D678994" s="30"/>
      <c r="E678994" s="30"/>
      <c r="F678994" s="30"/>
    </row>
    <row r="679093" spans="1:6" x14ac:dyDescent="0.3">
      <c r="A679093" s="30"/>
      <c r="B679093" s="30"/>
      <c r="C679093" s="30"/>
      <c r="D679093" s="30"/>
      <c r="E679093" s="30"/>
      <c r="F679093" s="30"/>
    </row>
    <row r="679192" spans="1:6" x14ac:dyDescent="0.3">
      <c r="A679192" s="30"/>
      <c r="B679192" s="30"/>
      <c r="C679192" s="30"/>
      <c r="D679192" s="30"/>
      <c r="E679192" s="30"/>
      <c r="F679192" s="30"/>
    </row>
    <row r="679291" spans="1:6" x14ac:dyDescent="0.3">
      <c r="A679291" s="30"/>
      <c r="B679291" s="30"/>
      <c r="C679291" s="30"/>
      <c r="D679291" s="30"/>
      <c r="E679291" s="30"/>
      <c r="F679291" s="30"/>
    </row>
    <row r="679390" spans="1:6" x14ac:dyDescent="0.3">
      <c r="A679390" s="30"/>
      <c r="B679390" s="30"/>
      <c r="C679390" s="30"/>
      <c r="D679390" s="30"/>
      <c r="E679390" s="30"/>
      <c r="F679390" s="30"/>
    </row>
    <row r="679489" spans="1:6" x14ac:dyDescent="0.3">
      <c r="A679489" s="30"/>
      <c r="B679489" s="30"/>
      <c r="C679489" s="30"/>
      <c r="D679489" s="30"/>
      <c r="E679489" s="30"/>
      <c r="F679489" s="30"/>
    </row>
    <row r="679588" spans="1:6" x14ac:dyDescent="0.3">
      <c r="A679588" s="30"/>
      <c r="B679588" s="30"/>
      <c r="C679588" s="30"/>
      <c r="D679588" s="30"/>
      <c r="E679588" s="30"/>
      <c r="F679588" s="30"/>
    </row>
    <row r="679687" spans="1:6" x14ac:dyDescent="0.3">
      <c r="A679687" s="30"/>
      <c r="B679687" s="30"/>
      <c r="C679687" s="30"/>
      <c r="D679687" s="30"/>
      <c r="E679687" s="30"/>
      <c r="F679687" s="30"/>
    </row>
    <row r="679786" spans="1:6" x14ac:dyDescent="0.3">
      <c r="A679786" s="30"/>
      <c r="B679786" s="30"/>
      <c r="C679786" s="30"/>
      <c r="D679786" s="30"/>
      <c r="E679786" s="30"/>
      <c r="F679786" s="30"/>
    </row>
    <row r="679885" spans="1:6" x14ac:dyDescent="0.3">
      <c r="A679885" s="30"/>
      <c r="B679885" s="30"/>
      <c r="C679885" s="30"/>
      <c r="D679885" s="30"/>
      <c r="E679885" s="30"/>
      <c r="F679885" s="30"/>
    </row>
    <row r="679984" spans="1:6" x14ac:dyDescent="0.3">
      <c r="A679984" s="30"/>
      <c r="B679984" s="30"/>
      <c r="C679984" s="30"/>
      <c r="D679984" s="30"/>
      <c r="E679984" s="30"/>
      <c r="F679984" s="30"/>
    </row>
    <row r="680083" spans="1:6" x14ac:dyDescent="0.3">
      <c r="A680083" s="30"/>
      <c r="B680083" s="30"/>
      <c r="C680083" s="30"/>
      <c r="D680083" s="30"/>
      <c r="E680083" s="30"/>
      <c r="F680083" s="30"/>
    </row>
    <row r="680182" spans="1:6" x14ac:dyDescent="0.3">
      <c r="A680182" s="30"/>
      <c r="B680182" s="30"/>
      <c r="C680182" s="30"/>
      <c r="D680182" s="30"/>
      <c r="E680182" s="30"/>
      <c r="F680182" s="30"/>
    </row>
    <row r="680281" spans="1:6" x14ac:dyDescent="0.3">
      <c r="A680281" s="30"/>
      <c r="B680281" s="30"/>
      <c r="C680281" s="30"/>
      <c r="D680281" s="30"/>
      <c r="E680281" s="30"/>
      <c r="F680281" s="30"/>
    </row>
    <row r="680380" spans="1:6" x14ac:dyDescent="0.3">
      <c r="A680380" s="30"/>
      <c r="B680380" s="30"/>
      <c r="C680380" s="30"/>
      <c r="D680380" s="30"/>
      <c r="E680380" s="30"/>
      <c r="F680380" s="30"/>
    </row>
    <row r="680479" spans="1:6" x14ac:dyDescent="0.3">
      <c r="A680479" s="30"/>
      <c r="B680479" s="30"/>
      <c r="C680479" s="30"/>
      <c r="D680479" s="30"/>
      <c r="E680479" s="30"/>
      <c r="F680479" s="30"/>
    </row>
    <row r="680578" spans="1:6" x14ac:dyDescent="0.3">
      <c r="A680578" s="30"/>
      <c r="B680578" s="30"/>
      <c r="C680578" s="30"/>
      <c r="D680578" s="30"/>
      <c r="E680578" s="30"/>
      <c r="F680578" s="30"/>
    </row>
    <row r="680677" spans="1:6" x14ac:dyDescent="0.3">
      <c r="A680677" s="30"/>
      <c r="B680677" s="30"/>
      <c r="C680677" s="30"/>
      <c r="D680677" s="30"/>
      <c r="E680677" s="30"/>
      <c r="F680677" s="30"/>
    </row>
    <row r="680776" spans="1:6" x14ac:dyDescent="0.3">
      <c r="A680776" s="30"/>
      <c r="B680776" s="30"/>
      <c r="C680776" s="30"/>
      <c r="D680776" s="30"/>
      <c r="E680776" s="30"/>
      <c r="F680776" s="30"/>
    </row>
    <row r="680875" spans="1:6" x14ac:dyDescent="0.3">
      <c r="A680875" s="30"/>
      <c r="B680875" s="30"/>
      <c r="C680875" s="30"/>
      <c r="D680875" s="30"/>
      <c r="E680875" s="30"/>
      <c r="F680875" s="30"/>
    </row>
    <row r="680974" spans="1:6" x14ac:dyDescent="0.3">
      <c r="A680974" s="30"/>
      <c r="B680974" s="30"/>
      <c r="C680974" s="30"/>
      <c r="D680974" s="30"/>
      <c r="E680974" s="30"/>
      <c r="F680974" s="30"/>
    </row>
    <row r="681073" spans="1:6" x14ac:dyDescent="0.3">
      <c r="A681073" s="30"/>
      <c r="B681073" s="30"/>
      <c r="C681073" s="30"/>
      <c r="D681073" s="30"/>
      <c r="E681073" s="30"/>
      <c r="F681073" s="30"/>
    </row>
    <row r="681172" spans="1:6" x14ac:dyDescent="0.3">
      <c r="A681172" s="30"/>
      <c r="B681172" s="30"/>
      <c r="C681172" s="30"/>
      <c r="D681172" s="30"/>
      <c r="E681172" s="30"/>
      <c r="F681172" s="30"/>
    </row>
    <row r="681271" spans="1:6" x14ac:dyDescent="0.3">
      <c r="A681271" s="30"/>
      <c r="B681271" s="30"/>
      <c r="C681271" s="30"/>
      <c r="D681271" s="30"/>
      <c r="E681271" s="30"/>
      <c r="F681271" s="30"/>
    </row>
    <row r="681370" spans="1:6" x14ac:dyDescent="0.3">
      <c r="A681370" s="30"/>
      <c r="B681370" s="30"/>
      <c r="C681370" s="30"/>
      <c r="D681370" s="30"/>
      <c r="E681370" s="30"/>
      <c r="F681370" s="30"/>
    </row>
    <row r="681469" spans="1:6" x14ac:dyDescent="0.3">
      <c r="A681469" s="30"/>
      <c r="B681469" s="30"/>
      <c r="C681469" s="30"/>
      <c r="D681469" s="30"/>
      <c r="E681469" s="30"/>
      <c r="F681469" s="30"/>
    </row>
    <row r="681568" spans="1:6" x14ac:dyDescent="0.3">
      <c r="A681568" s="30"/>
      <c r="B681568" s="30"/>
      <c r="C681568" s="30"/>
      <c r="D681568" s="30"/>
      <c r="E681568" s="30"/>
      <c r="F681568" s="30"/>
    </row>
    <row r="681667" spans="1:6" x14ac:dyDescent="0.3">
      <c r="A681667" s="30"/>
      <c r="B681667" s="30"/>
      <c r="C681667" s="30"/>
      <c r="D681667" s="30"/>
      <c r="E681667" s="30"/>
      <c r="F681667" s="30"/>
    </row>
    <row r="681766" spans="1:6" x14ac:dyDescent="0.3">
      <c r="A681766" s="30"/>
      <c r="B681766" s="30"/>
      <c r="C681766" s="30"/>
      <c r="D681766" s="30"/>
      <c r="E681766" s="30"/>
      <c r="F681766" s="30"/>
    </row>
    <row r="681865" spans="1:6" x14ac:dyDescent="0.3">
      <c r="A681865" s="30"/>
      <c r="B681865" s="30"/>
      <c r="C681865" s="30"/>
      <c r="D681865" s="30"/>
      <c r="E681865" s="30"/>
      <c r="F681865" s="30"/>
    </row>
    <row r="681964" spans="1:6" x14ac:dyDescent="0.3">
      <c r="A681964" s="30"/>
      <c r="B681964" s="30"/>
      <c r="C681964" s="30"/>
      <c r="D681964" s="30"/>
      <c r="E681964" s="30"/>
      <c r="F681964" s="30"/>
    </row>
    <row r="682063" spans="1:6" x14ac:dyDescent="0.3">
      <c r="A682063" s="30"/>
      <c r="B682063" s="30"/>
      <c r="C682063" s="30"/>
      <c r="D682063" s="30"/>
      <c r="E682063" s="30"/>
      <c r="F682063" s="30"/>
    </row>
    <row r="682162" spans="1:6" x14ac:dyDescent="0.3">
      <c r="A682162" s="30"/>
      <c r="B682162" s="30"/>
      <c r="C682162" s="30"/>
      <c r="D682162" s="30"/>
      <c r="E682162" s="30"/>
      <c r="F682162" s="30"/>
    </row>
    <row r="682261" spans="1:6" x14ac:dyDescent="0.3">
      <c r="A682261" s="30"/>
      <c r="B682261" s="30"/>
      <c r="C682261" s="30"/>
      <c r="D682261" s="30"/>
      <c r="E682261" s="30"/>
      <c r="F682261" s="30"/>
    </row>
    <row r="682360" spans="1:6" x14ac:dyDescent="0.3">
      <c r="A682360" s="30"/>
      <c r="B682360" s="30"/>
      <c r="C682360" s="30"/>
      <c r="D682360" s="30"/>
      <c r="E682360" s="30"/>
      <c r="F682360" s="30"/>
    </row>
    <row r="682459" spans="1:6" x14ac:dyDescent="0.3">
      <c r="A682459" s="30"/>
      <c r="B682459" s="30"/>
      <c r="C682459" s="30"/>
      <c r="D682459" s="30"/>
      <c r="E682459" s="30"/>
      <c r="F682459" s="30"/>
    </row>
    <row r="682558" spans="1:6" x14ac:dyDescent="0.3">
      <c r="A682558" s="30"/>
      <c r="B682558" s="30"/>
      <c r="C682558" s="30"/>
      <c r="D682558" s="30"/>
      <c r="E682558" s="30"/>
      <c r="F682558" s="30"/>
    </row>
    <row r="682657" spans="1:6" x14ac:dyDescent="0.3">
      <c r="A682657" s="30"/>
      <c r="B682657" s="30"/>
      <c r="C682657" s="30"/>
      <c r="D682657" s="30"/>
      <c r="E682657" s="30"/>
      <c r="F682657" s="30"/>
    </row>
    <row r="682756" spans="1:6" x14ac:dyDescent="0.3">
      <c r="A682756" s="30"/>
      <c r="B682756" s="30"/>
      <c r="C682756" s="30"/>
      <c r="D682756" s="30"/>
      <c r="E682756" s="30"/>
      <c r="F682756" s="30"/>
    </row>
    <row r="682855" spans="1:6" x14ac:dyDescent="0.3">
      <c r="A682855" s="30"/>
      <c r="B682855" s="30"/>
      <c r="C682855" s="30"/>
      <c r="D682855" s="30"/>
      <c r="E682855" s="30"/>
      <c r="F682855" s="30"/>
    </row>
    <row r="682954" spans="1:6" x14ac:dyDescent="0.3">
      <c r="A682954" s="30"/>
      <c r="B682954" s="30"/>
      <c r="C682954" s="30"/>
      <c r="D682954" s="30"/>
      <c r="E682954" s="30"/>
      <c r="F682954" s="30"/>
    </row>
    <row r="683053" spans="1:6" x14ac:dyDescent="0.3">
      <c r="A683053" s="30"/>
      <c r="B683053" s="30"/>
      <c r="C683053" s="30"/>
      <c r="D683053" s="30"/>
      <c r="E683053" s="30"/>
      <c r="F683053" s="30"/>
    </row>
    <row r="683152" spans="1:6" x14ac:dyDescent="0.3">
      <c r="A683152" s="30"/>
      <c r="B683152" s="30"/>
      <c r="C683152" s="30"/>
      <c r="D683152" s="30"/>
      <c r="E683152" s="30"/>
      <c r="F683152" s="30"/>
    </row>
    <row r="683251" spans="1:6" x14ac:dyDescent="0.3">
      <c r="A683251" s="30"/>
      <c r="B683251" s="30"/>
      <c r="C683251" s="30"/>
      <c r="D683251" s="30"/>
      <c r="E683251" s="30"/>
      <c r="F683251" s="30"/>
    </row>
    <row r="683350" spans="1:6" x14ac:dyDescent="0.3">
      <c r="A683350" s="30"/>
      <c r="B683350" s="30"/>
      <c r="C683350" s="30"/>
      <c r="D683350" s="30"/>
      <c r="E683350" s="30"/>
      <c r="F683350" s="30"/>
    </row>
    <row r="683449" spans="1:6" x14ac:dyDescent="0.3">
      <c r="A683449" s="30"/>
      <c r="B683449" s="30"/>
      <c r="C683449" s="30"/>
      <c r="D683449" s="30"/>
      <c r="E683449" s="30"/>
      <c r="F683449" s="30"/>
    </row>
    <row r="683548" spans="1:6" x14ac:dyDescent="0.3">
      <c r="A683548" s="30"/>
      <c r="B683548" s="30"/>
      <c r="C683548" s="30"/>
      <c r="D683548" s="30"/>
      <c r="E683548" s="30"/>
      <c r="F683548" s="30"/>
    </row>
    <row r="683647" spans="1:6" x14ac:dyDescent="0.3">
      <c r="A683647" s="30"/>
      <c r="B683647" s="30"/>
      <c r="C683647" s="30"/>
      <c r="D683647" s="30"/>
      <c r="E683647" s="30"/>
      <c r="F683647" s="30"/>
    </row>
    <row r="683746" spans="1:6" x14ac:dyDescent="0.3">
      <c r="A683746" s="30"/>
      <c r="B683746" s="30"/>
      <c r="C683746" s="30"/>
      <c r="D683746" s="30"/>
      <c r="E683746" s="30"/>
      <c r="F683746" s="30"/>
    </row>
    <row r="683845" spans="1:6" x14ac:dyDescent="0.3">
      <c r="A683845" s="30"/>
      <c r="B683845" s="30"/>
      <c r="C683845" s="30"/>
      <c r="D683845" s="30"/>
      <c r="E683845" s="30"/>
      <c r="F683845" s="30"/>
    </row>
    <row r="683944" spans="1:6" x14ac:dyDescent="0.3">
      <c r="A683944" s="30"/>
      <c r="B683944" s="30"/>
      <c r="C683944" s="30"/>
      <c r="D683944" s="30"/>
      <c r="E683944" s="30"/>
      <c r="F683944" s="30"/>
    </row>
    <row r="684043" spans="1:6" x14ac:dyDescent="0.3">
      <c r="A684043" s="30"/>
      <c r="B684043" s="30"/>
      <c r="C684043" s="30"/>
      <c r="D684043" s="30"/>
      <c r="E684043" s="30"/>
      <c r="F684043" s="30"/>
    </row>
    <row r="684142" spans="1:6" x14ac:dyDescent="0.3">
      <c r="A684142" s="30"/>
      <c r="B684142" s="30"/>
      <c r="C684142" s="30"/>
      <c r="D684142" s="30"/>
      <c r="E684142" s="30"/>
      <c r="F684142" s="30"/>
    </row>
    <row r="684241" spans="1:6" x14ac:dyDescent="0.3">
      <c r="A684241" s="30"/>
      <c r="B684241" s="30"/>
      <c r="C684241" s="30"/>
      <c r="D684241" s="30"/>
      <c r="E684241" s="30"/>
      <c r="F684241" s="30"/>
    </row>
    <row r="684340" spans="1:6" x14ac:dyDescent="0.3">
      <c r="A684340" s="30"/>
      <c r="B684340" s="30"/>
      <c r="C684340" s="30"/>
      <c r="D684340" s="30"/>
      <c r="E684340" s="30"/>
      <c r="F684340" s="30"/>
    </row>
    <row r="684439" spans="1:6" x14ac:dyDescent="0.3">
      <c r="A684439" s="30"/>
      <c r="B684439" s="30"/>
      <c r="C684439" s="30"/>
      <c r="D684439" s="30"/>
      <c r="E684439" s="30"/>
      <c r="F684439" s="30"/>
    </row>
    <row r="684538" spans="1:6" x14ac:dyDescent="0.3">
      <c r="A684538" s="30"/>
      <c r="B684538" s="30"/>
      <c r="C684538" s="30"/>
      <c r="D684538" s="30"/>
      <c r="E684538" s="30"/>
      <c r="F684538" s="30"/>
    </row>
    <row r="684637" spans="1:6" x14ac:dyDescent="0.3">
      <c r="A684637" s="30"/>
      <c r="B684637" s="30"/>
      <c r="C684637" s="30"/>
      <c r="D684637" s="30"/>
      <c r="E684637" s="30"/>
      <c r="F684637" s="30"/>
    </row>
    <row r="684736" spans="1:6" x14ac:dyDescent="0.3">
      <c r="A684736" s="30"/>
      <c r="B684736" s="30"/>
      <c r="C684736" s="30"/>
      <c r="D684736" s="30"/>
      <c r="E684736" s="30"/>
      <c r="F684736" s="30"/>
    </row>
    <row r="684835" spans="1:6" x14ac:dyDescent="0.3">
      <c r="A684835" s="30"/>
      <c r="B684835" s="30"/>
      <c r="C684835" s="30"/>
      <c r="D684835" s="30"/>
      <c r="E684835" s="30"/>
      <c r="F684835" s="30"/>
    </row>
    <row r="684934" spans="1:6" x14ac:dyDescent="0.3">
      <c r="A684934" s="30"/>
      <c r="B684934" s="30"/>
      <c r="C684934" s="30"/>
      <c r="D684934" s="30"/>
      <c r="E684934" s="30"/>
      <c r="F684934" s="30"/>
    </row>
    <row r="685033" spans="1:6" x14ac:dyDescent="0.3">
      <c r="A685033" s="30"/>
      <c r="B685033" s="30"/>
      <c r="C685033" s="30"/>
      <c r="D685033" s="30"/>
      <c r="E685033" s="30"/>
      <c r="F685033" s="30"/>
    </row>
    <row r="685132" spans="1:6" x14ac:dyDescent="0.3">
      <c r="A685132" s="30"/>
      <c r="B685132" s="30"/>
      <c r="C685132" s="30"/>
      <c r="D685132" s="30"/>
      <c r="E685132" s="30"/>
      <c r="F685132" s="30"/>
    </row>
    <row r="685231" spans="1:6" x14ac:dyDescent="0.3">
      <c r="A685231" s="30"/>
      <c r="B685231" s="30"/>
      <c r="C685231" s="30"/>
      <c r="D685231" s="30"/>
      <c r="E685231" s="30"/>
      <c r="F685231" s="30"/>
    </row>
    <row r="685330" spans="1:6" x14ac:dyDescent="0.3">
      <c r="A685330" s="30"/>
      <c r="B685330" s="30"/>
      <c r="C685330" s="30"/>
      <c r="D685330" s="30"/>
      <c r="E685330" s="30"/>
      <c r="F685330" s="30"/>
    </row>
    <row r="685429" spans="1:6" x14ac:dyDescent="0.3">
      <c r="A685429" s="30"/>
      <c r="B685429" s="30"/>
      <c r="C685429" s="30"/>
      <c r="D685429" s="30"/>
      <c r="E685429" s="30"/>
      <c r="F685429" s="30"/>
    </row>
    <row r="685528" spans="1:6" x14ac:dyDescent="0.3">
      <c r="A685528" s="30"/>
      <c r="B685528" s="30"/>
      <c r="C685528" s="30"/>
      <c r="D685528" s="30"/>
      <c r="E685528" s="30"/>
      <c r="F685528" s="30"/>
    </row>
    <row r="685627" spans="1:6" x14ac:dyDescent="0.3">
      <c r="A685627" s="30"/>
      <c r="B685627" s="30"/>
      <c r="C685627" s="30"/>
      <c r="D685627" s="30"/>
      <c r="E685627" s="30"/>
      <c r="F685627" s="30"/>
    </row>
    <row r="685726" spans="1:6" x14ac:dyDescent="0.3">
      <c r="A685726" s="30"/>
      <c r="B685726" s="30"/>
      <c r="C685726" s="30"/>
      <c r="D685726" s="30"/>
      <c r="E685726" s="30"/>
      <c r="F685726" s="30"/>
    </row>
    <row r="685825" spans="1:6" x14ac:dyDescent="0.3">
      <c r="A685825" s="30"/>
      <c r="B685825" s="30"/>
      <c r="C685825" s="30"/>
      <c r="D685825" s="30"/>
      <c r="E685825" s="30"/>
      <c r="F685825" s="30"/>
    </row>
    <row r="685924" spans="1:6" x14ac:dyDescent="0.3">
      <c r="A685924" s="30"/>
      <c r="B685924" s="30"/>
      <c r="C685924" s="30"/>
      <c r="D685924" s="30"/>
      <c r="E685924" s="30"/>
      <c r="F685924" s="30"/>
    </row>
    <row r="686023" spans="1:6" x14ac:dyDescent="0.3">
      <c r="A686023" s="30"/>
      <c r="B686023" s="30"/>
      <c r="C686023" s="30"/>
      <c r="D686023" s="30"/>
      <c r="E686023" s="30"/>
      <c r="F686023" s="30"/>
    </row>
    <row r="686122" spans="1:6" x14ac:dyDescent="0.3">
      <c r="A686122" s="30"/>
      <c r="B686122" s="30"/>
      <c r="C686122" s="30"/>
      <c r="D686122" s="30"/>
      <c r="E686122" s="30"/>
      <c r="F686122" s="30"/>
    </row>
    <row r="686221" spans="1:6" x14ac:dyDescent="0.3">
      <c r="A686221" s="30"/>
      <c r="B686221" s="30"/>
      <c r="C686221" s="30"/>
      <c r="D686221" s="30"/>
      <c r="E686221" s="30"/>
      <c r="F686221" s="30"/>
    </row>
    <row r="686320" spans="1:6" x14ac:dyDescent="0.3">
      <c r="A686320" s="30"/>
      <c r="B686320" s="30"/>
      <c r="C686320" s="30"/>
      <c r="D686320" s="30"/>
      <c r="E686320" s="30"/>
      <c r="F686320" s="30"/>
    </row>
    <row r="686419" spans="1:6" x14ac:dyDescent="0.3">
      <c r="A686419" s="30"/>
      <c r="B686419" s="30"/>
      <c r="C686419" s="30"/>
      <c r="D686419" s="30"/>
      <c r="E686419" s="30"/>
      <c r="F686419" s="30"/>
    </row>
    <row r="686518" spans="1:6" x14ac:dyDescent="0.3">
      <c r="A686518" s="30"/>
      <c r="B686518" s="30"/>
      <c r="C686518" s="30"/>
      <c r="D686518" s="30"/>
      <c r="E686518" s="30"/>
      <c r="F686518" s="30"/>
    </row>
    <row r="686617" spans="1:6" x14ac:dyDescent="0.3">
      <c r="A686617" s="30"/>
      <c r="B686617" s="30"/>
      <c r="C686617" s="30"/>
      <c r="D686617" s="30"/>
      <c r="E686617" s="30"/>
      <c r="F686617" s="30"/>
    </row>
    <row r="686716" spans="1:6" x14ac:dyDescent="0.3">
      <c r="A686716" s="30"/>
      <c r="B686716" s="30"/>
      <c r="C686716" s="30"/>
      <c r="D686716" s="30"/>
      <c r="E686716" s="30"/>
      <c r="F686716" s="30"/>
    </row>
    <row r="686815" spans="1:6" x14ac:dyDescent="0.3">
      <c r="A686815" s="30"/>
      <c r="B686815" s="30"/>
      <c r="C686815" s="30"/>
      <c r="D686815" s="30"/>
      <c r="E686815" s="30"/>
      <c r="F686815" s="30"/>
    </row>
    <row r="686914" spans="1:6" x14ac:dyDescent="0.3">
      <c r="A686914" s="30"/>
      <c r="B686914" s="30"/>
      <c r="C686914" s="30"/>
      <c r="D686914" s="30"/>
      <c r="E686914" s="30"/>
      <c r="F686914" s="30"/>
    </row>
    <row r="687013" spans="1:6" x14ac:dyDescent="0.3">
      <c r="A687013" s="30"/>
      <c r="B687013" s="30"/>
      <c r="C687013" s="30"/>
      <c r="D687013" s="30"/>
      <c r="E687013" s="30"/>
      <c r="F687013" s="30"/>
    </row>
    <row r="687112" spans="1:6" x14ac:dyDescent="0.3">
      <c r="A687112" s="30"/>
      <c r="B687112" s="30"/>
      <c r="C687112" s="30"/>
      <c r="D687112" s="30"/>
      <c r="E687112" s="30"/>
      <c r="F687112" s="30"/>
    </row>
    <row r="687211" spans="1:6" x14ac:dyDescent="0.3">
      <c r="A687211" s="30"/>
      <c r="B687211" s="30"/>
      <c r="C687211" s="30"/>
      <c r="D687211" s="30"/>
      <c r="E687211" s="30"/>
      <c r="F687211" s="30"/>
    </row>
    <row r="687310" spans="1:6" x14ac:dyDescent="0.3">
      <c r="A687310" s="30"/>
      <c r="B687310" s="30"/>
      <c r="C687310" s="30"/>
      <c r="D687310" s="30"/>
      <c r="E687310" s="30"/>
      <c r="F687310" s="30"/>
    </row>
    <row r="687409" spans="1:6" x14ac:dyDescent="0.3">
      <c r="A687409" s="30"/>
      <c r="B687409" s="30"/>
      <c r="C687409" s="30"/>
      <c r="D687409" s="30"/>
      <c r="E687409" s="30"/>
      <c r="F687409" s="30"/>
    </row>
    <row r="687508" spans="1:6" x14ac:dyDescent="0.3">
      <c r="A687508" s="30"/>
      <c r="B687508" s="30"/>
      <c r="C687508" s="30"/>
      <c r="D687508" s="30"/>
      <c r="E687508" s="30"/>
      <c r="F687508" s="30"/>
    </row>
    <row r="687607" spans="1:6" x14ac:dyDescent="0.3">
      <c r="A687607" s="30"/>
      <c r="B687607" s="30"/>
      <c r="C687607" s="30"/>
      <c r="D687607" s="30"/>
      <c r="E687607" s="30"/>
      <c r="F687607" s="30"/>
    </row>
    <row r="687706" spans="1:6" x14ac:dyDescent="0.3">
      <c r="A687706" s="30"/>
      <c r="B687706" s="30"/>
      <c r="C687706" s="30"/>
      <c r="D687706" s="30"/>
      <c r="E687706" s="30"/>
      <c r="F687706" s="30"/>
    </row>
    <row r="687805" spans="1:6" x14ac:dyDescent="0.3">
      <c r="A687805" s="30"/>
      <c r="B687805" s="30"/>
      <c r="C687805" s="30"/>
      <c r="D687805" s="30"/>
      <c r="E687805" s="30"/>
      <c r="F687805" s="30"/>
    </row>
    <row r="687904" spans="1:6" x14ac:dyDescent="0.3">
      <c r="A687904" s="30"/>
      <c r="B687904" s="30"/>
      <c r="C687904" s="30"/>
      <c r="D687904" s="30"/>
      <c r="E687904" s="30"/>
      <c r="F687904" s="30"/>
    </row>
    <row r="688003" spans="1:6" x14ac:dyDescent="0.3">
      <c r="A688003" s="30"/>
      <c r="B688003" s="30"/>
      <c r="C688003" s="30"/>
      <c r="D688003" s="30"/>
      <c r="E688003" s="30"/>
      <c r="F688003" s="30"/>
    </row>
    <row r="688102" spans="1:6" x14ac:dyDescent="0.3">
      <c r="A688102" s="30"/>
      <c r="B688102" s="30"/>
      <c r="C688102" s="30"/>
      <c r="D688102" s="30"/>
      <c r="E688102" s="30"/>
      <c r="F688102" s="30"/>
    </row>
    <row r="688201" spans="1:6" x14ac:dyDescent="0.3">
      <c r="A688201" s="30"/>
      <c r="B688201" s="30"/>
      <c r="C688201" s="30"/>
      <c r="D688201" s="30"/>
      <c r="E688201" s="30"/>
      <c r="F688201" s="30"/>
    </row>
    <row r="688300" spans="1:6" x14ac:dyDescent="0.3">
      <c r="A688300" s="30"/>
      <c r="B688300" s="30"/>
      <c r="C688300" s="30"/>
      <c r="D688300" s="30"/>
      <c r="E688300" s="30"/>
      <c r="F688300" s="30"/>
    </row>
    <row r="688399" spans="1:6" x14ac:dyDescent="0.3">
      <c r="A688399" s="30"/>
      <c r="B688399" s="30"/>
      <c r="C688399" s="30"/>
      <c r="D688399" s="30"/>
      <c r="E688399" s="30"/>
      <c r="F688399" s="30"/>
    </row>
    <row r="688498" spans="1:6" x14ac:dyDescent="0.3">
      <c r="A688498" s="30"/>
      <c r="B688498" s="30"/>
      <c r="C688498" s="30"/>
      <c r="D688498" s="30"/>
      <c r="E688498" s="30"/>
      <c r="F688498" s="30"/>
    </row>
    <row r="688597" spans="1:6" x14ac:dyDescent="0.3">
      <c r="A688597" s="30"/>
      <c r="B688597" s="30"/>
      <c r="C688597" s="30"/>
      <c r="D688597" s="30"/>
      <c r="E688597" s="30"/>
      <c r="F688597" s="30"/>
    </row>
    <row r="688696" spans="1:6" x14ac:dyDescent="0.3">
      <c r="A688696" s="30"/>
      <c r="B688696" s="30"/>
      <c r="C688696" s="30"/>
      <c r="D688696" s="30"/>
      <c r="E688696" s="30"/>
      <c r="F688696" s="30"/>
    </row>
    <row r="688795" spans="1:6" x14ac:dyDescent="0.3">
      <c r="A688795" s="30"/>
      <c r="B688795" s="30"/>
      <c r="C688795" s="30"/>
      <c r="D688795" s="30"/>
      <c r="E688795" s="30"/>
      <c r="F688795" s="30"/>
    </row>
    <row r="688894" spans="1:6" x14ac:dyDescent="0.3">
      <c r="A688894" s="30"/>
      <c r="B688894" s="30"/>
      <c r="C688894" s="30"/>
      <c r="D688894" s="30"/>
      <c r="E688894" s="30"/>
      <c r="F688894" s="30"/>
    </row>
    <row r="688993" spans="1:6" x14ac:dyDescent="0.3">
      <c r="A688993" s="30"/>
      <c r="B688993" s="30"/>
      <c r="C688993" s="30"/>
      <c r="D688993" s="30"/>
      <c r="E688993" s="30"/>
      <c r="F688993" s="30"/>
    </row>
    <row r="689092" spans="1:6" x14ac:dyDescent="0.3">
      <c r="A689092" s="30"/>
      <c r="B689092" s="30"/>
      <c r="C689092" s="30"/>
      <c r="D689092" s="30"/>
      <c r="E689092" s="30"/>
      <c r="F689092" s="30"/>
    </row>
    <row r="689191" spans="1:6" x14ac:dyDescent="0.3">
      <c r="A689191" s="30"/>
      <c r="B689191" s="30"/>
      <c r="C689191" s="30"/>
      <c r="D689191" s="30"/>
      <c r="E689191" s="30"/>
      <c r="F689191" s="30"/>
    </row>
    <row r="689290" spans="1:6" x14ac:dyDescent="0.3">
      <c r="A689290" s="30"/>
      <c r="B689290" s="30"/>
      <c r="C689290" s="30"/>
      <c r="D689290" s="30"/>
      <c r="E689290" s="30"/>
      <c r="F689290" s="30"/>
    </row>
    <row r="689389" spans="1:6" x14ac:dyDescent="0.3">
      <c r="A689389" s="30"/>
      <c r="B689389" s="30"/>
      <c r="C689389" s="30"/>
      <c r="D689389" s="30"/>
      <c r="E689389" s="30"/>
      <c r="F689389" s="30"/>
    </row>
    <row r="689488" spans="1:6" x14ac:dyDescent="0.3">
      <c r="A689488" s="30"/>
      <c r="B689488" s="30"/>
      <c r="C689488" s="30"/>
      <c r="D689488" s="30"/>
      <c r="E689488" s="30"/>
      <c r="F689488" s="30"/>
    </row>
    <row r="689587" spans="1:6" x14ac:dyDescent="0.3">
      <c r="A689587" s="30"/>
      <c r="B689587" s="30"/>
      <c r="C689587" s="30"/>
      <c r="D689587" s="30"/>
      <c r="E689587" s="30"/>
      <c r="F689587" s="30"/>
    </row>
    <row r="689686" spans="1:6" x14ac:dyDescent="0.3">
      <c r="A689686" s="30"/>
      <c r="B689686" s="30"/>
      <c r="C689686" s="30"/>
      <c r="D689686" s="30"/>
      <c r="E689686" s="30"/>
      <c r="F689686" s="30"/>
    </row>
    <row r="689785" spans="1:6" x14ac:dyDescent="0.3">
      <c r="A689785" s="30"/>
      <c r="B689785" s="30"/>
      <c r="C689785" s="30"/>
      <c r="D689785" s="30"/>
      <c r="E689785" s="30"/>
      <c r="F689785" s="30"/>
    </row>
    <row r="689884" spans="1:6" x14ac:dyDescent="0.3">
      <c r="A689884" s="30"/>
      <c r="B689884" s="30"/>
      <c r="C689884" s="30"/>
      <c r="D689884" s="30"/>
      <c r="E689884" s="30"/>
      <c r="F689884" s="30"/>
    </row>
    <row r="689983" spans="1:6" x14ac:dyDescent="0.3">
      <c r="A689983" s="30"/>
      <c r="B689983" s="30"/>
      <c r="C689983" s="30"/>
      <c r="D689983" s="30"/>
      <c r="E689983" s="30"/>
      <c r="F689983" s="30"/>
    </row>
    <row r="690082" spans="1:6" x14ac:dyDescent="0.3">
      <c r="A690082" s="30"/>
      <c r="B690082" s="30"/>
      <c r="C690082" s="30"/>
      <c r="D690082" s="30"/>
      <c r="E690082" s="30"/>
      <c r="F690082" s="30"/>
    </row>
    <row r="690181" spans="1:6" x14ac:dyDescent="0.3">
      <c r="A690181" s="30"/>
      <c r="B690181" s="30"/>
      <c r="C690181" s="30"/>
      <c r="D690181" s="30"/>
      <c r="E690181" s="30"/>
      <c r="F690181" s="30"/>
    </row>
    <row r="690280" spans="1:6" x14ac:dyDescent="0.3">
      <c r="A690280" s="30"/>
      <c r="B690280" s="30"/>
      <c r="C690280" s="30"/>
      <c r="D690280" s="30"/>
      <c r="E690280" s="30"/>
      <c r="F690280" s="30"/>
    </row>
    <row r="690379" spans="1:6" x14ac:dyDescent="0.3">
      <c r="A690379" s="30"/>
      <c r="B690379" s="30"/>
      <c r="C690379" s="30"/>
      <c r="D690379" s="30"/>
      <c r="E690379" s="30"/>
      <c r="F690379" s="30"/>
    </row>
    <row r="690478" spans="1:6" x14ac:dyDescent="0.3">
      <c r="A690478" s="30"/>
      <c r="B690478" s="30"/>
      <c r="C690478" s="30"/>
      <c r="D690478" s="30"/>
      <c r="E690478" s="30"/>
      <c r="F690478" s="30"/>
    </row>
    <row r="690577" spans="1:6" x14ac:dyDescent="0.3">
      <c r="A690577" s="30"/>
      <c r="B690577" s="30"/>
      <c r="C690577" s="30"/>
      <c r="D690577" s="30"/>
      <c r="E690577" s="30"/>
      <c r="F690577" s="30"/>
    </row>
    <row r="690676" spans="1:6" x14ac:dyDescent="0.3">
      <c r="A690676" s="30"/>
      <c r="B690676" s="30"/>
      <c r="C690676" s="30"/>
      <c r="D690676" s="30"/>
      <c r="E690676" s="30"/>
      <c r="F690676" s="30"/>
    </row>
    <row r="690775" spans="1:6" x14ac:dyDescent="0.3">
      <c r="A690775" s="30"/>
      <c r="B690775" s="30"/>
      <c r="C690775" s="30"/>
      <c r="D690775" s="30"/>
      <c r="E690775" s="30"/>
      <c r="F690775" s="30"/>
    </row>
    <row r="690874" spans="1:6" x14ac:dyDescent="0.3">
      <c r="A690874" s="30"/>
      <c r="B690874" s="30"/>
      <c r="C690874" s="30"/>
      <c r="D690874" s="30"/>
      <c r="E690874" s="30"/>
      <c r="F690874" s="30"/>
    </row>
    <row r="690973" spans="1:6" x14ac:dyDescent="0.3">
      <c r="A690973" s="30"/>
      <c r="B690973" s="30"/>
      <c r="C690973" s="30"/>
      <c r="D690973" s="30"/>
      <c r="E690973" s="30"/>
      <c r="F690973" s="30"/>
    </row>
    <row r="691072" spans="1:6" x14ac:dyDescent="0.3">
      <c r="A691072" s="30"/>
      <c r="B691072" s="30"/>
      <c r="C691072" s="30"/>
      <c r="D691072" s="30"/>
      <c r="E691072" s="30"/>
      <c r="F691072" s="30"/>
    </row>
    <row r="691171" spans="1:6" x14ac:dyDescent="0.3">
      <c r="A691171" s="30"/>
      <c r="B691171" s="30"/>
      <c r="C691171" s="30"/>
      <c r="D691171" s="30"/>
      <c r="E691171" s="30"/>
      <c r="F691171" s="30"/>
    </row>
    <row r="691270" spans="1:6" x14ac:dyDescent="0.3">
      <c r="A691270" s="30"/>
      <c r="B691270" s="30"/>
      <c r="C691270" s="30"/>
      <c r="D691270" s="30"/>
      <c r="E691270" s="30"/>
      <c r="F691270" s="30"/>
    </row>
    <row r="691369" spans="1:6" x14ac:dyDescent="0.3">
      <c r="A691369" s="30"/>
      <c r="B691369" s="30"/>
      <c r="C691369" s="30"/>
      <c r="D691369" s="30"/>
      <c r="E691369" s="30"/>
      <c r="F691369" s="30"/>
    </row>
    <row r="691468" spans="1:6" x14ac:dyDescent="0.3">
      <c r="A691468" s="30"/>
      <c r="B691468" s="30"/>
      <c r="C691468" s="30"/>
      <c r="D691468" s="30"/>
      <c r="E691468" s="30"/>
      <c r="F691468" s="30"/>
    </row>
    <row r="691567" spans="1:6" x14ac:dyDescent="0.3">
      <c r="A691567" s="30"/>
      <c r="B691567" s="30"/>
      <c r="C691567" s="30"/>
      <c r="D691567" s="30"/>
      <c r="E691567" s="30"/>
      <c r="F691567" s="30"/>
    </row>
    <row r="691666" spans="1:6" x14ac:dyDescent="0.3">
      <c r="A691666" s="30"/>
      <c r="B691666" s="30"/>
      <c r="C691666" s="30"/>
      <c r="D691666" s="30"/>
      <c r="E691666" s="30"/>
      <c r="F691666" s="30"/>
    </row>
    <row r="691765" spans="1:6" x14ac:dyDescent="0.3">
      <c r="A691765" s="30"/>
      <c r="B691765" s="30"/>
      <c r="C691765" s="30"/>
      <c r="D691765" s="30"/>
      <c r="E691765" s="30"/>
      <c r="F691765" s="30"/>
    </row>
    <row r="691864" spans="1:6" x14ac:dyDescent="0.3">
      <c r="A691864" s="30"/>
      <c r="B691864" s="30"/>
      <c r="C691864" s="30"/>
      <c r="D691864" s="30"/>
      <c r="E691864" s="30"/>
      <c r="F691864" s="30"/>
    </row>
    <row r="691963" spans="1:6" x14ac:dyDescent="0.3">
      <c r="A691963" s="30"/>
      <c r="B691963" s="30"/>
      <c r="C691963" s="30"/>
      <c r="D691963" s="30"/>
      <c r="E691963" s="30"/>
      <c r="F691963" s="30"/>
    </row>
    <row r="692062" spans="1:6" x14ac:dyDescent="0.3">
      <c r="A692062" s="30"/>
      <c r="B692062" s="30"/>
      <c r="C692062" s="30"/>
      <c r="D692062" s="30"/>
      <c r="E692062" s="30"/>
      <c r="F692062" s="30"/>
    </row>
    <row r="692161" spans="1:6" x14ac:dyDescent="0.3">
      <c r="A692161" s="30"/>
      <c r="B692161" s="30"/>
      <c r="C692161" s="30"/>
      <c r="D692161" s="30"/>
      <c r="E692161" s="30"/>
      <c r="F692161" s="30"/>
    </row>
    <row r="692260" spans="1:6" x14ac:dyDescent="0.3">
      <c r="A692260" s="30"/>
      <c r="B692260" s="30"/>
      <c r="C692260" s="30"/>
      <c r="D692260" s="30"/>
      <c r="E692260" s="30"/>
      <c r="F692260" s="30"/>
    </row>
    <row r="692359" spans="1:6" x14ac:dyDescent="0.3">
      <c r="A692359" s="30"/>
      <c r="B692359" s="30"/>
      <c r="C692359" s="30"/>
      <c r="D692359" s="30"/>
      <c r="E692359" s="30"/>
      <c r="F692359" s="30"/>
    </row>
    <row r="692458" spans="1:6" x14ac:dyDescent="0.3">
      <c r="A692458" s="30"/>
      <c r="B692458" s="30"/>
      <c r="C692458" s="30"/>
      <c r="D692458" s="30"/>
      <c r="E692458" s="30"/>
      <c r="F692458" s="30"/>
    </row>
    <row r="692557" spans="1:6" x14ac:dyDescent="0.3">
      <c r="A692557" s="30"/>
      <c r="B692557" s="30"/>
      <c r="C692557" s="30"/>
      <c r="D692557" s="30"/>
      <c r="E692557" s="30"/>
      <c r="F692557" s="30"/>
    </row>
    <row r="692656" spans="1:6" x14ac:dyDescent="0.3">
      <c r="A692656" s="30"/>
      <c r="B692656" s="30"/>
      <c r="C692656" s="30"/>
      <c r="D692656" s="30"/>
      <c r="E692656" s="30"/>
      <c r="F692656" s="30"/>
    </row>
    <row r="692755" spans="1:6" x14ac:dyDescent="0.3">
      <c r="A692755" s="30"/>
      <c r="B692755" s="30"/>
      <c r="C692755" s="30"/>
      <c r="D692755" s="30"/>
      <c r="E692755" s="30"/>
      <c r="F692755" s="30"/>
    </row>
    <row r="692854" spans="1:6" x14ac:dyDescent="0.3">
      <c r="A692854" s="30"/>
      <c r="B692854" s="30"/>
      <c r="C692854" s="30"/>
      <c r="D692854" s="30"/>
      <c r="E692854" s="30"/>
      <c r="F692854" s="30"/>
    </row>
    <row r="692953" spans="1:6" x14ac:dyDescent="0.3">
      <c r="A692953" s="30"/>
      <c r="B692953" s="30"/>
      <c r="C692953" s="30"/>
      <c r="D692953" s="30"/>
      <c r="E692953" s="30"/>
      <c r="F692953" s="30"/>
    </row>
    <row r="693052" spans="1:6" x14ac:dyDescent="0.3">
      <c r="A693052" s="30"/>
      <c r="B693052" s="30"/>
      <c r="C693052" s="30"/>
      <c r="D693052" s="30"/>
      <c r="E693052" s="30"/>
      <c r="F693052" s="30"/>
    </row>
    <row r="693151" spans="1:6" x14ac:dyDescent="0.3">
      <c r="A693151" s="30"/>
      <c r="B693151" s="30"/>
      <c r="C693151" s="30"/>
      <c r="D693151" s="30"/>
      <c r="E693151" s="30"/>
      <c r="F693151" s="30"/>
    </row>
    <row r="693250" spans="1:6" x14ac:dyDescent="0.3">
      <c r="A693250" s="30"/>
      <c r="B693250" s="30"/>
      <c r="C693250" s="30"/>
      <c r="D693250" s="30"/>
      <c r="E693250" s="30"/>
      <c r="F693250" s="30"/>
    </row>
    <row r="693349" spans="1:6" x14ac:dyDescent="0.3">
      <c r="A693349" s="30"/>
      <c r="B693349" s="30"/>
      <c r="C693349" s="30"/>
      <c r="D693349" s="30"/>
      <c r="E693349" s="30"/>
      <c r="F693349" s="30"/>
    </row>
    <row r="693448" spans="1:6" x14ac:dyDescent="0.3">
      <c r="A693448" s="30"/>
      <c r="B693448" s="30"/>
      <c r="C693448" s="30"/>
      <c r="D693448" s="30"/>
      <c r="E693448" s="30"/>
      <c r="F693448" s="30"/>
    </row>
    <row r="693547" spans="1:6" x14ac:dyDescent="0.3">
      <c r="A693547" s="30"/>
      <c r="B693547" s="30"/>
      <c r="C693547" s="30"/>
      <c r="D693547" s="30"/>
      <c r="E693547" s="30"/>
      <c r="F693547" s="30"/>
    </row>
    <row r="693646" spans="1:6" x14ac:dyDescent="0.3">
      <c r="A693646" s="30"/>
      <c r="B693646" s="30"/>
      <c r="C693646" s="30"/>
      <c r="D693646" s="30"/>
      <c r="E693646" s="30"/>
      <c r="F693646" s="30"/>
    </row>
    <row r="693745" spans="1:6" x14ac:dyDescent="0.3">
      <c r="A693745" s="30"/>
      <c r="B693745" s="30"/>
      <c r="C693745" s="30"/>
      <c r="D693745" s="30"/>
      <c r="E693745" s="30"/>
      <c r="F693745" s="30"/>
    </row>
    <row r="693844" spans="1:6" x14ac:dyDescent="0.3">
      <c r="A693844" s="30"/>
      <c r="B693844" s="30"/>
      <c r="C693844" s="30"/>
      <c r="D693844" s="30"/>
      <c r="E693844" s="30"/>
      <c r="F693844" s="30"/>
    </row>
    <row r="693943" spans="1:6" x14ac:dyDescent="0.3">
      <c r="A693943" s="30"/>
      <c r="B693943" s="30"/>
      <c r="C693943" s="30"/>
      <c r="D693943" s="30"/>
      <c r="E693943" s="30"/>
      <c r="F693943" s="30"/>
    </row>
    <row r="694042" spans="1:6" x14ac:dyDescent="0.3">
      <c r="A694042" s="30"/>
      <c r="B694042" s="30"/>
      <c r="C694042" s="30"/>
      <c r="D694042" s="30"/>
      <c r="E694042" s="30"/>
      <c r="F694042" s="30"/>
    </row>
    <row r="694141" spans="1:6" x14ac:dyDescent="0.3">
      <c r="A694141" s="30"/>
      <c r="B694141" s="30"/>
      <c r="C694141" s="30"/>
      <c r="D694141" s="30"/>
      <c r="E694141" s="30"/>
      <c r="F694141" s="30"/>
    </row>
    <row r="694240" spans="1:6" x14ac:dyDescent="0.3">
      <c r="A694240" s="30"/>
      <c r="B694240" s="30"/>
      <c r="C694240" s="30"/>
      <c r="D694240" s="30"/>
      <c r="E694240" s="30"/>
      <c r="F694240" s="30"/>
    </row>
    <row r="694339" spans="1:6" x14ac:dyDescent="0.3">
      <c r="A694339" s="30"/>
      <c r="B694339" s="30"/>
      <c r="C694339" s="30"/>
      <c r="D694339" s="30"/>
      <c r="E694339" s="30"/>
      <c r="F694339" s="30"/>
    </row>
    <row r="694438" spans="1:6" x14ac:dyDescent="0.3">
      <c r="A694438" s="30"/>
      <c r="B694438" s="30"/>
      <c r="C694438" s="30"/>
      <c r="D694438" s="30"/>
      <c r="E694438" s="30"/>
      <c r="F694438" s="30"/>
    </row>
    <row r="694537" spans="1:6" x14ac:dyDescent="0.3">
      <c r="A694537" s="30"/>
      <c r="B694537" s="30"/>
      <c r="C694537" s="30"/>
      <c r="D694537" s="30"/>
      <c r="E694537" s="30"/>
      <c r="F694537" s="30"/>
    </row>
    <row r="694636" spans="1:6" x14ac:dyDescent="0.3">
      <c r="A694636" s="30"/>
      <c r="B694636" s="30"/>
      <c r="C694636" s="30"/>
      <c r="D694636" s="30"/>
      <c r="E694636" s="30"/>
      <c r="F694636" s="30"/>
    </row>
    <row r="694735" spans="1:6" x14ac:dyDescent="0.3">
      <c r="A694735" s="30"/>
      <c r="B694735" s="30"/>
      <c r="C694735" s="30"/>
      <c r="D694735" s="30"/>
      <c r="E694735" s="30"/>
      <c r="F694735" s="30"/>
    </row>
    <row r="694834" spans="1:6" x14ac:dyDescent="0.3">
      <c r="A694834" s="30"/>
      <c r="B694834" s="30"/>
      <c r="C694834" s="30"/>
      <c r="D694834" s="30"/>
      <c r="E694834" s="30"/>
      <c r="F694834" s="30"/>
    </row>
    <row r="694933" spans="1:6" x14ac:dyDescent="0.3">
      <c r="A694933" s="30"/>
      <c r="B694933" s="30"/>
      <c r="C694933" s="30"/>
      <c r="D694933" s="30"/>
      <c r="E694933" s="30"/>
      <c r="F694933" s="30"/>
    </row>
    <row r="695032" spans="1:6" x14ac:dyDescent="0.3">
      <c r="A695032" s="30"/>
      <c r="B695032" s="30"/>
      <c r="C695032" s="30"/>
      <c r="D695032" s="30"/>
      <c r="E695032" s="30"/>
      <c r="F695032" s="30"/>
    </row>
    <row r="695131" spans="1:6" x14ac:dyDescent="0.3">
      <c r="A695131" s="30"/>
      <c r="B695131" s="30"/>
      <c r="C695131" s="30"/>
      <c r="D695131" s="30"/>
      <c r="E695131" s="30"/>
      <c r="F695131" s="30"/>
    </row>
    <row r="695230" spans="1:6" x14ac:dyDescent="0.3">
      <c r="A695230" s="30"/>
      <c r="B695230" s="30"/>
      <c r="C695230" s="30"/>
      <c r="D695230" s="30"/>
      <c r="E695230" s="30"/>
      <c r="F695230" s="30"/>
    </row>
    <row r="695329" spans="1:6" x14ac:dyDescent="0.3">
      <c r="A695329" s="30"/>
      <c r="B695329" s="30"/>
      <c r="C695329" s="30"/>
      <c r="D695329" s="30"/>
      <c r="E695329" s="30"/>
      <c r="F695329" s="30"/>
    </row>
    <row r="695428" spans="1:6" x14ac:dyDescent="0.3">
      <c r="A695428" s="30"/>
      <c r="B695428" s="30"/>
      <c r="C695428" s="30"/>
      <c r="D695428" s="30"/>
      <c r="E695428" s="30"/>
      <c r="F695428" s="30"/>
    </row>
    <row r="695527" spans="1:6" x14ac:dyDescent="0.3">
      <c r="A695527" s="30"/>
      <c r="B695527" s="30"/>
      <c r="C695527" s="30"/>
      <c r="D695527" s="30"/>
      <c r="E695527" s="30"/>
      <c r="F695527" s="30"/>
    </row>
    <row r="695626" spans="1:6" x14ac:dyDescent="0.3">
      <c r="A695626" s="30"/>
      <c r="B695626" s="30"/>
      <c r="C695626" s="30"/>
      <c r="D695626" s="30"/>
      <c r="E695626" s="30"/>
      <c r="F695626" s="30"/>
    </row>
    <row r="695725" spans="1:6" x14ac:dyDescent="0.3">
      <c r="A695725" s="30"/>
      <c r="B695725" s="30"/>
      <c r="C695725" s="30"/>
      <c r="D695725" s="30"/>
      <c r="E695725" s="30"/>
      <c r="F695725" s="30"/>
    </row>
    <row r="695824" spans="1:6" x14ac:dyDescent="0.3">
      <c r="A695824" s="30"/>
      <c r="B695824" s="30"/>
      <c r="C695824" s="30"/>
      <c r="D695824" s="30"/>
      <c r="E695824" s="30"/>
      <c r="F695824" s="30"/>
    </row>
    <row r="695923" spans="1:6" x14ac:dyDescent="0.3">
      <c r="A695923" s="30"/>
      <c r="B695923" s="30"/>
      <c r="C695923" s="30"/>
      <c r="D695923" s="30"/>
      <c r="E695923" s="30"/>
      <c r="F695923" s="30"/>
    </row>
    <row r="696022" spans="1:6" x14ac:dyDescent="0.3">
      <c r="A696022" s="30"/>
      <c r="B696022" s="30"/>
      <c r="C696022" s="30"/>
      <c r="D696022" s="30"/>
      <c r="E696022" s="30"/>
      <c r="F696022" s="30"/>
    </row>
    <row r="696121" spans="1:6" x14ac:dyDescent="0.3">
      <c r="A696121" s="30"/>
      <c r="B696121" s="30"/>
      <c r="C696121" s="30"/>
      <c r="D696121" s="30"/>
      <c r="E696121" s="30"/>
      <c r="F696121" s="30"/>
    </row>
    <row r="696220" spans="1:6" x14ac:dyDescent="0.3">
      <c r="A696220" s="30"/>
      <c r="B696220" s="30"/>
      <c r="C696220" s="30"/>
      <c r="D696220" s="30"/>
      <c r="E696220" s="30"/>
      <c r="F696220" s="30"/>
    </row>
    <row r="696319" spans="1:6" x14ac:dyDescent="0.3">
      <c r="A696319" s="30"/>
      <c r="B696319" s="30"/>
      <c r="C696319" s="30"/>
      <c r="D696319" s="30"/>
      <c r="E696319" s="30"/>
      <c r="F696319" s="30"/>
    </row>
    <row r="696418" spans="1:6" x14ac:dyDescent="0.3">
      <c r="A696418" s="30"/>
      <c r="B696418" s="30"/>
      <c r="C696418" s="30"/>
      <c r="D696418" s="30"/>
      <c r="E696418" s="30"/>
      <c r="F696418" s="30"/>
    </row>
    <row r="696517" spans="1:6" x14ac:dyDescent="0.3">
      <c r="A696517" s="30"/>
      <c r="B696517" s="30"/>
      <c r="C696517" s="30"/>
      <c r="D696517" s="30"/>
      <c r="E696517" s="30"/>
      <c r="F696517" s="30"/>
    </row>
    <row r="696616" spans="1:6" x14ac:dyDescent="0.3">
      <c r="A696616" s="30"/>
      <c r="B696616" s="30"/>
      <c r="C696616" s="30"/>
      <c r="D696616" s="30"/>
      <c r="E696616" s="30"/>
      <c r="F696616" s="30"/>
    </row>
    <row r="696715" spans="1:6" x14ac:dyDescent="0.3">
      <c r="A696715" s="30"/>
      <c r="B696715" s="30"/>
      <c r="C696715" s="30"/>
      <c r="D696715" s="30"/>
      <c r="E696715" s="30"/>
      <c r="F696715" s="30"/>
    </row>
    <row r="696814" spans="1:6" x14ac:dyDescent="0.3">
      <c r="A696814" s="30"/>
      <c r="B696814" s="30"/>
      <c r="C696814" s="30"/>
      <c r="D696814" s="30"/>
      <c r="E696814" s="30"/>
      <c r="F696814" s="30"/>
    </row>
    <row r="696913" spans="1:6" x14ac:dyDescent="0.3">
      <c r="A696913" s="30"/>
      <c r="B696913" s="30"/>
      <c r="C696913" s="30"/>
      <c r="D696913" s="30"/>
      <c r="E696913" s="30"/>
      <c r="F696913" s="30"/>
    </row>
    <row r="697012" spans="1:6" x14ac:dyDescent="0.3">
      <c r="A697012" s="30"/>
      <c r="B697012" s="30"/>
      <c r="C697012" s="30"/>
      <c r="D697012" s="30"/>
      <c r="E697012" s="30"/>
      <c r="F697012" s="30"/>
    </row>
    <row r="697111" spans="1:6" x14ac:dyDescent="0.3">
      <c r="A697111" s="30"/>
      <c r="B697111" s="30"/>
      <c r="C697111" s="30"/>
      <c r="D697111" s="30"/>
      <c r="E697111" s="30"/>
      <c r="F697111" s="30"/>
    </row>
    <row r="697210" spans="1:6" x14ac:dyDescent="0.3">
      <c r="A697210" s="30"/>
      <c r="B697210" s="30"/>
      <c r="C697210" s="30"/>
      <c r="D697210" s="30"/>
      <c r="E697210" s="30"/>
      <c r="F697210" s="30"/>
    </row>
    <row r="697309" spans="1:6" x14ac:dyDescent="0.3">
      <c r="A697309" s="30"/>
      <c r="B697309" s="30"/>
      <c r="C697309" s="30"/>
      <c r="D697309" s="30"/>
      <c r="E697309" s="30"/>
      <c r="F697309" s="30"/>
    </row>
    <row r="697408" spans="1:6" x14ac:dyDescent="0.3">
      <c r="A697408" s="30"/>
      <c r="B697408" s="30"/>
      <c r="C697408" s="30"/>
      <c r="D697408" s="30"/>
      <c r="E697408" s="30"/>
      <c r="F697408" s="30"/>
    </row>
    <row r="697507" spans="1:6" x14ac:dyDescent="0.3">
      <c r="A697507" s="30"/>
      <c r="B697507" s="30"/>
      <c r="C697507" s="30"/>
      <c r="D697507" s="30"/>
      <c r="E697507" s="30"/>
      <c r="F697507" s="30"/>
    </row>
    <row r="697606" spans="1:6" x14ac:dyDescent="0.3">
      <c r="A697606" s="30"/>
      <c r="B697606" s="30"/>
      <c r="C697606" s="30"/>
      <c r="D697606" s="30"/>
      <c r="E697606" s="30"/>
      <c r="F697606" s="30"/>
    </row>
    <row r="697705" spans="1:6" x14ac:dyDescent="0.3">
      <c r="A697705" s="30"/>
      <c r="B697705" s="30"/>
      <c r="C697705" s="30"/>
      <c r="D697705" s="30"/>
      <c r="E697705" s="30"/>
      <c r="F697705" s="30"/>
    </row>
    <row r="697804" spans="1:6" x14ac:dyDescent="0.3">
      <c r="A697804" s="30"/>
      <c r="B697804" s="30"/>
      <c r="C697804" s="30"/>
      <c r="D697804" s="30"/>
      <c r="E697804" s="30"/>
      <c r="F697804" s="30"/>
    </row>
    <row r="697903" spans="1:6" x14ac:dyDescent="0.3">
      <c r="A697903" s="30"/>
      <c r="B697903" s="30"/>
      <c r="C697903" s="30"/>
      <c r="D697903" s="30"/>
      <c r="E697903" s="30"/>
      <c r="F697903" s="30"/>
    </row>
    <row r="698002" spans="1:6" x14ac:dyDescent="0.3">
      <c r="A698002" s="30"/>
      <c r="B698002" s="30"/>
      <c r="C698002" s="30"/>
      <c r="D698002" s="30"/>
      <c r="E698002" s="30"/>
      <c r="F698002" s="30"/>
    </row>
    <row r="698101" spans="1:6" x14ac:dyDescent="0.3">
      <c r="A698101" s="30"/>
      <c r="B698101" s="30"/>
      <c r="C698101" s="30"/>
      <c r="D698101" s="30"/>
      <c r="E698101" s="30"/>
      <c r="F698101" s="30"/>
    </row>
    <row r="698200" spans="1:6" x14ac:dyDescent="0.3">
      <c r="A698200" s="30"/>
      <c r="B698200" s="30"/>
      <c r="C698200" s="30"/>
      <c r="D698200" s="30"/>
      <c r="E698200" s="30"/>
      <c r="F698200" s="30"/>
    </row>
    <row r="698299" spans="1:6" x14ac:dyDescent="0.3">
      <c r="A698299" s="30"/>
      <c r="B698299" s="30"/>
      <c r="C698299" s="30"/>
      <c r="D698299" s="30"/>
      <c r="E698299" s="30"/>
      <c r="F698299" s="30"/>
    </row>
    <row r="698398" spans="1:6" x14ac:dyDescent="0.3">
      <c r="A698398" s="30"/>
      <c r="B698398" s="30"/>
      <c r="C698398" s="30"/>
      <c r="D698398" s="30"/>
      <c r="E698398" s="30"/>
      <c r="F698398" s="30"/>
    </row>
    <row r="698497" spans="1:6" x14ac:dyDescent="0.3">
      <c r="A698497" s="30"/>
      <c r="B698497" s="30"/>
      <c r="C698497" s="30"/>
      <c r="D698497" s="30"/>
      <c r="E698497" s="30"/>
      <c r="F698497" s="30"/>
    </row>
    <row r="698596" spans="1:6" x14ac:dyDescent="0.3">
      <c r="A698596" s="30"/>
      <c r="B698596" s="30"/>
      <c r="C698596" s="30"/>
      <c r="D698596" s="30"/>
      <c r="E698596" s="30"/>
      <c r="F698596" s="30"/>
    </row>
    <row r="698695" spans="1:6" x14ac:dyDescent="0.3">
      <c r="A698695" s="30"/>
      <c r="B698695" s="30"/>
      <c r="C698695" s="30"/>
      <c r="D698695" s="30"/>
      <c r="E698695" s="30"/>
      <c r="F698695" s="30"/>
    </row>
    <row r="698794" spans="1:6" x14ac:dyDescent="0.3">
      <c r="A698794" s="30"/>
      <c r="B698794" s="30"/>
      <c r="C698794" s="30"/>
      <c r="D698794" s="30"/>
      <c r="E698794" s="30"/>
      <c r="F698794" s="30"/>
    </row>
    <row r="698893" spans="1:6" x14ac:dyDescent="0.3">
      <c r="A698893" s="30"/>
      <c r="B698893" s="30"/>
      <c r="C698893" s="30"/>
      <c r="D698893" s="30"/>
      <c r="E698893" s="30"/>
      <c r="F698893" s="30"/>
    </row>
    <row r="698992" spans="1:6" x14ac:dyDescent="0.3">
      <c r="A698992" s="30"/>
      <c r="B698992" s="30"/>
      <c r="C698992" s="30"/>
      <c r="D698992" s="30"/>
      <c r="E698992" s="30"/>
      <c r="F698992" s="30"/>
    </row>
    <row r="699091" spans="1:6" x14ac:dyDescent="0.3">
      <c r="A699091" s="30"/>
      <c r="B699091" s="30"/>
      <c r="C699091" s="30"/>
      <c r="D699091" s="30"/>
      <c r="E699091" s="30"/>
      <c r="F699091" s="30"/>
    </row>
    <row r="699190" spans="1:6" x14ac:dyDescent="0.3">
      <c r="A699190" s="30"/>
      <c r="B699190" s="30"/>
      <c r="C699190" s="30"/>
      <c r="D699190" s="30"/>
      <c r="E699190" s="30"/>
      <c r="F699190" s="30"/>
    </row>
    <row r="699289" spans="1:6" x14ac:dyDescent="0.3">
      <c r="A699289" s="30"/>
      <c r="B699289" s="30"/>
      <c r="C699289" s="30"/>
      <c r="D699289" s="30"/>
      <c r="E699289" s="30"/>
      <c r="F699289" s="30"/>
    </row>
    <row r="699388" spans="1:6" x14ac:dyDescent="0.3">
      <c r="A699388" s="30"/>
      <c r="B699388" s="30"/>
      <c r="C699388" s="30"/>
      <c r="D699388" s="30"/>
      <c r="E699388" s="30"/>
      <c r="F699388" s="30"/>
    </row>
    <row r="699487" spans="1:6" x14ac:dyDescent="0.3">
      <c r="A699487" s="30"/>
      <c r="B699487" s="30"/>
      <c r="C699487" s="30"/>
      <c r="D699487" s="30"/>
      <c r="E699487" s="30"/>
      <c r="F699487" s="30"/>
    </row>
    <row r="699586" spans="1:6" x14ac:dyDescent="0.3">
      <c r="A699586" s="30"/>
      <c r="B699586" s="30"/>
      <c r="C699586" s="30"/>
      <c r="D699586" s="30"/>
      <c r="E699586" s="30"/>
      <c r="F699586" s="30"/>
    </row>
    <row r="699685" spans="1:6" x14ac:dyDescent="0.3">
      <c r="A699685" s="30"/>
      <c r="B699685" s="30"/>
      <c r="C699685" s="30"/>
      <c r="D699685" s="30"/>
      <c r="E699685" s="30"/>
      <c r="F699685" s="30"/>
    </row>
    <row r="699784" spans="1:6" x14ac:dyDescent="0.3">
      <c r="A699784" s="30"/>
      <c r="B699784" s="30"/>
      <c r="C699784" s="30"/>
      <c r="D699784" s="30"/>
      <c r="E699784" s="30"/>
      <c r="F699784" s="30"/>
    </row>
    <row r="699883" spans="1:6" x14ac:dyDescent="0.3">
      <c r="A699883" s="30"/>
      <c r="B699883" s="30"/>
      <c r="C699883" s="30"/>
      <c r="D699883" s="30"/>
      <c r="E699883" s="30"/>
      <c r="F699883" s="30"/>
    </row>
    <row r="699982" spans="1:6" x14ac:dyDescent="0.3">
      <c r="A699982" s="30"/>
      <c r="B699982" s="30"/>
      <c r="C699982" s="30"/>
      <c r="D699982" s="30"/>
      <c r="E699982" s="30"/>
      <c r="F699982" s="30"/>
    </row>
    <row r="700081" spans="1:6" x14ac:dyDescent="0.3">
      <c r="A700081" s="30"/>
      <c r="B700081" s="30"/>
      <c r="C700081" s="30"/>
      <c r="D700081" s="30"/>
      <c r="E700081" s="30"/>
      <c r="F700081" s="30"/>
    </row>
    <row r="700180" spans="1:6" x14ac:dyDescent="0.3">
      <c r="A700180" s="30"/>
      <c r="B700180" s="30"/>
      <c r="C700180" s="30"/>
      <c r="D700180" s="30"/>
      <c r="E700180" s="30"/>
      <c r="F700180" s="30"/>
    </row>
    <row r="700279" spans="1:6" x14ac:dyDescent="0.3">
      <c r="A700279" s="30"/>
      <c r="B700279" s="30"/>
      <c r="C700279" s="30"/>
      <c r="D700279" s="30"/>
      <c r="E700279" s="30"/>
      <c r="F700279" s="30"/>
    </row>
    <row r="700378" spans="1:6" x14ac:dyDescent="0.3">
      <c r="A700378" s="30"/>
      <c r="B700378" s="30"/>
      <c r="C700378" s="30"/>
      <c r="D700378" s="30"/>
      <c r="E700378" s="30"/>
      <c r="F700378" s="30"/>
    </row>
    <row r="700477" spans="1:6" x14ac:dyDescent="0.3">
      <c r="A700477" s="30"/>
      <c r="B700477" s="30"/>
      <c r="C700477" s="30"/>
      <c r="D700477" s="30"/>
      <c r="E700477" s="30"/>
      <c r="F700477" s="30"/>
    </row>
    <row r="700576" spans="1:6" x14ac:dyDescent="0.3">
      <c r="A700576" s="30"/>
      <c r="B700576" s="30"/>
      <c r="C700576" s="30"/>
      <c r="D700576" s="30"/>
      <c r="E700576" s="30"/>
      <c r="F700576" s="30"/>
    </row>
    <row r="700675" spans="1:6" x14ac:dyDescent="0.3">
      <c r="A700675" s="30"/>
      <c r="B700675" s="30"/>
      <c r="C700675" s="30"/>
      <c r="D700675" s="30"/>
      <c r="E700675" s="30"/>
      <c r="F700675" s="30"/>
    </row>
    <row r="700774" spans="1:6" x14ac:dyDescent="0.3">
      <c r="A700774" s="30"/>
      <c r="B700774" s="30"/>
      <c r="C700774" s="30"/>
      <c r="D700774" s="30"/>
      <c r="E700774" s="30"/>
      <c r="F700774" s="30"/>
    </row>
    <row r="700873" spans="1:6" x14ac:dyDescent="0.3">
      <c r="A700873" s="30"/>
      <c r="B700873" s="30"/>
      <c r="C700873" s="30"/>
      <c r="D700873" s="30"/>
      <c r="E700873" s="30"/>
      <c r="F700873" s="30"/>
    </row>
    <row r="700972" spans="1:6" x14ac:dyDescent="0.3">
      <c r="A700972" s="30"/>
      <c r="B700972" s="30"/>
      <c r="C700972" s="30"/>
      <c r="D700972" s="30"/>
      <c r="E700972" s="30"/>
      <c r="F700972" s="30"/>
    </row>
    <row r="701071" spans="1:6" x14ac:dyDescent="0.3">
      <c r="A701071" s="30"/>
      <c r="B701071" s="30"/>
      <c r="C701071" s="30"/>
      <c r="D701071" s="30"/>
      <c r="E701071" s="30"/>
      <c r="F701071" s="30"/>
    </row>
    <row r="701170" spans="1:6" x14ac:dyDescent="0.3">
      <c r="A701170" s="30"/>
      <c r="B701170" s="30"/>
      <c r="C701170" s="30"/>
      <c r="D701170" s="30"/>
      <c r="E701170" s="30"/>
      <c r="F701170" s="30"/>
    </row>
    <row r="701269" spans="1:6" x14ac:dyDescent="0.3">
      <c r="A701269" s="30"/>
      <c r="B701269" s="30"/>
      <c r="C701269" s="30"/>
      <c r="D701269" s="30"/>
      <c r="E701269" s="30"/>
      <c r="F701269" s="30"/>
    </row>
    <row r="701368" spans="1:6" x14ac:dyDescent="0.3">
      <c r="A701368" s="30"/>
      <c r="B701368" s="30"/>
      <c r="C701368" s="30"/>
      <c r="D701368" s="30"/>
      <c r="E701368" s="30"/>
      <c r="F701368" s="30"/>
    </row>
    <row r="701467" spans="1:6" x14ac:dyDescent="0.3">
      <c r="A701467" s="30"/>
      <c r="B701467" s="30"/>
      <c r="C701467" s="30"/>
      <c r="D701467" s="30"/>
      <c r="E701467" s="30"/>
      <c r="F701467" s="30"/>
    </row>
    <row r="701566" spans="1:6" x14ac:dyDescent="0.3">
      <c r="A701566" s="30"/>
      <c r="B701566" s="30"/>
      <c r="C701566" s="30"/>
      <c r="D701566" s="30"/>
      <c r="E701566" s="30"/>
      <c r="F701566" s="30"/>
    </row>
    <row r="701665" spans="1:6" x14ac:dyDescent="0.3">
      <c r="A701665" s="30"/>
      <c r="B701665" s="30"/>
      <c r="C701665" s="30"/>
      <c r="D701665" s="30"/>
      <c r="E701665" s="30"/>
      <c r="F701665" s="30"/>
    </row>
    <row r="701764" spans="1:6" x14ac:dyDescent="0.3">
      <c r="A701764" s="30"/>
      <c r="B701764" s="30"/>
      <c r="C701764" s="30"/>
      <c r="D701764" s="30"/>
      <c r="E701764" s="30"/>
      <c r="F701764" s="30"/>
    </row>
    <row r="701863" spans="1:6" x14ac:dyDescent="0.3">
      <c r="A701863" s="30"/>
      <c r="B701863" s="30"/>
      <c r="C701863" s="30"/>
      <c r="D701863" s="30"/>
      <c r="E701863" s="30"/>
      <c r="F701863" s="30"/>
    </row>
    <row r="701962" spans="1:6" x14ac:dyDescent="0.3">
      <c r="A701962" s="30"/>
      <c r="B701962" s="30"/>
      <c r="C701962" s="30"/>
      <c r="D701962" s="30"/>
      <c r="E701962" s="30"/>
      <c r="F701962" s="30"/>
    </row>
    <row r="702061" spans="1:6" x14ac:dyDescent="0.3">
      <c r="A702061" s="30"/>
      <c r="B702061" s="30"/>
      <c r="C702061" s="30"/>
      <c r="D702061" s="30"/>
      <c r="E702061" s="30"/>
      <c r="F702061" s="30"/>
    </row>
    <row r="702160" spans="1:6" x14ac:dyDescent="0.3">
      <c r="A702160" s="30"/>
      <c r="B702160" s="30"/>
      <c r="C702160" s="30"/>
      <c r="D702160" s="30"/>
      <c r="E702160" s="30"/>
      <c r="F702160" s="30"/>
    </row>
    <row r="702259" spans="1:6" x14ac:dyDescent="0.3">
      <c r="A702259" s="30"/>
      <c r="B702259" s="30"/>
      <c r="C702259" s="30"/>
      <c r="D702259" s="30"/>
      <c r="E702259" s="30"/>
      <c r="F702259" s="30"/>
    </row>
    <row r="702358" spans="1:6" x14ac:dyDescent="0.3">
      <c r="A702358" s="30"/>
      <c r="B702358" s="30"/>
      <c r="C702358" s="30"/>
      <c r="D702358" s="30"/>
      <c r="E702358" s="30"/>
      <c r="F702358" s="30"/>
    </row>
    <row r="702457" spans="1:6" x14ac:dyDescent="0.3">
      <c r="A702457" s="30"/>
      <c r="B702457" s="30"/>
      <c r="C702457" s="30"/>
      <c r="D702457" s="30"/>
      <c r="E702457" s="30"/>
      <c r="F702457" s="30"/>
    </row>
    <row r="702556" spans="1:6" x14ac:dyDescent="0.3">
      <c r="A702556" s="30"/>
      <c r="B702556" s="30"/>
      <c r="C702556" s="30"/>
      <c r="D702556" s="30"/>
      <c r="E702556" s="30"/>
      <c r="F702556" s="30"/>
    </row>
    <row r="702655" spans="1:6" x14ac:dyDescent="0.3">
      <c r="A702655" s="30"/>
      <c r="B702655" s="30"/>
      <c r="C702655" s="30"/>
      <c r="D702655" s="30"/>
      <c r="E702655" s="30"/>
      <c r="F702655" s="30"/>
    </row>
    <row r="702754" spans="1:6" x14ac:dyDescent="0.3">
      <c r="A702754" s="30"/>
      <c r="B702754" s="30"/>
      <c r="C702754" s="30"/>
      <c r="D702754" s="30"/>
      <c r="E702754" s="30"/>
      <c r="F702754" s="30"/>
    </row>
    <row r="702853" spans="1:6" x14ac:dyDescent="0.3">
      <c r="A702853" s="30"/>
      <c r="B702853" s="30"/>
      <c r="C702853" s="30"/>
      <c r="D702853" s="30"/>
      <c r="E702853" s="30"/>
      <c r="F702853" s="30"/>
    </row>
    <row r="702952" spans="1:6" x14ac:dyDescent="0.3">
      <c r="A702952" s="30"/>
      <c r="B702952" s="30"/>
      <c r="C702952" s="30"/>
      <c r="D702952" s="30"/>
      <c r="E702952" s="30"/>
      <c r="F702952" s="30"/>
    </row>
    <row r="703051" spans="1:6" x14ac:dyDescent="0.3">
      <c r="A703051" s="30"/>
      <c r="B703051" s="30"/>
      <c r="C703051" s="30"/>
      <c r="D703051" s="30"/>
      <c r="E703051" s="30"/>
      <c r="F703051" s="30"/>
    </row>
    <row r="703150" spans="1:6" x14ac:dyDescent="0.3">
      <c r="A703150" s="30"/>
      <c r="B703150" s="30"/>
      <c r="C703150" s="30"/>
      <c r="D703150" s="30"/>
      <c r="E703150" s="30"/>
      <c r="F703150" s="30"/>
    </row>
    <row r="703249" spans="1:6" x14ac:dyDescent="0.3">
      <c r="A703249" s="30"/>
      <c r="B703249" s="30"/>
      <c r="C703249" s="30"/>
      <c r="D703249" s="30"/>
      <c r="E703249" s="30"/>
      <c r="F703249" s="30"/>
    </row>
    <row r="703348" spans="1:6" x14ac:dyDescent="0.3">
      <c r="A703348" s="30"/>
      <c r="B703348" s="30"/>
      <c r="C703348" s="30"/>
      <c r="D703348" s="30"/>
      <c r="E703348" s="30"/>
      <c r="F703348" s="30"/>
    </row>
    <row r="703447" spans="1:6" x14ac:dyDescent="0.3">
      <c r="A703447" s="30"/>
      <c r="B703447" s="30"/>
      <c r="C703447" s="30"/>
      <c r="D703447" s="30"/>
      <c r="E703447" s="30"/>
      <c r="F703447" s="30"/>
    </row>
    <row r="703546" spans="1:6" x14ac:dyDescent="0.3">
      <c r="A703546" s="30"/>
      <c r="B703546" s="30"/>
      <c r="C703546" s="30"/>
      <c r="D703546" s="30"/>
      <c r="E703546" s="30"/>
      <c r="F703546" s="30"/>
    </row>
    <row r="703645" spans="1:6" x14ac:dyDescent="0.3">
      <c r="A703645" s="30"/>
      <c r="B703645" s="30"/>
      <c r="C703645" s="30"/>
      <c r="D703645" s="30"/>
      <c r="E703645" s="30"/>
      <c r="F703645" s="30"/>
    </row>
    <row r="703744" spans="1:6" x14ac:dyDescent="0.3">
      <c r="A703744" s="30"/>
      <c r="B703744" s="30"/>
      <c r="C703744" s="30"/>
      <c r="D703744" s="30"/>
      <c r="E703744" s="30"/>
      <c r="F703744" s="30"/>
    </row>
    <row r="703843" spans="1:6" x14ac:dyDescent="0.3">
      <c r="A703843" s="30"/>
      <c r="B703843" s="30"/>
      <c r="C703843" s="30"/>
      <c r="D703843" s="30"/>
      <c r="E703843" s="30"/>
      <c r="F703843" s="30"/>
    </row>
    <row r="703942" spans="1:6" x14ac:dyDescent="0.3">
      <c r="A703942" s="30"/>
      <c r="B703942" s="30"/>
      <c r="C703942" s="30"/>
      <c r="D703942" s="30"/>
      <c r="E703942" s="30"/>
      <c r="F703942" s="30"/>
    </row>
    <row r="704041" spans="1:6" x14ac:dyDescent="0.3">
      <c r="A704041" s="30"/>
      <c r="B704041" s="30"/>
      <c r="C704041" s="30"/>
      <c r="D704041" s="30"/>
      <c r="E704041" s="30"/>
      <c r="F704041" s="30"/>
    </row>
    <row r="704140" spans="1:6" x14ac:dyDescent="0.3">
      <c r="A704140" s="30"/>
      <c r="B704140" s="30"/>
      <c r="C704140" s="30"/>
      <c r="D704140" s="30"/>
      <c r="E704140" s="30"/>
      <c r="F704140" s="30"/>
    </row>
    <row r="704239" spans="1:6" x14ac:dyDescent="0.3">
      <c r="A704239" s="30"/>
      <c r="B704239" s="30"/>
      <c r="C704239" s="30"/>
      <c r="D704239" s="30"/>
      <c r="E704239" s="30"/>
      <c r="F704239" s="30"/>
    </row>
    <row r="704338" spans="1:6" x14ac:dyDescent="0.3">
      <c r="A704338" s="30"/>
      <c r="B704338" s="30"/>
      <c r="C704338" s="30"/>
      <c r="D704338" s="30"/>
      <c r="E704338" s="30"/>
      <c r="F704338" s="30"/>
    </row>
    <row r="704437" spans="1:6" x14ac:dyDescent="0.3">
      <c r="A704437" s="30"/>
      <c r="B704437" s="30"/>
      <c r="C704437" s="30"/>
      <c r="D704437" s="30"/>
      <c r="E704437" s="30"/>
      <c r="F704437" s="30"/>
    </row>
    <row r="704536" spans="1:6" x14ac:dyDescent="0.3">
      <c r="A704536" s="30"/>
      <c r="B704536" s="30"/>
      <c r="C704536" s="30"/>
      <c r="D704536" s="30"/>
      <c r="E704536" s="30"/>
      <c r="F704536" s="30"/>
    </row>
    <row r="704635" spans="1:6" x14ac:dyDescent="0.3">
      <c r="A704635" s="30"/>
      <c r="B704635" s="30"/>
      <c r="C704635" s="30"/>
      <c r="D704635" s="30"/>
      <c r="E704635" s="30"/>
      <c r="F704635" s="30"/>
    </row>
    <row r="704734" spans="1:6" x14ac:dyDescent="0.3">
      <c r="A704734" s="30"/>
      <c r="B704734" s="30"/>
      <c r="C704734" s="30"/>
      <c r="D704734" s="30"/>
      <c r="E704734" s="30"/>
      <c r="F704734" s="30"/>
    </row>
    <row r="704833" spans="1:6" x14ac:dyDescent="0.3">
      <c r="A704833" s="30"/>
      <c r="B704833" s="30"/>
      <c r="C704833" s="30"/>
      <c r="D704833" s="30"/>
      <c r="E704833" s="30"/>
      <c r="F704833" s="30"/>
    </row>
    <row r="704932" spans="1:6" x14ac:dyDescent="0.3">
      <c r="A704932" s="30"/>
      <c r="B704932" s="30"/>
      <c r="C704932" s="30"/>
      <c r="D704932" s="30"/>
      <c r="E704932" s="30"/>
      <c r="F704932" s="30"/>
    </row>
    <row r="705031" spans="1:6" x14ac:dyDescent="0.3">
      <c r="A705031" s="30"/>
      <c r="B705031" s="30"/>
      <c r="C705031" s="30"/>
      <c r="D705031" s="30"/>
      <c r="E705031" s="30"/>
      <c r="F705031" s="30"/>
    </row>
    <row r="705130" spans="1:6" x14ac:dyDescent="0.3">
      <c r="A705130" s="30"/>
      <c r="B705130" s="30"/>
      <c r="C705130" s="30"/>
      <c r="D705130" s="30"/>
      <c r="E705130" s="30"/>
      <c r="F705130" s="30"/>
    </row>
    <row r="705229" spans="1:6" x14ac:dyDescent="0.3">
      <c r="A705229" s="30"/>
      <c r="B705229" s="30"/>
      <c r="C705229" s="30"/>
      <c r="D705229" s="30"/>
      <c r="E705229" s="30"/>
      <c r="F705229" s="30"/>
    </row>
    <row r="705328" spans="1:6" x14ac:dyDescent="0.3">
      <c r="A705328" s="30"/>
      <c r="B705328" s="30"/>
      <c r="C705328" s="30"/>
      <c r="D705328" s="30"/>
      <c r="E705328" s="30"/>
      <c r="F705328" s="30"/>
    </row>
    <row r="705427" spans="1:6" x14ac:dyDescent="0.3">
      <c r="A705427" s="30"/>
      <c r="B705427" s="30"/>
      <c r="C705427" s="30"/>
      <c r="D705427" s="30"/>
      <c r="E705427" s="30"/>
      <c r="F705427" s="30"/>
    </row>
    <row r="705526" spans="1:6" x14ac:dyDescent="0.3">
      <c r="A705526" s="30"/>
      <c r="B705526" s="30"/>
      <c r="C705526" s="30"/>
      <c r="D705526" s="30"/>
      <c r="E705526" s="30"/>
      <c r="F705526" s="30"/>
    </row>
    <row r="705625" spans="1:6" x14ac:dyDescent="0.3">
      <c r="A705625" s="30"/>
      <c r="B705625" s="30"/>
      <c r="C705625" s="30"/>
      <c r="D705625" s="30"/>
      <c r="E705625" s="30"/>
      <c r="F705625" s="30"/>
    </row>
    <row r="705724" spans="1:6" x14ac:dyDescent="0.3">
      <c r="A705724" s="30"/>
      <c r="B705724" s="30"/>
      <c r="C705724" s="30"/>
      <c r="D705724" s="30"/>
      <c r="E705724" s="30"/>
      <c r="F705724" s="30"/>
    </row>
    <row r="705823" spans="1:6" x14ac:dyDescent="0.3">
      <c r="A705823" s="30"/>
      <c r="B705823" s="30"/>
      <c r="C705823" s="30"/>
      <c r="D705823" s="30"/>
      <c r="E705823" s="30"/>
      <c r="F705823" s="30"/>
    </row>
    <row r="705922" spans="1:6" x14ac:dyDescent="0.3">
      <c r="A705922" s="30"/>
      <c r="B705922" s="30"/>
      <c r="C705922" s="30"/>
      <c r="D705922" s="30"/>
      <c r="E705922" s="30"/>
      <c r="F705922" s="30"/>
    </row>
    <row r="706021" spans="1:6" x14ac:dyDescent="0.3">
      <c r="A706021" s="30"/>
      <c r="B706021" s="30"/>
      <c r="C706021" s="30"/>
      <c r="D706021" s="30"/>
      <c r="E706021" s="30"/>
      <c r="F706021" s="30"/>
    </row>
    <row r="706120" spans="1:6" x14ac:dyDescent="0.3">
      <c r="A706120" s="30"/>
      <c r="B706120" s="30"/>
      <c r="C706120" s="30"/>
      <c r="D706120" s="30"/>
      <c r="E706120" s="30"/>
      <c r="F706120" s="30"/>
    </row>
    <row r="706219" spans="1:6" x14ac:dyDescent="0.3">
      <c r="A706219" s="30"/>
      <c r="B706219" s="30"/>
      <c r="C706219" s="30"/>
      <c r="D706219" s="30"/>
      <c r="E706219" s="30"/>
      <c r="F706219" s="30"/>
    </row>
    <row r="706318" spans="1:6" x14ac:dyDescent="0.3">
      <c r="A706318" s="30"/>
      <c r="B706318" s="30"/>
      <c r="C706318" s="30"/>
      <c r="D706318" s="30"/>
      <c r="E706318" s="30"/>
      <c r="F706318" s="30"/>
    </row>
    <row r="706417" spans="1:6" x14ac:dyDescent="0.3">
      <c r="A706417" s="30"/>
      <c r="B706417" s="30"/>
      <c r="C706417" s="30"/>
      <c r="D706417" s="30"/>
      <c r="E706417" s="30"/>
      <c r="F706417" s="30"/>
    </row>
    <row r="706516" spans="1:6" x14ac:dyDescent="0.3">
      <c r="A706516" s="30"/>
      <c r="B706516" s="30"/>
      <c r="C706516" s="30"/>
      <c r="D706516" s="30"/>
      <c r="E706516" s="30"/>
      <c r="F706516" s="30"/>
    </row>
    <row r="706615" spans="1:6" x14ac:dyDescent="0.3">
      <c r="A706615" s="30"/>
      <c r="B706615" s="30"/>
      <c r="C706615" s="30"/>
      <c r="D706615" s="30"/>
      <c r="E706615" s="30"/>
      <c r="F706615" s="30"/>
    </row>
    <row r="706714" spans="1:6" x14ac:dyDescent="0.3">
      <c r="A706714" s="30"/>
      <c r="B706714" s="30"/>
      <c r="C706714" s="30"/>
      <c r="D706714" s="30"/>
      <c r="E706714" s="30"/>
      <c r="F706714" s="30"/>
    </row>
    <row r="706813" spans="1:6" x14ac:dyDescent="0.3">
      <c r="A706813" s="30"/>
      <c r="B706813" s="30"/>
      <c r="C706813" s="30"/>
      <c r="D706813" s="30"/>
      <c r="E706813" s="30"/>
      <c r="F706813" s="30"/>
    </row>
    <row r="706912" spans="1:6" x14ac:dyDescent="0.3">
      <c r="A706912" s="30"/>
      <c r="B706912" s="30"/>
      <c r="C706912" s="30"/>
      <c r="D706912" s="30"/>
      <c r="E706912" s="30"/>
      <c r="F706912" s="30"/>
    </row>
    <row r="707011" spans="1:6" x14ac:dyDescent="0.3">
      <c r="A707011" s="30"/>
      <c r="B707011" s="30"/>
      <c r="C707011" s="30"/>
      <c r="D707011" s="30"/>
      <c r="E707011" s="30"/>
      <c r="F707011" s="30"/>
    </row>
    <row r="707110" spans="1:6" x14ac:dyDescent="0.3">
      <c r="A707110" s="30"/>
      <c r="B707110" s="30"/>
      <c r="C707110" s="30"/>
      <c r="D707110" s="30"/>
      <c r="E707110" s="30"/>
      <c r="F707110" s="30"/>
    </row>
    <row r="707209" spans="1:6" x14ac:dyDescent="0.3">
      <c r="A707209" s="30"/>
      <c r="B707209" s="30"/>
      <c r="C707209" s="30"/>
      <c r="D707209" s="30"/>
      <c r="E707209" s="30"/>
      <c r="F707209" s="30"/>
    </row>
    <row r="707308" spans="1:6" x14ac:dyDescent="0.3">
      <c r="A707308" s="30"/>
      <c r="B707308" s="30"/>
      <c r="C707308" s="30"/>
      <c r="D707308" s="30"/>
      <c r="E707308" s="30"/>
      <c r="F707308" s="30"/>
    </row>
    <row r="707407" spans="1:6" x14ac:dyDescent="0.3">
      <c r="A707407" s="30"/>
      <c r="B707407" s="30"/>
      <c r="C707407" s="30"/>
      <c r="D707407" s="30"/>
      <c r="E707407" s="30"/>
      <c r="F707407" s="30"/>
    </row>
    <row r="707506" spans="1:6" x14ac:dyDescent="0.3">
      <c r="A707506" s="30"/>
      <c r="B707506" s="30"/>
      <c r="C707506" s="30"/>
      <c r="D707506" s="30"/>
      <c r="E707506" s="30"/>
      <c r="F707506" s="30"/>
    </row>
    <row r="707605" spans="1:6" x14ac:dyDescent="0.3">
      <c r="A707605" s="30"/>
      <c r="B707605" s="30"/>
      <c r="C707605" s="30"/>
      <c r="D707605" s="30"/>
      <c r="E707605" s="30"/>
      <c r="F707605" s="30"/>
    </row>
    <row r="707704" spans="1:6" x14ac:dyDescent="0.3">
      <c r="A707704" s="30"/>
      <c r="B707704" s="30"/>
      <c r="C707704" s="30"/>
      <c r="D707704" s="30"/>
      <c r="E707704" s="30"/>
      <c r="F707704" s="30"/>
    </row>
    <row r="707803" spans="1:6" x14ac:dyDescent="0.3">
      <c r="A707803" s="30"/>
      <c r="B707803" s="30"/>
      <c r="C707803" s="30"/>
      <c r="D707803" s="30"/>
      <c r="E707803" s="30"/>
      <c r="F707803" s="30"/>
    </row>
    <row r="707902" spans="1:6" x14ac:dyDescent="0.3">
      <c r="A707902" s="30"/>
      <c r="B707902" s="30"/>
      <c r="C707902" s="30"/>
      <c r="D707902" s="30"/>
      <c r="E707902" s="30"/>
      <c r="F707902" s="30"/>
    </row>
    <row r="708001" spans="1:6" x14ac:dyDescent="0.3">
      <c r="A708001" s="30"/>
      <c r="B708001" s="30"/>
      <c r="C708001" s="30"/>
      <c r="D708001" s="30"/>
      <c r="E708001" s="30"/>
      <c r="F708001" s="30"/>
    </row>
    <row r="708100" spans="1:6" x14ac:dyDescent="0.3">
      <c r="A708100" s="30"/>
      <c r="B708100" s="30"/>
      <c r="C708100" s="30"/>
      <c r="D708100" s="30"/>
      <c r="E708100" s="30"/>
      <c r="F708100" s="30"/>
    </row>
    <row r="708199" spans="1:6" x14ac:dyDescent="0.3">
      <c r="A708199" s="30"/>
      <c r="B708199" s="30"/>
      <c r="C708199" s="30"/>
      <c r="D708199" s="30"/>
      <c r="E708199" s="30"/>
      <c r="F708199" s="30"/>
    </row>
    <row r="708298" spans="1:6" x14ac:dyDescent="0.3">
      <c r="A708298" s="30"/>
      <c r="B708298" s="30"/>
      <c r="C708298" s="30"/>
      <c r="D708298" s="30"/>
      <c r="E708298" s="30"/>
      <c r="F708298" s="30"/>
    </row>
    <row r="708397" spans="1:6" x14ac:dyDescent="0.3">
      <c r="A708397" s="30"/>
      <c r="B708397" s="30"/>
      <c r="C708397" s="30"/>
      <c r="D708397" s="30"/>
      <c r="E708397" s="30"/>
      <c r="F708397" s="30"/>
    </row>
    <row r="708496" spans="1:6" x14ac:dyDescent="0.3">
      <c r="A708496" s="30"/>
      <c r="B708496" s="30"/>
      <c r="C708496" s="30"/>
      <c r="D708496" s="30"/>
      <c r="E708496" s="30"/>
      <c r="F708496" s="30"/>
    </row>
    <row r="708595" spans="1:6" x14ac:dyDescent="0.3">
      <c r="A708595" s="30"/>
      <c r="B708595" s="30"/>
      <c r="C708595" s="30"/>
      <c r="D708595" s="30"/>
      <c r="E708595" s="30"/>
      <c r="F708595" s="30"/>
    </row>
    <row r="708694" spans="1:6" x14ac:dyDescent="0.3">
      <c r="A708694" s="30"/>
      <c r="B708694" s="30"/>
      <c r="C708694" s="30"/>
      <c r="D708694" s="30"/>
      <c r="E708694" s="30"/>
      <c r="F708694" s="30"/>
    </row>
    <row r="708793" spans="1:6" x14ac:dyDescent="0.3">
      <c r="A708793" s="30"/>
      <c r="B708793" s="30"/>
      <c r="C708793" s="30"/>
      <c r="D708793" s="30"/>
      <c r="E708793" s="30"/>
      <c r="F708793" s="30"/>
    </row>
    <row r="708892" spans="1:6" x14ac:dyDescent="0.3">
      <c r="A708892" s="30"/>
      <c r="B708892" s="30"/>
      <c r="C708892" s="30"/>
      <c r="D708892" s="30"/>
      <c r="E708892" s="30"/>
      <c r="F708892" s="30"/>
    </row>
    <row r="708991" spans="1:6" x14ac:dyDescent="0.3">
      <c r="A708991" s="30"/>
      <c r="B708991" s="30"/>
      <c r="C708991" s="30"/>
      <c r="D708991" s="30"/>
      <c r="E708991" s="30"/>
      <c r="F708991" s="30"/>
    </row>
    <row r="709090" spans="1:6" x14ac:dyDescent="0.3">
      <c r="A709090" s="30"/>
      <c r="B709090" s="30"/>
      <c r="C709090" s="30"/>
      <c r="D709090" s="30"/>
      <c r="E709090" s="30"/>
      <c r="F709090" s="30"/>
    </row>
    <row r="709189" spans="1:6" x14ac:dyDescent="0.3">
      <c r="A709189" s="30"/>
      <c r="B709189" s="30"/>
      <c r="C709189" s="30"/>
      <c r="D709189" s="30"/>
      <c r="E709189" s="30"/>
      <c r="F709189" s="30"/>
    </row>
    <row r="709288" spans="1:6" x14ac:dyDescent="0.3">
      <c r="A709288" s="30"/>
      <c r="B709288" s="30"/>
      <c r="C709288" s="30"/>
      <c r="D709288" s="30"/>
      <c r="E709288" s="30"/>
      <c r="F709288" s="30"/>
    </row>
    <row r="709387" spans="1:6" x14ac:dyDescent="0.3">
      <c r="A709387" s="30"/>
      <c r="B709387" s="30"/>
      <c r="C709387" s="30"/>
      <c r="D709387" s="30"/>
      <c r="E709387" s="30"/>
      <c r="F709387" s="30"/>
    </row>
    <row r="709486" spans="1:6" x14ac:dyDescent="0.3">
      <c r="A709486" s="30"/>
      <c r="B709486" s="30"/>
      <c r="C709486" s="30"/>
      <c r="D709486" s="30"/>
      <c r="E709486" s="30"/>
      <c r="F709486" s="30"/>
    </row>
    <row r="709585" spans="1:6" x14ac:dyDescent="0.3">
      <c r="A709585" s="30"/>
      <c r="B709585" s="30"/>
      <c r="C709585" s="30"/>
      <c r="D709585" s="30"/>
      <c r="E709585" s="30"/>
      <c r="F709585" s="30"/>
    </row>
    <row r="709684" spans="1:6" x14ac:dyDescent="0.3">
      <c r="A709684" s="30"/>
      <c r="B709684" s="30"/>
      <c r="C709684" s="30"/>
      <c r="D709684" s="30"/>
      <c r="E709684" s="30"/>
      <c r="F709684" s="30"/>
    </row>
    <row r="709783" spans="1:6" x14ac:dyDescent="0.3">
      <c r="A709783" s="30"/>
      <c r="B709783" s="30"/>
      <c r="C709783" s="30"/>
      <c r="D709783" s="30"/>
      <c r="E709783" s="30"/>
      <c r="F709783" s="30"/>
    </row>
    <row r="709882" spans="1:6" x14ac:dyDescent="0.3">
      <c r="A709882" s="30"/>
      <c r="B709882" s="30"/>
      <c r="C709882" s="30"/>
      <c r="D709882" s="30"/>
      <c r="E709882" s="30"/>
      <c r="F709882" s="30"/>
    </row>
    <row r="709981" spans="1:6" x14ac:dyDescent="0.3">
      <c r="A709981" s="30"/>
      <c r="B709981" s="30"/>
      <c r="C709981" s="30"/>
      <c r="D709981" s="30"/>
      <c r="E709981" s="30"/>
      <c r="F709981" s="30"/>
    </row>
    <row r="710080" spans="1:6" x14ac:dyDescent="0.3">
      <c r="A710080" s="30"/>
      <c r="B710080" s="30"/>
      <c r="C710080" s="30"/>
      <c r="D710080" s="30"/>
      <c r="E710080" s="30"/>
      <c r="F710080" s="30"/>
    </row>
    <row r="710179" spans="1:6" x14ac:dyDescent="0.3">
      <c r="A710179" s="30"/>
      <c r="B710179" s="30"/>
      <c r="C710179" s="30"/>
      <c r="D710179" s="30"/>
      <c r="E710179" s="30"/>
      <c r="F710179" s="30"/>
    </row>
    <row r="710278" spans="1:6" x14ac:dyDescent="0.3">
      <c r="A710278" s="30"/>
      <c r="B710278" s="30"/>
      <c r="C710278" s="30"/>
      <c r="D710278" s="30"/>
      <c r="E710278" s="30"/>
      <c r="F710278" s="30"/>
    </row>
    <row r="710377" spans="1:6" x14ac:dyDescent="0.3">
      <c r="A710377" s="30"/>
      <c r="B710377" s="30"/>
      <c r="C710377" s="30"/>
      <c r="D710377" s="30"/>
      <c r="E710377" s="30"/>
      <c r="F710377" s="30"/>
    </row>
    <row r="710476" spans="1:6" x14ac:dyDescent="0.3">
      <c r="A710476" s="30"/>
      <c r="B710476" s="30"/>
      <c r="C710476" s="30"/>
      <c r="D710476" s="30"/>
      <c r="E710476" s="30"/>
      <c r="F710476" s="30"/>
    </row>
    <row r="710575" spans="1:6" x14ac:dyDescent="0.3">
      <c r="A710575" s="30"/>
      <c r="B710575" s="30"/>
      <c r="C710575" s="30"/>
      <c r="D710575" s="30"/>
      <c r="E710575" s="30"/>
      <c r="F710575" s="30"/>
    </row>
    <row r="710674" spans="1:6" x14ac:dyDescent="0.3">
      <c r="A710674" s="30"/>
      <c r="B710674" s="30"/>
      <c r="C710674" s="30"/>
      <c r="D710674" s="30"/>
      <c r="E710674" s="30"/>
      <c r="F710674" s="30"/>
    </row>
    <row r="710773" spans="1:6" x14ac:dyDescent="0.3">
      <c r="A710773" s="30"/>
      <c r="B710773" s="30"/>
      <c r="C710773" s="30"/>
      <c r="D710773" s="30"/>
      <c r="E710773" s="30"/>
      <c r="F710773" s="30"/>
    </row>
    <row r="710872" spans="1:6" x14ac:dyDescent="0.3">
      <c r="A710872" s="30"/>
      <c r="B710872" s="30"/>
      <c r="C710872" s="30"/>
      <c r="D710872" s="30"/>
      <c r="E710872" s="30"/>
      <c r="F710872" s="30"/>
    </row>
    <row r="710971" spans="1:6" x14ac:dyDescent="0.3">
      <c r="A710971" s="30"/>
      <c r="B710971" s="30"/>
      <c r="C710971" s="30"/>
      <c r="D710971" s="30"/>
      <c r="E710971" s="30"/>
      <c r="F710971" s="30"/>
    </row>
    <row r="711070" spans="1:6" x14ac:dyDescent="0.3">
      <c r="A711070" s="30"/>
      <c r="B711070" s="30"/>
      <c r="C711070" s="30"/>
      <c r="D711070" s="30"/>
      <c r="E711070" s="30"/>
      <c r="F711070" s="30"/>
    </row>
    <row r="711169" spans="1:6" x14ac:dyDescent="0.3">
      <c r="A711169" s="30"/>
      <c r="B711169" s="30"/>
      <c r="C711169" s="30"/>
      <c r="D711169" s="30"/>
      <c r="E711169" s="30"/>
      <c r="F711169" s="30"/>
    </row>
    <row r="711268" spans="1:6" x14ac:dyDescent="0.3">
      <c r="A711268" s="30"/>
      <c r="B711268" s="30"/>
      <c r="C711268" s="30"/>
      <c r="D711268" s="30"/>
      <c r="E711268" s="30"/>
      <c r="F711268" s="30"/>
    </row>
    <row r="711367" spans="1:6" x14ac:dyDescent="0.3">
      <c r="A711367" s="30"/>
      <c r="B711367" s="30"/>
      <c r="C711367" s="30"/>
      <c r="D711367" s="30"/>
      <c r="E711367" s="30"/>
      <c r="F711367" s="30"/>
    </row>
    <row r="711466" spans="1:6" x14ac:dyDescent="0.3">
      <c r="A711466" s="30"/>
      <c r="B711466" s="30"/>
      <c r="C711466" s="30"/>
      <c r="D711466" s="30"/>
      <c r="E711466" s="30"/>
      <c r="F711466" s="30"/>
    </row>
    <row r="711565" spans="1:6" x14ac:dyDescent="0.3">
      <c r="A711565" s="30"/>
      <c r="B711565" s="30"/>
      <c r="C711565" s="30"/>
      <c r="D711565" s="30"/>
      <c r="E711565" s="30"/>
      <c r="F711565" s="30"/>
    </row>
    <row r="711664" spans="1:6" x14ac:dyDescent="0.3">
      <c r="A711664" s="30"/>
      <c r="B711664" s="30"/>
      <c r="C711664" s="30"/>
      <c r="D711664" s="30"/>
      <c r="E711664" s="30"/>
      <c r="F711664" s="30"/>
    </row>
    <row r="711763" spans="1:6" x14ac:dyDescent="0.3">
      <c r="A711763" s="30"/>
      <c r="B711763" s="30"/>
      <c r="C711763" s="30"/>
      <c r="D711763" s="30"/>
      <c r="E711763" s="30"/>
      <c r="F711763" s="30"/>
    </row>
    <row r="711862" spans="1:6" x14ac:dyDescent="0.3">
      <c r="A711862" s="30"/>
      <c r="B711862" s="30"/>
      <c r="C711862" s="30"/>
      <c r="D711862" s="30"/>
      <c r="E711862" s="30"/>
      <c r="F711862" s="30"/>
    </row>
    <row r="711961" spans="1:6" x14ac:dyDescent="0.3">
      <c r="A711961" s="30"/>
      <c r="B711961" s="30"/>
      <c r="C711961" s="30"/>
      <c r="D711961" s="30"/>
      <c r="E711961" s="30"/>
      <c r="F711961" s="30"/>
    </row>
    <row r="712060" spans="1:6" x14ac:dyDescent="0.3">
      <c r="A712060" s="30"/>
      <c r="B712060" s="30"/>
      <c r="C712060" s="30"/>
      <c r="D712060" s="30"/>
      <c r="E712060" s="30"/>
      <c r="F712060" s="30"/>
    </row>
    <row r="712159" spans="1:6" x14ac:dyDescent="0.3">
      <c r="A712159" s="30"/>
      <c r="B712159" s="30"/>
      <c r="C712159" s="30"/>
      <c r="D712159" s="30"/>
      <c r="E712159" s="30"/>
      <c r="F712159" s="30"/>
    </row>
    <row r="712258" spans="1:6" x14ac:dyDescent="0.3">
      <c r="A712258" s="30"/>
      <c r="B712258" s="30"/>
      <c r="C712258" s="30"/>
      <c r="D712258" s="30"/>
      <c r="E712258" s="30"/>
      <c r="F712258" s="30"/>
    </row>
    <row r="712357" spans="1:6" x14ac:dyDescent="0.3">
      <c r="A712357" s="30"/>
      <c r="B712357" s="30"/>
      <c r="C712357" s="30"/>
      <c r="D712357" s="30"/>
      <c r="E712357" s="30"/>
      <c r="F712357" s="30"/>
    </row>
    <row r="712456" spans="1:6" x14ac:dyDescent="0.3">
      <c r="A712456" s="30"/>
      <c r="B712456" s="30"/>
      <c r="C712456" s="30"/>
      <c r="D712456" s="30"/>
      <c r="E712456" s="30"/>
      <c r="F712456" s="30"/>
    </row>
    <row r="712555" spans="1:6" x14ac:dyDescent="0.3">
      <c r="A712555" s="30"/>
      <c r="B712555" s="30"/>
      <c r="C712555" s="30"/>
      <c r="D712555" s="30"/>
      <c r="E712555" s="30"/>
      <c r="F712555" s="30"/>
    </row>
    <row r="712654" spans="1:6" x14ac:dyDescent="0.3">
      <c r="A712654" s="30"/>
      <c r="B712654" s="30"/>
      <c r="C712654" s="30"/>
      <c r="D712654" s="30"/>
      <c r="E712654" s="30"/>
      <c r="F712654" s="30"/>
    </row>
    <row r="712753" spans="1:6" x14ac:dyDescent="0.3">
      <c r="A712753" s="30"/>
      <c r="B712753" s="30"/>
      <c r="C712753" s="30"/>
      <c r="D712753" s="30"/>
      <c r="E712753" s="30"/>
      <c r="F712753" s="30"/>
    </row>
    <row r="712852" spans="1:6" x14ac:dyDescent="0.3">
      <c r="A712852" s="30"/>
      <c r="B712852" s="30"/>
      <c r="C712852" s="30"/>
      <c r="D712852" s="30"/>
      <c r="E712852" s="30"/>
      <c r="F712852" s="30"/>
    </row>
    <row r="712951" spans="1:6" x14ac:dyDescent="0.3">
      <c r="A712951" s="30"/>
      <c r="B712951" s="30"/>
      <c r="C712951" s="30"/>
      <c r="D712951" s="30"/>
      <c r="E712951" s="30"/>
      <c r="F712951" s="30"/>
    </row>
    <row r="713050" spans="1:6" x14ac:dyDescent="0.3">
      <c r="A713050" s="30"/>
      <c r="B713050" s="30"/>
      <c r="C713050" s="30"/>
      <c r="D713050" s="30"/>
      <c r="E713050" s="30"/>
      <c r="F713050" s="30"/>
    </row>
    <row r="713149" spans="1:6" x14ac:dyDescent="0.3">
      <c r="A713149" s="30"/>
      <c r="B713149" s="30"/>
      <c r="C713149" s="30"/>
      <c r="D713149" s="30"/>
      <c r="E713149" s="30"/>
      <c r="F713149" s="30"/>
    </row>
    <row r="713248" spans="1:6" x14ac:dyDescent="0.3">
      <c r="A713248" s="30"/>
      <c r="B713248" s="30"/>
      <c r="C713248" s="30"/>
      <c r="D713248" s="30"/>
      <c r="E713248" s="30"/>
      <c r="F713248" s="30"/>
    </row>
    <row r="713347" spans="1:6" x14ac:dyDescent="0.3">
      <c r="A713347" s="30"/>
      <c r="B713347" s="30"/>
      <c r="C713347" s="30"/>
      <c r="D713347" s="30"/>
      <c r="E713347" s="30"/>
      <c r="F713347" s="30"/>
    </row>
    <row r="713446" spans="1:6" x14ac:dyDescent="0.3">
      <c r="A713446" s="30"/>
      <c r="B713446" s="30"/>
      <c r="C713446" s="30"/>
      <c r="D713446" s="30"/>
      <c r="E713446" s="30"/>
      <c r="F713446" s="30"/>
    </row>
    <row r="713545" spans="1:6" x14ac:dyDescent="0.3">
      <c r="A713545" s="30"/>
      <c r="B713545" s="30"/>
      <c r="C713545" s="30"/>
      <c r="D713545" s="30"/>
      <c r="E713545" s="30"/>
      <c r="F713545" s="30"/>
    </row>
    <row r="713644" spans="1:6" x14ac:dyDescent="0.3">
      <c r="A713644" s="30"/>
      <c r="B713644" s="30"/>
      <c r="C713644" s="30"/>
      <c r="D713644" s="30"/>
      <c r="E713644" s="30"/>
      <c r="F713644" s="30"/>
    </row>
    <row r="713743" spans="1:6" x14ac:dyDescent="0.3">
      <c r="A713743" s="30"/>
      <c r="B713743" s="30"/>
      <c r="C713743" s="30"/>
      <c r="D713743" s="30"/>
      <c r="E713743" s="30"/>
      <c r="F713743" s="30"/>
    </row>
    <row r="713842" spans="1:6" x14ac:dyDescent="0.3">
      <c r="A713842" s="30"/>
      <c r="B713842" s="30"/>
      <c r="C713842" s="30"/>
      <c r="D713842" s="30"/>
      <c r="E713842" s="30"/>
      <c r="F713842" s="30"/>
    </row>
    <row r="713941" spans="1:6" x14ac:dyDescent="0.3">
      <c r="A713941" s="30"/>
      <c r="B713941" s="30"/>
      <c r="C713941" s="30"/>
      <c r="D713941" s="30"/>
      <c r="E713941" s="30"/>
      <c r="F713941" s="30"/>
    </row>
    <row r="714040" spans="1:6" x14ac:dyDescent="0.3">
      <c r="A714040" s="30"/>
      <c r="B714040" s="30"/>
      <c r="C714040" s="30"/>
      <c r="D714040" s="30"/>
      <c r="E714040" s="30"/>
      <c r="F714040" s="30"/>
    </row>
    <row r="714139" spans="1:6" x14ac:dyDescent="0.3">
      <c r="A714139" s="30"/>
      <c r="B714139" s="30"/>
      <c r="C714139" s="30"/>
      <c r="D714139" s="30"/>
      <c r="E714139" s="30"/>
      <c r="F714139" s="30"/>
    </row>
    <row r="714238" spans="1:6" x14ac:dyDescent="0.3">
      <c r="A714238" s="30"/>
      <c r="B714238" s="30"/>
      <c r="C714238" s="30"/>
      <c r="D714238" s="30"/>
      <c r="E714238" s="30"/>
      <c r="F714238" s="30"/>
    </row>
    <row r="714337" spans="1:6" x14ac:dyDescent="0.3">
      <c r="A714337" s="30"/>
      <c r="B714337" s="30"/>
      <c r="C714337" s="30"/>
      <c r="D714337" s="30"/>
      <c r="E714337" s="30"/>
      <c r="F714337" s="30"/>
    </row>
    <row r="714436" spans="1:6" x14ac:dyDescent="0.3">
      <c r="A714436" s="30"/>
      <c r="B714436" s="30"/>
      <c r="C714436" s="30"/>
      <c r="D714436" s="30"/>
      <c r="E714436" s="30"/>
      <c r="F714436" s="30"/>
    </row>
    <row r="714535" spans="1:6" x14ac:dyDescent="0.3">
      <c r="A714535" s="30"/>
      <c r="B714535" s="30"/>
      <c r="C714535" s="30"/>
      <c r="D714535" s="30"/>
      <c r="E714535" s="30"/>
      <c r="F714535" s="30"/>
    </row>
    <row r="714634" spans="1:6" x14ac:dyDescent="0.3">
      <c r="A714634" s="30"/>
      <c r="B714634" s="30"/>
      <c r="C714634" s="30"/>
      <c r="D714634" s="30"/>
      <c r="E714634" s="30"/>
      <c r="F714634" s="30"/>
    </row>
    <row r="714733" spans="1:6" x14ac:dyDescent="0.3">
      <c r="A714733" s="30"/>
      <c r="B714733" s="30"/>
      <c r="C714733" s="30"/>
      <c r="D714733" s="30"/>
      <c r="E714733" s="30"/>
      <c r="F714733" s="30"/>
    </row>
    <row r="714832" spans="1:6" x14ac:dyDescent="0.3">
      <c r="A714832" s="30"/>
      <c r="B714832" s="30"/>
      <c r="C714832" s="30"/>
      <c r="D714832" s="30"/>
      <c r="E714832" s="30"/>
      <c r="F714832" s="30"/>
    </row>
    <row r="714931" spans="1:6" x14ac:dyDescent="0.3">
      <c r="A714931" s="30"/>
      <c r="B714931" s="30"/>
      <c r="C714931" s="30"/>
      <c r="D714931" s="30"/>
      <c r="E714931" s="30"/>
      <c r="F714931" s="30"/>
    </row>
    <row r="715030" spans="1:6" x14ac:dyDescent="0.3">
      <c r="A715030" s="30"/>
      <c r="B715030" s="30"/>
      <c r="C715030" s="30"/>
      <c r="D715030" s="30"/>
      <c r="E715030" s="30"/>
      <c r="F715030" s="30"/>
    </row>
    <row r="715129" spans="1:6" x14ac:dyDescent="0.3">
      <c r="A715129" s="30"/>
      <c r="B715129" s="30"/>
      <c r="C715129" s="30"/>
      <c r="D715129" s="30"/>
      <c r="E715129" s="30"/>
      <c r="F715129" s="30"/>
    </row>
    <row r="715228" spans="1:6" x14ac:dyDescent="0.3">
      <c r="A715228" s="30"/>
      <c r="B715228" s="30"/>
      <c r="C715228" s="30"/>
      <c r="D715228" s="30"/>
      <c r="E715228" s="30"/>
      <c r="F715228" s="30"/>
    </row>
    <row r="715327" spans="1:6" x14ac:dyDescent="0.3">
      <c r="A715327" s="30"/>
      <c r="B715327" s="30"/>
      <c r="C715327" s="30"/>
      <c r="D715327" s="30"/>
      <c r="E715327" s="30"/>
      <c r="F715327" s="30"/>
    </row>
    <row r="715426" spans="1:6" x14ac:dyDescent="0.3">
      <c r="A715426" s="30"/>
      <c r="B715426" s="30"/>
      <c r="C715426" s="30"/>
      <c r="D715426" s="30"/>
      <c r="E715426" s="30"/>
      <c r="F715426" s="30"/>
    </row>
    <row r="715525" spans="1:6" x14ac:dyDescent="0.3">
      <c r="A715525" s="30"/>
      <c r="B715525" s="30"/>
      <c r="C715525" s="30"/>
      <c r="D715525" s="30"/>
      <c r="E715525" s="30"/>
      <c r="F715525" s="30"/>
    </row>
    <row r="715624" spans="1:6" x14ac:dyDescent="0.3">
      <c r="A715624" s="30"/>
      <c r="B715624" s="30"/>
      <c r="C715624" s="30"/>
      <c r="D715624" s="30"/>
      <c r="E715624" s="30"/>
      <c r="F715624" s="30"/>
    </row>
    <row r="715723" spans="1:6" x14ac:dyDescent="0.3">
      <c r="A715723" s="30"/>
      <c r="B715723" s="30"/>
      <c r="C715723" s="30"/>
      <c r="D715723" s="30"/>
      <c r="E715723" s="30"/>
      <c r="F715723" s="30"/>
    </row>
    <row r="715822" spans="1:6" x14ac:dyDescent="0.3">
      <c r="A715822" s="30"/>
      <c r="B715822" s="30"/>
      <c r="C715822" s="30"/>
      <c r="D715822" s="30"/>
      <c r="E715822" s="30"/>
      <c r="F715822" s="30"/>
    </row>
    <row r="715921" spans="1:6" x14ac:dyDescent="0.3">
      <c r="A715921" s="30"/>
      <c r="B715921" s="30"/>
      <c r="C715921" s="30"/>
      <c r="D715921" s="30"/>
      <c r="E715921" s="30"/>
      <c r="F715921" s="30"/>
    </row>
    <row r="716020" spans="1:6" x14ac:dyDescent="0.3">
      <c r="A716020" s="30"/>
      <c r="B716020" s="30"/>
      <c r="C716020" s="30"/>
      <c r="D716020" s="30"/>
      <c r="E716020" s="30"/>
      <c r="F716020" s="30"/>
    </row>
    <row r="716119" spans="1:6" x14ac:dyDescent="0.3">
      <c r="A716119" s="30"/>
      <c r="B716119" s="30"/>
      <c r="C716119" s="30"/>
      <c r="D716119" s="30"/>
      <c r="E716119" s="30"/>
      <c r="F716119" s="30"/>
    </row>
    <row r="716218" spans="1:6" x14ac:dyDescent="0.3">
      <c r="A716218" s="30"/>
      <c r="B716218" s="30"/>
      <c r="C716218" s="30"/>
      <c r="D716218" s="30"/>
      <c r="E716218" s="30"/>
      <c r="F716218" s="30"/>
    </row>
    <row r="716317" spans="1:6" x14ac:dyDescent="0.3">
      <c r="A716317" s="30"/>
      <c r="B716317" s="30"/>
      <c r="C716317" s="30"/>
      <c r="D716317" s="30"/>
      <c r="E716317" s="30"/>
      <c r="F716317" s="30"/>
    </row>
    <row r="716416" spans="1:6" x14ac:dyDescent="0.3">
      <c r="A716416" s="30"/>
      <c r="B716416" s="30"/>
      <c r="C716416" s="30"/>
      <c r="D716416" s="30"/>
      <c r="E716416" s="30"/>
      <c r="F716416" s="30"/>
    </row>
    <row r="716515" spans="1:6" x14ac:dyDescent="0.3">
      <c r="A716515" s="30"/>
      <c r="B716515" s="30"/>
      <c r="C716515" s="30"/>
      <c r="D716515" s="30"/>
      <c r="E716515" s="30"/>
      <c r="F716515" s="30"/>
    </row>
    <row r="716614" spans="1:6" x14ac:dyDescent="0.3">
      <c r="A716614" s="30"/>
      <c r="B716614" s="30"/>
      <c r="C716614" s="30"/>
      <c r="D716614" s="30"/>
      <c r="E716614" s="30"/>
      <c r="F716614" s="30"/>
    </row>
    <row r="716713" spans="1:6" x14ac:dyDescent="0.3">
      <c r="A716713" s="30"/>
      <c r="B716713" s="30"/>
      <c r="C716713" s="30"/>
      <c r="D716713" s="30"/>
      <c r="E716713" s="30"/>
      <c r="F716713" s="30"/>
    </row>
    <row r="716812" spans="1:6" x14ac:dyDescent="0.3">
      <c r="A716812" s="30"/>
      <c r="B716812" s="30"/>
      <c r="C716812" s="30"/>
      <c r="D716812" s="30"/>
      <c r="E716812" s="30"/>
      <c r="F716812" s="30"/>
    </row>
    <row r="716911" spans="1:6" x14ac:dyDescent="0.3">
      <c r="A716911" s="30"/>
      <c r="B716911" s="30"/>
      <c r="C716911" s="30"/>
      <c r="D716911" s="30"/>
      <c r="E716911" s="30"/>
      <c r="F716911" s="30"/>
    </row>
    <row r="717010" spans="1:6" x14ac:dyDescent="0.3">
      <c r="A717010" s="30"/>
      <c r="B717010" s="30"/>
      <c r="C717010" s="30"/>
      <c r="D717010" s="30"/>
      <c r="E717010" s="30"/>
      <c r="F717010" s="30"/>
    </row>
    <row r="717109" spans="1:6" x14ac:dyDescent="0.3">
      <c r="A717109" s="30"/>
      <c r="B717109" s="30"/>
      <c r="C717109" s="30"/>
      <c r="D717109" s="30"/>
      <c r="E717109" s="30"/>
      <c r="F717109" s="30"/>
    </row>
    <row r="717208" spans="1:6" x14ac:dyDescent="0.3">
      <c r="A717208" s="30"/>
      <c r="B717208" s="30"/>
      <c r="C717208" s="30"/>
      <c r="D717208" s="30"/>
      <c r="E717208" s="30"/>
      <c r="F717208" s="30"/>
    </row>
    <row r="717307" spans="1:6" x14ac:dyDescent="0.3">
      <c r="A717307" s="30"/>
      <c r="B717307" s="30"/>
      <c r="C717307" s="30"/>
      <c r="D717307" s="30"/>
      <c r="E717307" s="30"/>
      <c r="F717307" s="30"/>
    </row>
    <row r="717406" spans="1:6" x14ac:dyDescent="0.3">
      <c r="A717406" s="30"/>
      <c r="B717406" s="30"/>
      <c r="C717406" s="30"/>
      <c r="D717406" s="30"/>
      <c r="E717406" s="30"/>
      <c r="F717406" s="30"/>
    </row>
    <row r="717505" spans="1:6" x14ac:dyDescent="0.3">
      <c r="A717505" s="30"/>
      <c r="B717505" s="30"/>
      <c r="C717505" s="30"/>
      <c r="D717505" s="30"/>
      <c r="E717505" s="30"/>
      <c r="F717505" s="30"/>
    </row>
    <row r="717604" spans="1:6" x14ac:dyDescent="0.3">
      <c r="A717604" s="30"/>
      <c r="B717604" s="30"/>
      <c r="C717604" s="30"/>
      <c r="D717604" s="30"/>
      <c r="E717604" s="30"/>
      <c r="F717604" s="30"/>
    </row>
    <row r="717703" spans="1:6" x14ac:dyDescent="0.3">
      <c r="A717703" s="30"/>
      <c r="B717703" s="30"/>
      <c r="C717703" s="30"/>
      <c r="D717703" s="30"/>
      <c r="E717703" s="30"/>
      <c r="F717703" s="30"/>
    </row>
    <row r="717802" spans="1:6" x14ac:dyDescent="0.3">
      <c r="A717802" s="30"/>
      <c r="B717802" s="30"/>
      <c r="C717802" s="30"/>
      <c r="D717802" s="30"/>
      <c r="E717802" s="30"/>
      <c r="F717802" s="30"/>
    </row>
    <row r="717901" spans="1:6" x14ac:dyDescent="0.3">
      <c r="A717901" s="30"/>
      <c r="B717901" s="30"/>
      <c r="C717901" s="30"/>
      <c r="D717901" s="30"/>
      <c r="E717901" s="30"/>
      <c r="F717901" s="30"/>
    </row>
    <row r="718000" spans="1:6" x14ac:dyDescent="0.3">
      <c r="A718000" s="30"/>
      <c r="B718000" s="30"/>
      <c r="C718000" s="30"/>
      <c r="D718000" s="30"/>
      <c r="E718000" s="30"/>
      <c r="F718000" s="30"/>
    </row>
    <row r="718099" spans="1:6" x14ac:dyDescent="0.3">
      <c r="A718099" s="30"/>
      <c r="B718099" s="30"/>
      <c r="C718099" s="30"/>
      <c r="D718099" s="30"/>
      <c r="E718099" s="30"/>
      <c r="F718099" s="30"/>
    </row>
    <row r="718198" spans="1:6" x14ac:dyDescent="0.3">
      <c r="A718198" s="30"/>
      <c r="B718198" s="30"/>
      <c r="C718198" s="30"/>
      <c r="D718198" s="30"/>
      <c r="E718198" s="30"/>
      <c r="F718198" s="30"/>
    </row>
    <row r="718297" spans="1:6" x14ac:dyDescent="0.3">
      <c r="A718297" s="30"/>
      <c r="B718297" s="30"/>
      <c r="C718297" s="30"/>
      <c r="D718297" s="30"/>
      <c r="E718297" s="30"/>
      <c r="F718297" s="30"/>
    </row>
    <row r="718396" spans="1:6" x14ac:dyDescent="0.3">
      <c r="A718396" s="30"/>
      <c r="B718396" s="30"/>
      <c r="C718396" s="30"/>
      <c r="D718396" s="30"/>
      <c r="E718396" s="30"/>
      <c r="F718396" s="30"/>
    </row>
    <row r="718495" spans="1:6" x14ac:dyDescent="0.3">
      <c r="A718495" s="30"/>
      <c r="B718495" s="30"/>
      <c r="C718495" s="30"/>
      <c r="D718495" s="30"/>
      <c r="E718495" s="30"/>
      <c r="F718495" s="30"/>
    </row>
    <row r="718594" spans="1:6" x14ac:dyDescent="0.3">
      <c r="A718594" s="30"/>
      <c r="B718594" s="30"/>
      <c r="C718594" s="30"/>
      <c r="D718594" s="30"/>
      <c r="E718594" s="30"/>
      <c r="F718594" s="30"/>
    </row>
    <row r="718693" spans="1:6" x14ac:dyDescent="0.3">
      <c r="A718693" s="30"/>
      <c r="B718693" s="30"/>
      <c r="C718693" s="30"/>
      <c r="D718693" s="30"/>
      <c r="E718693" s="30"/>
      <c r="F718693" s="30"/>
    </row>
    <row r="718792" spans="1:6" x14ac:dyDescent="0.3">
      <c r="A718792" s="30"/>
      <c r="B718792" s="30"/>
      <c r="C718792" s="30"/>
      <c r="D718792" s="30"/>
      <c r="E718792" s="30"/>
      <c r="F718792" s="30"/>
    </row>
    <row r="718891" spans="1:6" x14ac:dyDescent="0.3">
      <c r="A718891" s="30"/>
      <c r="B718891" s="30"/>
      <c r="C718891" s="30"/>
      <c r="D718891" s="30"/>
      <c r="E718891" s="30"/>
      <c r="F718891" s="30"/>
    </row>
    <row r="718990" spans="1:6" x14ac:dyDescent="0.3">
      <c r="A718990" s="30"/>
      <c r="B718990" s="30"/>
      <c r="C718990" s="30"/>
      <c r="D718990" s="30"/>
      <c r="E718990" s="30"/>
      <c r="F718990" s="30"/>
    </row>
    <row r="719089" spans="1:6" x14ac:dyDescent="0.3">
      <c r="A719089" s="30"/>
      <c r="B719089" s="30"/>
      <c r="C719089" s="30"/>
      <c r="D719089" s="30"/>
      <c r="E719089" s="30"/>
      <c r="F719089" s="30"/>
    </row>
    <row r="719188" spans="1:6" x14ac:dyDescent="0.3">
      <c r="A719188" s="30"/>
      <c r="B719188" s="30"/>
      <c r="C719188" s="30"/>
      <c r="D719188" s="30"/>
      <c r="E719188" s="30"/>
      <c r="F719188" s="30"/>
    </row>
    <row r="719287" spans="1:6" x14ac:dyDescent="0.3">
      <c r="A719287" s="30"/>
      <c r="B719287" s="30"/>
      <c r="C719287" s="30"/>
      <c r="D719287" s="30"/>
      <c r="E719287" s="30"/>
      <c r="F719287" s="30"/>
    </row>
    <row r="719386" spans="1:6" x14ac:dyDescent="0.3">
      <c r="A719386" s="30"/>
      <c r="B719386" s="30"/>
      <c r="C719386" s="30"/>
      <c r="D719386" s="30"/>
      <c r="E719386" s="30"/>
      <c r="F719386" s="30"/>
    </row>
    <row r="719485" spans="1:6" x14ac:dyDescent="0.3">
      <c r="A719485" s="30"/>
      <c r="B719485" s="30"/>
      <c r="C719485" s="30"/>
      <c r="D719485" s="30"/>
      <c r="E719485" s="30"/>
      <c r="F719485" s="30"/>
    </row>
    <row r="719584" spans="1:6" x14ac:dyDescent="0.3">
      <c r="A719584" s="30"/>
      <c r="B719584" s="30"/>
      <c r="C719584" s="30"/>
      <c r="D719584" s="30"/>
      <c r="E719584" s="30"/>
      <c r="F719584" s="30"/>
    </row>
    <row r="719683" spans="1:6" x14ac:dyDescent="0.3">
      <c r="A719683" s="30"/>
      <c r="B719683" s="30"/>
      <c r="C719683" s="30"/>
      <c r="D719683" s="30"/>
      <c r="E719683" s="30"/>
      <c r="F719683" s="30"/>
    </row>
    <row r="719782" spans="1:6" x14ac:dyDescent="0.3">
      <c r="A719782" s="30"/>
      <c r="B719782" s="30"/>
      <c r="C719782" s="30"/>
      <c r="D719782" s="30"/>
      <c r="E719782" s="30"/>
      <c r="F719782" s="30"/>
    </row>
    <row r="719881" spans="1:6" x14ac:dyDescent="0.3">
      <c r="A719881" s="30"/>
      <c r="B719881" s="30"/>
      <c r="C719881" s="30"/>
      <c r="D719881" s="30"/>
      <c r="E719881" s="30"/>
      <c r="F719881" s="30"/>
    </row>
    <row r="719980" spans="1:6" x14ac:dyDescent="0.3">
      <c r="A719980" s="30"/>
      <c r="B719980" s="30"/>
      <c r="C719980" s="30"/>
      <c r="D719980" s="30"/>
      <c r="E719980" s="30"/>
      <c r="F719980" s="30"/>
    </row>
    <row r="720079" spans="1:6" x14ac:dyDescent="0.3">
      <c r="A720079" s="30"/>
      <c r="B720079" s="30"/>
      <c r="C720079" s="30"/>
      <c r="D720079" s="30"/>
      <c r="E720079" s="30"/>
      <c r="F720079" s="30"/>
    </row>
    <row r="720178" spans="1:6" x14ac:dyDescent="0.3">
      <c r="A720178" s="30"/>
      <c r="B720178" s="30"/>
      <c r="C720178" s="30"/>
      <c r="D720178" s="30"/>
      <c r="E720178" s="30"/>
      <c r="F720178" s="30"/>
    </row>
    <row r="720277" spans="1:6" x14ac:dyDescent="0.3">
      <c r="A720277" s="30"/>
      <c r="B720277" s="30"/>
      <c r="C720277" s="30"/>
      <c r="D720277" s="30"/>
      <c r="E720277" s="30"/>
      <c r="F720277" s="30"/>
    </row>
    <row r="720376" spans="1:6" x14ac:dyDescent="0.3">
      <c r="A720376" s="30"/>
      <c r="B720376" s="30"/>
      <c r="C720376" s="30"/>
      <c r="D720376" s="30"/>
      <c r="E720376" s="30"/>
      <c r="F720376" s="30"/>
    </row>
    <row r="720475" spans="1:6" x14ac:dyDescent="0.3">
      <c r="A720475" s="30"/>
      <c r="B720475" s="30"/>
      <c r="C720475" s="30"/>
      <c r="D720475" s="30"/>
      <c r="E720475" s="30"/>
      <c r="F720475" s="30"/>
    </row>
    <row r="720574" spans="1:6" x14ac:dyDescent="0.3">
      <c r="A720574" s="30"/>
      <c r="B720574" s="30"/>
      <c r="C720574" s="30"/>
      <c r="D720574" s="30"/>
      <c r="E720574" s="30"/>
      <c r="F720574" s="30"/>
    </row>
    <row r="720673" spans="1:6" x14ac:dyDescent="0.3">
      <c r="A720673" s="30"/>
      <c r="B720673" s="30"/>
      <c r="C720673" s="30"/>
      <c r="D720673" s="30"/>
      <c r="E720673" s="30"/>
      <c r="F720673" s="30"/>
    </row>
    <row r="720772" spans="1:6" x14ac:dyDescent="0.3">
      <c r="A720772" s="30"/>
      <c r="B720772" s="30"/>
      <c r="C720772" s="30"/>
      <c r="D720772" s="30"/>
      <c r="E720772" s="30"/>
      <c r="F720772" s="30"/>
    </row>
    <row r="720871" spans="1:6" x14ac:dyDescent="0.3">
      <c r="A720871" s="30"/>
      <c r="B720871" s="30"/>
      <c r="C720871" s="30"/>
      <c r="D720871" s="30"/>
      <c r="E720871" s="30"/>
      <c r="F720871" s="30"/>
    </row>
    <row r="720970" spans="1:6" x14ac:dyDescent="0.3">
      <c r="A720970" s="30"/>
      <c r="B720970" s="30"/>
      <c r="C720970" s="30"/>
      <c r="D720970" s="30"/>
      <c r="E720970" s="30"/>
      <c r="F720970" s="30"/>
    </row>
    <row r="721069" spans="1:6" x14ac:dyDescent="0.3">
      <c r="A721069" s="30"/>
      <c r="B721069" s="30"/>
      <c r="C721069" s="30"/>
      <c r="D721069" s="30"/>
      <c r="E721069" s="30"/>
      <c r="F721069" s="30"/>
    </row>
    <row r="721168" spans="1:6" x14ac:dyDescent="0.3">
      <c r="A721168" s="30"/>
      <c r="B721168" s="30"/>
      <c r="C721168" s="30"/>
      <c r="D721168" s="30"/>
      <c r="E721168" s="30"/>
      <c r="F721168" s="30"/>
    </row>
    <row r="721267" spans="1:6" x14ac:dyDescent="0.3">
      <c r="A721267" s="30"/>
      <c r="B721267" s="30"/>
      <c r="C721267" s="30"/>
      <c r="D721267" s="30"/>
      <c r="E721267" s="30"/>
      <c r="F721267" s="30"/>
    </row>
    <row r="721366" spans="1:6" x14ac:dyDescent="0.3">
      <c r="A721366" s="30"/>
      <c r="B721366" s="30"/>
      <c r="C721366" s="30"/>
      <c r="D721366" s="30"/>
      <c r="E721366" s="30"/>
      <c r="F721366" s="30"/>
    </row>
    <row r="721465" spans="1:6" x14ac:dyDescent="0.3">
      <c r="A721465" s="30"/>
      <c r="B721465" s="30"/>
      <c r="C721465" s="30"/>
      <c r="D721465" s="30"/>
      <c r="E721465" s="30"/>
      <c r="F721465" s="30"/>
    </row>
    <row r="721564" spans="1:6" x14ac:dyDescent="0.3">
      <c r="A721564" s="30"/>
      <c r="B721564" s="30"/>
      <c r="C721564" s="30"/>
      <c r="D721564" s="30"/>
      <c r="E721564" s="30"/>
      <c r="F721564" s="30"/>
    </row>
    <row r="721663" spans="1:6" x14ac:dyDescent="0.3">
      <c r="A721663" s="30"/>
      <c r="B721663" s="30"/>
      <c r="C721663" s="30"/>
      <c r="D721663" s="30"/>
      <c r="E721663" s="30"/>
      <c r="F721663" s="30"/>
    </row>
    <row r="721762" spans="1:6" x14ac:dyDescent="0.3">
      <c r="A721762" s="30"/>
      <c r="B721762" s="30"/>
      <c r="C721762" s="30"/>
      <c r="D721762" s="30"/>
      <c r="E721762" s="30"/>
      <c r="F721762" s="30"/>
    </row>
    <row r="721861" spans="1:6" x14ac:dyDescent="0.3">
      <c r="A721861" s="30"/>
      <c r="B721861" s="30"/>
      <c r="C721861" s="30"/>
      <c r="D721861" s="30"/>
      <c r="E721861" s="30"/>
      <c r="F721861" s="30"/>
    </row>
    <row r="721960" spans="1:6" x14ac:dyDescent="0.3">
      <c r="A721960" s="30"/>
      <c r="B721960" s="30"/>
      <c r="C721960" s="30"/>
      <c r="D721960" s="30"/>
      <c r="E721960" s="30"/>
      <c r="F721960" s="30"/>
    </row>
    <row r="722059" spans="1:6" x14ac:dyDescent="0.3">
      <c r="A722059" s="30"/>
      <c r="B722059" s="30"/>
      <c r="C722059" s="30"/>
      <c r="D722059" s="30"/>
      <c r="E722059" s="30"/>
      <c r="F722059" s="30"/>
    </row>
    <row r="722158" spans="1:6" x14ac:dyDescent="0.3">
      <c r="A722158" s="30"/>
      <c r="B722158" s="30"/>
      <c r="C722158" s="30"/>
      <c r="D722158" s="30"/>
      <c r="E722158" s="30"/>
      <c r="F722158" s="30"/>
    </row>
    <row r="722257" spans="1:6" x14ac:dyDescent="0.3">
      <c r="A722257" s="30"/>
      <c r="B722257" s="30"/>
      <c r="C722257" s="30"/>
      <c r="D722257" s="30"/>
      <c r="E722257" s="30"/>
      <c r="F722257" s="30"/>
    </row>
    <row r="722356" spans="1:6" x14ac:dyDescent="0.3">
      <c r="A722356" s="30"/>
      <c r="B722356" s="30"/>
      <c r="C722356" s="30"/>
      <c r="D722356" s="30"/>
      <c r="E722356" s="30"/>
      <c r="F722356" s="30"/>
    </row>
    <row r="722455" spans="1:6" x14ac:dyDescent="0.3">
      <c r="A722455" s="30"/>
      <c r="B722455" s="30"/>
      <c r="C722455" s="30"/>
      <c r="D722455" s="30"/>
      <c r="E722455" s="30"/>
      <c r="F722455" s="30"/>
    </row>
    <row r="722554" spans="1:6" x14ac:dyDescent="0.3">
      <c r="A722554" s="30"/>
      <c r="B722554" s="30"/>
      <c r="C722554" s="30"/>
      <c r="D722554" s="30"/>
      <c r="E722554" s="30"/>
      <c r="F722554" s="30"/>
    </row>
    <row r="722653" spans="1:6" x14ac:dyDescent="0.3">
      <c r="A722653" s="30"/>
      <c r="B722653" s="30"/>
      <c r="C722653" s="30"/>
      <c r="D722653" s="30"/>
      <c r="E722653" s="30"/>
      <c r="F722653" s="30"/>
    </row>
    <row r="722752" spans="1:6" x14ac:dyDescent="0.3">
      <c r="A722752" s="30"/>
      <c r="B722752" s="30"/>
      <c r="C722752" s="30"/>
      <c r="D722752" s="30"/>
      <c r="E722752" s="30"/>
      <c r="F722752" s="30"/>
    </row>
    <row r="722851" spans="1:6" x14ac:dyDescent="0.3">
      <c r="A722851" s="30"/>
      <c r="B722851" s="30"/>
      <c r="C722851" s="30"/>
      <c r="D722851" s="30"/>
      <c r="E722851" s="30"/>
      <c r="F722851" s="30"/>
    </row>
    <row r="722950" spans="1:6" x14ac:dyDescent="0.3">
      <c r="A722950" s="30"/>
      <c r="B722950" s="30"/>
      <c r="C722950" s="30"/>
      <c r="D722950" s="30"/>
      <c r="E722950" s="30"/>
      <c r="F722950" s="30"/>
    </row>
    <row r="723049" spans="1:6" x14ac:dyDescent="0.3">
      <c r="A723049" s="30"/>
      <c r="B723049" s="30"/>
      <c r="C723049" s="30"/>
      <c r="D723049" s="30"/>
      <c r="E723049" s="30"/>
      <c r="F723049" s="30"/>
    </row>
    <row r="723148" spans="1:6" x14ac:dyDescent="0.3">
      <c r="A723148" s="30"/>
      <c r="B723148" s="30"/>
      <c r="C723148" s="30"/>
      <c r="D723148" s="30"/>
      <c r="E723148" s="30"/>
      <c r="F723148" s="30"/>
    </row>
    <row r="723247" spans="1:6" x14ac:dyDescent="0.3">
      <c r="A723247" s="30"/>
      <c r="B723247" s="30"/>
      <c r="C723247" s="30"/>
      <c r="D723247" s="30"/>
      <c r="E723247" s="30"/>
      <c r="F723247" s="30"/>
    </row>
    <row r="723346" spans="1:6" x14ac:dyDescent="0.3">
      <c r="A723346" s="30"/>
      <c r="B723346" s="30"/>
      <c r="C723346" s="30"/>
      <c r="D723346" s="30"/>
      <c r="E723346" s="30"/>
      <c r="F723346" s="30"/>
    </row>
    <row r="723445" spans="1:6" x14ac:dyDescent="0.3">
      <c r="A723445" s="30"/>
      <c r="B723445" s="30"/>
      <c r="C723445" s="30"/>
      <c r="D723445" s="30"/>
      <c r="E723445" s="30"/>
      <c r="F723445" s="30"/>
    </row>
    <row r="723544" spans="1:6" x14ac:dyDescent="0.3">
      <c r="A723544" s="30"/>
      <c r="B723544" s="30"/>
      <c r="C723544" s="30"/>
      <c r="D723544" s="30"/>
      <c r="E723544" s="30"/>
      <c r="F723544" s="30"/>
    </row>
    <row r="723643" spans="1:6" x14ac:dyDescent="0.3">
      <c r="A723643" s="30"/>
      <c r="B723643" s="30"/>
      <c r="C723643" s="30"/>
      <c r="D723643" s="30"/>
      <c r="E723643" s="30"/>
      <c r="F723643" s="30"/>
    </row>
    <row r="723742" spans="1:6" x14ac:dyDescent="0.3">
      <c r="A723742" s="30"/>
      <c r="B723742" s="30"/>
      <c r="C723742" s="30"/>
      <c r="D723742" s="30"/>
      <c r="E723742" s="30"/>
      <c r="F723742" s="30"/>
    </row>
    <row r="723841" spans="1:6" x14ac:dyDescent="0.3">
      <c r="A723841" s="30"/>
      <c r="B723841" s="30"/>
      <c r="C723841" s="30"/>
      <c r="D723841" s="30"/>
      <c r="E723841" s="30"/>
      <c r="F723841" s="30"/>
    </row>
    <row r="723940" spans="1:6" x14ac:dyDescent="0.3">
      <c r="A723940" s="30"/>
      <c r="B723940" s="30"/>
      <c r="C723940" s="30"/>
      <c r="D723940" s="30"/>
      <c r="E723940" s="30"/>
      <c r="F723940" s="30"/>
    </row>
    <row r="724039" spans="1:6" x14ac:dyDescent="0.3">
      <c r="A724039" s="30"/>
      <c r="B724039" s="30"/>
      <c r="C724039" s="30"/>
      <c r="D724039" s="30"/>
      <c r="E724039" s="30"/>
      <c r="F724039" s="30"/>
    </row>
    <row r="724138" spans="1:6" x14ac:dyDescent="0.3">
      <c r="A724138" s="30"/>
      <c r="B724138" s="30"/>
      <c r="C724138" s="30"/>
      <c r="D724138" s="30"/>
      <c r="E724138" s="30"/>
      <c r="F724138" s="30"/>
    </row>
    <row r="724237" spans="1:6" x14ac:dyDescent="0.3">
      <c r="A724237" s="30"/>
      <c r="B724237" s="30"/>
      <c r="C724237" s="30"/>
      <c r="D724237" s="30"/>
      <c r="E724237" s="30"/>
      <c r="F724237" s="30"/>
    </row>
    <row r="724336" spans="1:6" x14ac:dyDescent="0.3">
      <c r="A724336" s="30"/>
      <c r="B724336" s="30"/>
      <c r="C724336" s="30"/>
      <c r="D724336" s="30"/>
      <c r="E724336" s="30"/>
      <c r="F724336" s="30"/>
    </row>
    <row r="724435" spans="1:6" x14ac:dyDescent="0.3">
      <c r="A724435" s="30"/>
      <c r="B724435" s="30"/>
      <c r="C724435" s="30"/>
      <c r="D724435" s="30"/>
      <c r="E724435" s="30"/>
      <c r="F724435" s="30"/>
    </row>
    <row r="724534" spans="1:6" x14ac:dyDescent="0.3">
      <c r="A724534" s="30"/>
      <c r="B724534" s="30"/>
      <c r="C724534" s="30"/>
      <c r="D724534" s="30"/>
      <c r="E724534" s="30"/>
      <c r="F724534" s="30"/>
    </row>
    <row r="724633" spans="1:6" x14ac:dyDescent="0.3">
      <c r="A724633" s="30"/>
      <c r="B724633" s="30"/>
      <c r="C724633" s="30"/>
      <c r="D724633" s="30"/>
      <c r="E724633" s="30"/>
      <c r="F724633" s="30"/>
    </row>
    <row r="724732" spans="1:6" x14ac:dyDescent="0.3">
      <c r="A724732" s="30"/>
      <c r="B724732" s="30"/>
      <c r="C724732" s="30"/>
      <c r="D724732" s="30"/>
      <c r="E724732" s="30"/>
      <c r="F724732" s="30"/>
    </row>
    <row r="724831" spans="1:6" x14ac:dyDescent="0.3">
      <c r="A724831" s="30"/>
      <c r="B724831" s="30"/>
      <c r="C724831" s="30"/>
      <c r="D724831" s="30"/>
      <c r="E724831" s="30"/>
      <c r="F724831" s="30"/>
    </row>
    <row r="724930" spans="1:6" x14ac:dyDescent="0.3">
      <c r="A724930" s="30"/>
      <c r="B724930" s="30"/>
      <c r="C724930" s="30"/>
      <c r="D724930" s="30"/>
      <c r="E724930" s="30"/>
      <c r="F724930" s="30"/>
    </row>
    <row r="725029" spans="1:6" x14ac:dyDescent="0.3">
      <c r="A725029" s="30"/>
      <c r="B725029" s="30"/>
      <c r="C725029" s="30"/>
      <c r="D725029" s="30"/>
      <c r="E725029" s="30"/>
      <c r="F725029" s="30"/>
    </row>
    <row r="725128" spans="1:6" x14ac:dyDescent="0.3">
      <c r="A725128" s="30"/>
      <c r="B725128" s="30"/>
      <c r="C725128" s="30"/>
      <c r="D725128" s="30"/>
      <c r="E725128" s="30"/>
      <c r="F725128" s="30"/>
    </row>
    <row r="725227" spans="1:6" x14ac:dyDescent="0.3">
      <c r="A725227" s="30"/>
      <c r="B725227" s="30"/>
      <c r="C725227" s="30"/>
      <c r="D725227" s="30"/>
      <c r="E725227" s="30"/>
      <c r="F725227" s="30"/>
    </row>
    <row r="725326" spans="1:6" x14ac:dyDescent="0.3">
      <c r="A725326" s="30"/>
      <c r="B725326" s="30"/>
      <c r="C725326" s="30"/>
      <c r="D725326" s="30"/>
      <c r="E725326" s="30"/>
      <c r="F725326" s="30"/>
    </row>
    <row r="725425" spans="1:6" x14ac:dyDescent="0.3">
      <c r="A725425" s="30"/>
      <c r="B725425" s="30"/>
      <c r="C725425" s="30"/>
      <c r="D725425" s="30"/>
      <c r="E725425" s="30"/>
      <c r="F725425" s="30"/>
    </row>
    <row r="725524" spans="1:6" x14ac:dyDescent="0.3">
      <c r="A725524" s="30"/>
      <c r="B725524" s="30"/>
      <c r="C725524" s="30"/>
      <c r="D725524" s="30"/>
      <c r="E725524" s="30"/>
      <c r="F725524" s="30"/>
    </row>
    <row r="725623" spans="1:6" x14ac:dyDescent="0.3">
      <c r="A725623" s="30"/>
      <c r="B725623" s="30"/>
      <c r="C725623" s="30"/>
      <c r="D725623" s="30"/>
      <c r="E725623" s="30"/>
      <c r="F725623" s="30"/>
    </row>
    <row r="725722" spans="1:6" x14ac:dyDescent="0.3">
      <c r="A725722" s="30"/>
      <c r="B725722" s="30"/>
      <c r="C725722" s="30"/>
      <c r="D725722" s="30"/>
      <c r="E725722" s="30"/>
      <c r="F725722" s="30"/>
    </row>
    <row r="725821" spans="1:6" x14ac:dyDescent="0.3">
      <c r="A725821" s="30"/>
      <c r="B725821" s="30"/>
      <c r="C725821" s="30"/>
      <c r="D725821" s="30"/>
      <c r="E725821" s="30"/>
      <c r="F725821" s="30"/>
    </row>
    <row r="725920" spans="1:6" x14ac:dyDescent="0.3">
      <c r="A725920" s="30"/>
      <c r="B725920" s="30"/>
      <c r="C725920" s="30"/>
      <c r="D725920" s="30"/>
      <c r="E725920" s="30"/>
      <c r="F725920" s="30"/>
    </row>
    <row r="726019" spans="1:6" x14ac:dyDescent="0.3">
      <c r="A726019" s="30"/>
      <c r="B726019" s="30"/>
      <c r="C726019" s="30"/>
      <c r="D726019" s="30"/>
      <c r="E726019" s="30"/>
      <c r="F726019" s="30"/>
    </row>
    <row r="726118" spans="1:6" x14ac:dyDescent="0.3">
      <c r="A726118" s="30"/>
      <c r="B726118" s="30"/>
      <c r="C726118" s="30"/>
      <c r="D726118" s="30"/>
      <c r="E726118" s="30"/>
      <c r="F726118" s="30"/>
    </row>
    <row r="726217" spans="1:6" x14ac:dyDescent="0.3">
      <c r="A726217" s="30"/>
      <c r="B726217" s="30"/>
      <c r="C726217" s="30"/>
      <c r="D726217" s="30"/>
      <c r="E726217" s="30"/>
      <c r="F726217" s="30"/>
    </row>
    <row r="726316" spans="1:6" x14ac:dyDescent="0.3">
      <c r="A726316" s="30"/>
      <c r="B726316" s="30"/>
      <c r="C726316" s="30"/>
      <c r="D726316" s="30"/>
      <c r="E726316" s="30"/>
      <c r="F726316" s="30"/>
    </row>
    <row r="726415" spans="1:6" x14ac:dyDescent="0.3">
      <c r="A726415" s="30"/>
      <c r="B726415" s="30"/>
      <c r="C726415" s="30"/>
      <c r="D726415" s="30"/>
      <c r="E726415" s="30"/>
      <c r="F726415" s="30"/>
    </row>
    <row r="726514" spans="1:6" x14ac:dyDescent="0.3">
      <c r="A726514" s="30"/>
      <c r="B726514" s="30"/>
      <c r="C726514" s="30"/>
      <c r="D726514" s="30"/>
      <c r="E726514" s="30"/>
      <c r="F726514" s="30"/>
    </row>
    <row r="726613" spans="1:6" x14ac:dyDescent="0.3">
      <c r="A726613" s="30"/>
      <c r="B726613" s="30"/>
      <c r="C726613" s="30"/>
      <c r="D726613" s="30"/>
      <c r="E726613" s="30"/>
      <c r="F726613" s="30"/>
    </row>
    <row r="726712" spans="1:6" x14ac:dyDescent="0.3">
      <c r="A726712" s="30"/>
      <c r="B726712" s="30"/>
      <c r="C726712" s="30"/>
      <c r="D726712" s="30"/>
      <c r="E726712" s="30"/>
      <c r="F726712" s="30"/>
    </row>
    <row r="726811" spans="1:6" x14ac:dyDescent="0.3">
      <c r="A726811" s="30"/>
      <c r="B726811" s="30"/>
      <c r="C726811" s="30"/>
      <c r="D726811" s="30"/>
      <c r="E726811" s="30"/>
      <c r="F726811" s="30"/>
    </row>
    <row r="726910" spans="1:6" x14ac:dyDescent="0.3">
      <c r="A726910" s="30"/>
      <c r="B726910" s="30"/>
      <c r="C726910" s="30"/>
      <c r="D726910" s="30"/>
      <c r="E726910" s="30"/>
      <c r="F726910" s="30"/>
    </row>
    <row r="727009" spans="1:6" x14ac:dyDescent="0.3">
      <c r="A727009" s="30"/>
      <c r="B727009" s="30"/>
      <c r="C727009" s="30"/>
      <c r="D727009" s="30"/>
      <c r="E727009" s="30"/>
      <c r="F727009" s="30"/>
    </row>
    <row r="727108" spans="1:6" x14ac:dyDescent="0.3">
      <c r="A727108" s="30"/>
      <c r="B727108" s="30"/>
      <c r="C727108" s="30"/>
      <c r="D727108" s="30"/>
      <c r="E727108" s="30"/>
      <c r="F727108" s="30"/>
    </row>
    <row r="727207" spans="1:6" x14ac:dyDescent="0.3">
      <c r="A727207" s="30"/>
      <c r="B727207" s="30"/>
      <c r="C727207" s="30"/>
      <c r="D727207" s="30"/>
      <c r="E727207" s="30"/>
      <c r="F727207" s="30"/>
    </row>
    <row r="727306" spans="1:6" x14ac:dyDescent="0.3">
      <c r="A727306" s="30"/>
      <c r="B727306" s="30"/>
      <c r="C727306" s="30"/>
      <c r="D727306" s="30"/>
      <c r="E727306" s="30"/>
      <c r="F727306" s="30"/>
    </row>
    <row r="727405" spans="1:6" x14ac:dyDescent="0.3">
      <c r="A727405" s="30"/>
      <c r="B727405" s="30"/>
      <c r="C727405" s="30"/>
      <c r="D727405" s="30"/>
      <c r="E727405" s="30"/>
      <c r="F727405" s="30"/>
    </row>
    <row r="727504" spans="1:6" x14ac:dyDescent="0.3">
      <c r="A727504" s="30"/>
      <c r="B727504" s="30"/>
      <c r="C727504" s="30"/>
      <c r="D727504" s="30"/>
      <c r="E727504" s="30"/>
      <c r="F727504" s="30"/>
    </row>
    <row r="727603" spans="1:6" x14ac:dyDescent="0.3">
      <c r="A727603" s="30"/>
      <c r="B727603" s="30"/>
      <c r="C727603" s="30"/>
      <c r="D727603" s="30"/>
      <c r="E727603" s="30"/>
      <c r="F727603" s="30"/>
    </row>
    <row r="727702" spans="1:6" x14ac:dyDescent="0.3">
      <c r="A727702" s="30"/>
      <c r="B727702" s="30"/>
      <c r="C727702" s="30"/>
      <c r="D727702" s="30"/>
      <c r="E727702" s="30"/>
      <c r="F727702" s="30"/>
    </row>
    <row r="727801" spans="1:6" x14ac:dyDescent="0.3">
      <c r="A727801" s="30"/>
      <c r="B727801" s="30"/>
      <c r="C727801" s="30"/>
      <c r="D727801" s="30"/>
      <c r="E727801" s="30"/>
      <c r="F727801" s="30"/>
    </row>
    <row r="727900" spans="1:6" x14ac:dyDescent="0.3">
      <c r="A727900" s="30"/>
      <c r="B727900" s="30"/>
      <c r="C727900" s="30"/>
      <c r="D727900" s="30"/>
      <c r="E727900" s="30"/>
      <c r="F727900" s="30"/>
    </row>
    <row r="727999" spans="1:6" x14ac:dyDescent="0.3">
      <c r="A727999" s="30"/>
      <c r="B727999" s="30"/>
      <c r="C727999" s="30"/>
      <c r="D727999" s="30"/>
      <c r="E727999" s="30"/>
      <c r="F727999" s="30"/>
    </row>
    <row r="728098" spans="1:6" x14ac:dyDescent="0.3">
      <c r="A728098" s="30"/>
      <c r="B728098" s="30"/>
      <c r="C728098" s="30"/>
      <c r="D728098" s="30"/>
      <c r="E728098" s="30"/>
      <c r="F728098" s="30"/>
    </row>
    <row r="728197" spans="1:6" x14ac:dyDescent="0.3">
      <c r="A728197" s="30"/>
      <c r="B728197" s="30"/>
      <c r="C728197" s="30"/>
      <c r="D728197" s="30"/>
      <c r="E728197" s="30"/>
      <c r="F728197" s="30"/>
    </row>
    <row r="728296" spans="1:6" x14ac:dyDescent="0.3">
      <c r="A728296" s="30"/>
      <c r="B728296" s="30"/>
      <c r="C728296" s="30"/>
      <c r="D728296" s="30"/>
      <c r="E728296" s="30"/>
      <c r="F728296" s="30"/>
    </row>
    <row r="728395" spans="1:6" x14ac:dyDescent="0.3">
      <c r="A728395" s="30"/>
      <c r="B728395" s="30"/>
      <c r="C728395" s="30"/>
      <c r="D728395" s="30"/>
      <c r="E728395" s="30"/>
      <c r="F728395" s="30"/>
    </row>
    <row r="728494" spans="1:6" x14ac:dyDescent="0.3">
      <c r="A728494" s="30"/>
      <c r="B728494" s="30"/>
      <c r="C728494" s="30"/>
      <c r="D728494" s="30"/>
      <c r="E728494" s="30"/>
      <c r="F728494" s="30"/>
    </row>
    <row r="728593" spans="1:6" x14ac:dyDescent="0.3">
      <c r="A728593" s="30"/>
      <c r="B728593" s="30"/>
      <c r="C728593" s="30"/>
      <c r="D728593" s="30"/>
      <c r="E728593" s="30"/>
      <c r="F728593" s="30"/>
    </row>
    <row r="728692" spans="1:6" x14ac:dyDescent="0.3">
      <c r="A728692" s="30"/>
      <c r="B728692" s="30"/>
      <c r="C728692" s="30"/>
      <c r="D728692" s="30"/>
      <c r="E728692" s="30"/>
      <c r="F728692" s="30"/>
    </row>
    <row r="728791" spans="1:6" x14ac:dyDescent="0.3">
      <c r="A728791" s="30"/>
      <c r="B728791" s="30"/>
      <c r="C728791" s="30"/>
      <c r="D728791" s="30"/>
      <c r="E728791" s="30"/>
      <c r="F728791" s="30"/>
    </row>
    <row r="728890" spans="1:6" x14ac:dyDescent="0.3">
      <c r="A728890" s="30"/>
      <c r="B728890" s="30"/>
      <c r="C728890" s="30"/>
      <c r="D728890" s="30"/>
      <c r="E728890" s="30"/>
      <c r="F728890" s="30"/>
    </row>
    <row r="728989" spans="1:6" x14ac:dyDescent="0.3">
      <c r="A728989" s="30"/>
      <c r="B728989" s="30"/>
      <c r="C728989" s="30"/>
      <c r="D728989" s="30"/>
      <c r="E728989" s="30"/>
      <c r="F728989" s="30"/>
    </row>
    <row r="729088" spans="1:6" x14ac:dyDescent="0.3">
      <c r="A729088" s="30"/>
      <c r="B729088" s="30"/>
      <c r="C729088" s="30"/>
      <c r="D729088" s="30"/>
      <c r="E729088" s="30"/>
      <c r="F729088" s="30"/>
    </row>
    <row r="729187" spans="1:6" x14ac:dyDescent="0.3">
      <c r="A729187" s="30"/>
      <c r="B729187" s="30"/>
      <c r="C729187" s="30"/>
      <c r="D729187" s="30"/>
      <c r="E729187" s="30"/>
      <c r="F729187" s="30"/>
    </row>
    <row r="729286" spans="1:6" x14ac:dyDescent="0.3">
      <c r="A729286" s="30"/>
      <c r="B729286" s="30"/>
      <c r="C729286" s="30"/>
      <c r="D729286" s="30"/>
      <c r="E729286" s="30"/>
      <c r="F729286" s="30"/>
    </row>
    <row r="729385" spans="1:6" x14ac:dyDescent="0.3">
      <c r="A729385" s="30"/>
      <c r="B729385" s="30"/>
      <c r="C729385" s="30"/>
      <c r="D729385" s="30"/>
      <c r="E729385" s="30"/>
      <c r="F729385" s="30"/>
    </row>
    <row r="729484" spans="1:6" x14ac:dyDescent="0.3">
      <c r="A729484" s="30"/>
      <c r="B729484" s="30"/>
      <c r="C729484" s="30"/>
      <c r="D729484" s="30"/>
      <c r="E729484" s="30"/>
      <c r="F729484" s="30"/>
    </row>
    <row r="729583" spans="1:6" x14ac:dyDescent="0.3">
      <c r="A729583" s="30"/>
      <c r="B729583" s="30"/>
      <c r="C729583" s="30"/>
      <c r="D729583" s="30"/>
      <c r="E729583" s="30"/>
      <c r="F729583" s="30"/>
    </row>
    <row r="729682" spans="1:6" x14ac:dyDescent="0.3">
      <c r="A729682" s="30"/>
      <c r="B729682" s="30"/>
      <c r="C729682" s="30"/>
      <c r="D729682" s="30"/>
      <c r="E729682" s="30"/>
      <c r="F729682" s="30"/>
    </row>
    <row r="729781" spans="1:6" x14ac:dyDescent="0.3">
      <c r="A729781" s="30"/>
      <c r="B729781" s="30"/>
      <c r="C729781" s="30"/>
      <c r="D729781" s="30"/>
      <c r="E729781" s="30"/>
      <c r="F729781" s="30"/>
    </row>
    <row r="729880" spans="1:6" x14ac:dyDescent="0.3">
      <c r="A729880" s="30"/>
      <c r="B729880" s="30"/>
      <c r="C729880" s="30"/>
      <c r="D729880" s="30"/>
      <c r="E729880" s="30"/>
      <c r="F729880" s="30"/>
    </row>
    <row r="729979" spans="1:6" x14ac:dyDescent="0.3">
      <c r="A729979" s="30"/>
      <c r="B729979" s="30"/>
      <c r="C729979" s="30"/>
      <c r="D729979" s="30"/>
      <c r="E729979" s="30"/>
      <c r="F729979" s="30"/>
    </row>
    <row r="730078" spans="1:6" x14ac:dyDescent="0.3">
      <c r="A730078" s="30"/>
      <c r="B730078" s="30"/>
      <c r="C730078" s="30"/>
      <c r="D730078" s="30"/>
      <c r="E730078" s="30"/>
      <c r="F730078" s="30"/>
    </row>
    <row r="730177" spans="1:6" x14ac:dyDescent="0.3">
      <c r="A730177" s="30"/>
      <c r="B730177" s="30"/>
      <c r="C730177" s="30"/>
      <c r="D730177" s="30"/>
      <c r="E730177" s="30"/>
      <c r="F730177" s="30"/>
    </row>
    <row r="730276" spans="1:6" x14ac:dyDescent="0.3">
      <c r="A730276" s="30"/>
      <c r="B730276" s="30"/>
      <c r="C730276" s="30"/>
      <c r="D730276" s="30"/>
      <c r="E730276" s="30"/>
      <c r="F730276" s="30"/>
    </row>
    <row r="730375" spans="1:6" x14ac:dyDescent="0.3">
      <c r="A730375" s="30"/>
      <c r="B730375" s="30"/>
      <c r="C730375" s="30"/>
      <c r="D730375" s="30"/>
      <c r="E730375" s="30"/>
      <c r="F730375" s="30"/>
    </row>
    <row r="730474" spans="1:6" x14ac:dyDescent="0.3">
      <c r="A730474" s="30"/>
      <c r="B730474" s="30"/>
      <c r="C730474" s="30"/>
      <c r="D730474" s="30"/>
      <c r="E730474" s="30"/>
      <c r="F730474" s="30"/>
    </row>
    <row r="730573" spans="1:6" x14ac:dyDescent="0.3">
      <c r="A730573" s="30"/>
      <c r="B730573" s="30"/>
      <c r="C730573" s="30"/>
      <c r="D730573" s="30"/>
      <c r="E730573" s="30"/>
      <c r="F730573" s="30"/>
    </row>
    <row r="730672" spans="1:6" x14ac:dyDescent="0.3">
      <c r="A730672" s="30"/>
      <c r="B730672" s="30"/>
      <c r="C730672" s="30"/>
      <c r="D730672" s="30"/>
      <c r="E730672" s="30"/>
      <c r="F730672" s="30"/>
    </row>
    <row r="730771" spans="1:6" x14ac:dyDescent="0.3">
      <c r="A730771" s="30"/>
      <c r="B730771" s="30"/>
      <c r="C730771" s="30"/>
      <c r="D730771" s="30"/>
      <c r="E730771" s="30"/>
      <c r="F730771" s="30"/>
    </row>
    <row r="730870" spans="1:6" x14ac:dyDescent="0.3">
      <c r="A730870" s="30"/>
      <c r="B730870" s="30"/>
      <c r="C730870" s="30"/>
      <c r="D730870" s="30"/>
      <c r="E730870" s="30"/>
      <c r="F730870" s="30"/>
    </row>
    <row r="730969" spans="1:6" x14ac:dyDescent="0.3">
      <c r="A730969" s="30"/>
      <c r="B730969" s="30"/>
      <c r="C730969" s="30"/>
      <c r="D730969" s="30"/>
      <c r="E730969" s="30"/>
      <c r="F730969" s="30"/>
    </row>
    <row r="731068" spans="1:6" x14ac:dyDescent="0.3">
      <c r="A731068" s="30"/>
      <c r="B731068" s="30"/>
      <c r="C731068" s="30"/>
      <c r="D731068" s="30"/>
      <c r="E731068" s="30"/>
      <c r="F731068" s="30"/>
    </row>
    <row r="731167" spans="1:6" x14ac:dyDescent="0.3">
      <c r="A731167" s="30"/>
      <c r="B731167" s="30"/>
      <c r="C731167" s="30"/>
      <c r="D731167" s="30"/>
      <c r="E731167" s="30"/>
      <c r="F731167" s="30"/>
    </row>
    <row r="731266" spans="1:6" x14ac:dyDescent="0.3">
      <c r="A731266" s="30"/>
      <c r="B731266" s="30"/>
      <c r="C731266" s="30"/>
      <c r="D731266" s="30"/>
      <c r="E731266" s="30"/>
      <c r="F731266" s="30"/>
    </row>
    <row r="731365" spans="1:6" x14ac:dyDescent="0.3">
      <c r="A731365" s="30"/>
      <c r="B731365" s="30"/>
      <c r="C731365" s="30"/>
      <c r="D731365" s="30"/>
      <c r="E731365" s="30"/>
      <c r="F731365" s="30"/>
    </row>
    <row r="731464" spans="1:6" x14ac:dyDescent="0.3">
      <c r="A731464" s="30"/>
      <c r="B731464" s="30"/>
      <c r="C731464" s="30"/>
      <c r="D731464" s="30"/>
      <c r="E731464" s="30"/>
      <c r="F731464" s="30"/>
    </row>
    <row r="731563" spans="1:6" x14ac:dyDescent="0.3">
      <c r="A731563" s="30"/>
      <c r="B731563" s="30"/>
      <c r="C731563" s="30"/>
      <c r="D731563" s="30"/>
      <c r="E731563" s="30"/>
      <c r="F731563" s="30"/>
    </row>
    <row r="731662" spans="1:6" x14ac:dyDescent="0.3">
      <c r="A731662" s="30"/>
      <c r="B731662" s="30"/>
      <c r="C731662" s="30"/>
      <c r="D731662" s="30"/>
      <c r="E731662" s="30"/>
      <c r="F731662" s="30"/>
    </row>
    <row r="731761" spans="1:6" x14ac:dyDescent="0.3">
      <c r="A731761" s="30"/>
      <c r="B731761" s="30"/>
      <c r="C731761" s="30"/>
      <c r="D731761" s="30"/>
      <c r="E731761" s="30"/>
      <c r="F731761" s="30"/>
    </row>
    <row r="731860" spans="1:6" x14ac:dyDescent="0.3">
      <c r="A731860" s="30"/>
      <c r="B731860" s="30"/>
      <c r="C731860" s="30"/>
      <c r="D731860" s="30"/>
      <c r="E731860" s="30"/>
      <c r="F731860" s="30"/>
    </row>
    <row r="731959" spans="1:6" x14ac:dyDescent="0.3">
      <c r="A731959" s="30"/>
      <c r="B731959" s="30"/>
      <c r="C731959" s="30"/>
      <c r="D731959" s="30"/>
      <c r="E731959" s="30"/>
      <c r="F731959" s="30"/>
    </row>
    <row r="732058" spans="1:6" x14ac:dyDescent="0.3">
      <c r="A732058" s="30"/>
      <c r="B732058" s="30"/>
      <c r="C732058" s="30"/>
      <c r="D732058" s="30"/>
      <c r="E732058" s="30"/>
      <c r="F732058" s="30"/>
    </row>
    <row r="732157" spans="1:6" x14ac:dyDescent="0.3">
      <c r="A732157" s="30"/>
      <c r="B732157" s="30"/>
      <c r="C732157" s="30"/>
      <c r="D732157" s="30"/>
      <c r="E732157" s="30"/>
      <c r="F732157" s="30"/>
    </row>
    <row r="732256" spans="1:6" x14ac:dyDescent="0.3">
      <c r="A732256" s="30"/>
      <c r="B732256" s="30"/>
      <c r="C732256" s="30"/>
      <c r="D732256" s="30"/>
      <c r="E732256" s="30"/>
      <c r="F732256" s="30"/>
    </row>
    <row r="732355" spans="1:6" x14ac:dyDescent="0.3">
      <c r="A732355" s="30"/>
      <c r="B732355" s="30"/>
      <c r="C732355" s="30"/>
      <c r="D732355" s="30"/>
      <c r="E732355" s="30"/>
      <c r="F732355" s="30"/>
    </row>
    <row r="732454" spans="1:6" x14ac:dyDescent="0.3">
      <c r="A732454" s="30"/>
      <c r="B732454" s="30"/>
      <c r="C732454" s="30"/>
      <c r="D732454" s="30"/>
      <c r="E732454" s="30"/>
      <c r="F732454" s="30"/>
    </row>
    <row r="732553" spans="1:6" x14ac:dyDescent="0.3">
      <c r="A732553" s="30"/>
      <c r="B732553" s="30"/>
      <c r="C732553" s="30"/>
      <c r="D732553" s="30"/>
      <c r="E732553" s="30"/>
      <c r="F732553" s="30"/>
    </row>
    <row r="732652" spans="1:6" x14ac:dyDescent="0.3">
      <c r="A732652" s="30"/>
      <c r="B732652" s="30"/>
      <c r="C732652" s="30"/>
      <c r="D732652" s="30"/>
      <c r="E732652" s="30"/>
      <c r="F732652" s="30"/>
    </row>
    <row r="732751" spans="1:6" x14ac:dyDescent="0.3">
      <c r="A732751" s="30"/>
      <c r="B732751" s="30"/>
      <c r="C732751" s="30"/>
      <c r="D732751" s="30"/>
      <c r="E732751" s="30"/>
      <c r="F732751" s="30"/>
    </row>
    <row r="732850" spans="1:6" x14ac:dyDescent="0.3">
      <c r="A732850" s="30"/>
      <c r="B732850" s="30"/>
      <c r="C732850" s="30"/>
      <c r="D732850" s="30"/>
      <c r="E732850" s="30"/>
      <c r="F732850" s="30"/>
    </row>
    <row r="732949" spans="1:6" x14ac:dyDescent="0.3">
      <c r="A732949" s="30"/>
      <c r="B732949" s="30"/>
      <c r="C732949" s="30"/>
      <c r="D732949" s="30"/>
      <c r="E732949" s="30"/>
      <c r="F732949" s="30"/>
    </row>
    <row r="733048" spans="1:6" x14ac:dyDescent="0.3">
      <c r="A733048" s="30"/>
      <c r="B733048" s="30"/>
      <c r="C733048" s="30"/>
      <c r="D733048" s="30"/>
      <c r="E733048" s="30"/>
      <c r="F733048" s="30"/>
    </row>
    <row r="733147" spans="1:6" x14ac:dyDescent="0.3">
      <c r="A733147" s="30"/>
      <c r="B733147" s="30"/>
      <c r="C733147" s="30"/>
      <c r="D733147" s="30"/>
      <c r="E733147" s="30"/>
      <c r="F733147" s="30"/>
    </row>
    <row r="733246" spans="1:6" x14ac:dyDescent="0.3">
      <c r="A733246" s="30"/>
      <c r="B733246" s="30"/>
      <c r="C733246" s="30"/>
      <c r="D733246" s="30"/>
      <c r="E733246" s="30"/>
      <c r="F733246" s="30"/>
    </row>
    <row r="733345" spans="1:6" x14ac:dyDescent="0.3">
      <c r="A733345" s="30"/>
      <c r="B733345" s="30"/>
      <c r="C733345" s="30"/>
      <c r="D733345" s="30"/>
      <c r="E733345" s="30"/>
      <c r="F733345" s="30"/>
    </row>
    <row r="733444" spans="1:6" x14ac:dyDescent="0.3">
      <c r="A733444" s="30"/>
      <c r="B733444" s="30"/>
      <c r="C733444" s="30"/>
      <c r="D733444" s="30"/>
      <c r="E733444" s="30"/>
      <c r="F733444" s="30"/>
    </row>
    <row r="733543" spans="1:6" x14ac:dyDescent="0.3">
      <c r="A733543" s="30"/>
      <c r="B733543" s="30"/>
      <c r="C733543" s="30"/>
      <c r="D733543" s="30"/>
      <c r="E733543" s="30"/>
      <c r="F733543" s="30"/>
    </row>
    <row r="733642" spans="1:6" x14ac:dyDescent="0.3">
      <c r="A733642" s="30"/>
      <c r="B733642" s="30"/>
      <c r="C733642" s="30"/>
      <c r="D733642" s="30"/>
      <c r="E733642" s="30"/>
      <c r="F733642" s="30"/>
    </row>
    <row r="733741" spans="1:6" x14ac:dyDescent="0.3">
      <c r="A733741" s="30"/>
      <c r="B733741" s="30"/>
      <c r="C733741" s="30"/>
      <c r="D733741" s="30"/>
      <c r="E733741" s="30"/>
      <c r="F733741" s="30"/>
    </row>
    <row r="733840" spans="1:6" x14ac:dyDescent="0.3">
      <c r="A733840" s="30"/>
      <c r="B733840" s="30"/>
      <c r="C733840" s="30"/>
      <c r="D733840" s="30"/>
      <c r="E733840" s="30"/>
      <c r="F733840" s="30"/>
    </row>
    <row r="733939" spans="1:6" x14ac:dyDescent="0.3">
      <c r="A733939" s="30"/>
      <c r="B733939" s="30"/>
      <c r="C733939" s="30"/>
      <c r="D733939" s="30"/>
      <c r="E733939" s="30"/>
      <c r="F733939" s="30"/>
    </row>
    <row r="734038" spans="1:6" x14ac:dyDescent="0.3">
      <c r="A734038" s="30"/>
      <c r="B734038" s="30"/>
      <c r="C734038" s="30"/>
      <c r="D734038" s="30"/>
      <c r="E734038" s="30"/>
      <c r="F734038" s="30"/>
    </row>
    <row r="734137" spans="1:6" x14ac:dyDescent="0.3">
      <c r="A734137" s="30"/>
      <c r="B734137" s="30"/>
      <c r="C734137" s="30"/>
      <c r="D734137" s="30"/>
      <c r="E734137" s="30"/>
      <c r="F734137" s="30"/>
    </row>
    <row r="734236" spans="1:6" x14ac:dyDescent="0.3">
      <c r="A734236" s="30"/>
      <c r="B734236" s="30"/>
      <c r="C734236" s="30"/>
      <c r="D734236" s="30"/>
      <c r="E734236" s="30"/>
      <c r="F734236" s="30"/>
    </row>
    <row r="734335" spans="1:6" x14ac:dyDescent="0.3">
      <c r="A734335" s="30"/>
      <c r="B734335" s="30"/>
      <c r="C734335" s="30"/>
      <c r="D734335" s="30"/>
      <c r="E734335" s="30"/>
      <c r="F734335" s="30"/>
    </row>
    <row r="734434" spans="1:6" x14ac:dyDescent="0.3">
      <c r="A734434" s="30"/>
      <c r="B734434" s="30"/>
      <c r="C734434" s="30"/>
      <c r="D734434" s="30"/>
      <c r="E734434" s="30"/>
      <c r="F734434" s="30"/>
    </row>
    <row r="734533" spans="1:6" x14ac:dyDescent="0.3">
      <c r="A734533" s="30"/>
      <c r="B734533" s="30"/>
      <c r="C734533" s="30"/>
      <c r="D734533" s="30"/>
      <c r="E734533" s="30"/>
      <c r="F734533" s="30"/>
    </row>
    <row r="734632" spans="1:6" x14ac:dyDescent="0.3">
      <c r="A734632" s="30"/>
      <c r="B734632" s="30"/>
      <c r="C734632" s="30"/>
      <c r="D734632" s="30"/>
      <c r="E734632" s="30"/>
      <c r="F734632" s="30"/>
    </row>
    <row r="734731" spans="1:6" x14ac:dyDescent="0.3">
      <c r="A734731" s="30"/>
      <c r="B734731" s="30"/>
      <c r="C734731" s="30"/>
      <c r="D734731" s="30"/>
      <c r="E734731" s="30"/>
      <c r="F734731" s="30"/>
    </row>
    <row r="734830" spans="1:6" x14ac:dyDescent="0.3">
      <c r="A734830" s="30"/>
      <c r="B734830" s="30"/>
      <c r="C734830" s="30"/>
      <c r="D734830" s="30"/>
      <c r="E734830" s="30"/>
      <c r="F734830" s="30"/>
    </row>
    <row r="734929" spans="1:6" x14ac:dyDescent="0.3">
      <c r="A734929" s="30"/>
      <c r="B734929" s="30"/>
      <c r="C734929" s="30"/>
      <c r="D734929" s="30"/>
      <c r="E734929" s="30"/>
      <c r="F734929" s="30"/>
    </row>
    <row r="735028" spans="1:6" x14ac:dyDescent="0.3">
      <c r="A735028" s="30"/>
      <c r="B735028" s="30"/>
      <c r="C735028" s="30"/>
      <c r="D735028" s="30"/>
      <c r="E735028" s="30"/>
      <c r="F735028" s="30"/>
    </row>
    <row r="735127" spans="1:6" x14ac:dyDescent="0.3">
      <c r="A735127" s="30"/>
      <c r="B735127" s="30"/>
      <c r="C735127" s="30"/>
      <c r="D735127" s="30"/>
      <c r="E735127" s="30"/>
      <c r="F735127" s="30"/>
    </row>
    <row r="735226" spans="1:6" x14ac:dyDescent="0.3">
      <c r="A735226" s="30"/>
      <c r="B735226" s="30"/>
      <c r="C735226" s="30"/>
      <c r="D735226" s="30"/>
      <c r="E735226" s="30"/>
      <c r="F735226" s="30"/>
    </row>
    <row r="735325" spans="1:6" x14ac:dyDescent="0.3">
      <c r="A735325" s="30"/>
      <c r="B735325" s="30"/>
      <c r="C735325" s="30"/>
      <c r="D735325" s="30"/>
      <c r="E735325" s="30"/>
      <c r="F735325" s="30"/>
    </row>
    <row r="735424" spans="1:6" x14ac:dyDescent="0.3">
      <c r="A735424" s="30"/>
      <c r="B735424" s="30"/>
      <c r="C735424" s="30"/>
      <c r="D735424" s="30"/>
      <c r="E735424" s="30"/>
      <c r="F735424" s="30"/>
    </row>
    <row r="735523" spans="1:6" x14ac:dyDescent="0.3">
      <c r="A735523" s="30"/>
      <c r="B735523" s="30"/>
      <c r="C735523" s="30"/>
      <c r="D735523" s="30"/>
      <c r="E735523" s="30"/>
      <c r="F735523" s="30"/>
    </row>
    <row r="735622" spans="1:6" x14ac:dyDescent="0.3">
      <c r="A735622" s="30"/>
      <c r="B735622" s="30"/>
      <c r="C735622" s="30"/>
      <c r="D735622" s="30"/>
      <c r="E735622" s="30"/>
      <c r="F735622" s="30"/>
    </row>
    <row r="735721" spans="1:6" x14ac:dyDescent="0.3">
      <c r="A735721" s="30"/>
      <c r="B735721" s="30"/>
      <c r="C735721" s="30"/>
      <c r="D735721" s="30"/>
      <c r="E735721" s="30"/>
      <c r="F735721" s="30"/>
    </row>
    <row r="735820" spans="1:6" x14ac:dyDescent="0.3">
      <c r="A735820" s="30"/>
      <c r="B735820" s="30"/>
      <c r="C735820" s="30"/>
      <c r="D735820" s="30"/>
      <c r="E735820" s="30"/>
      <c r="F735820" s="30"/>
    </row>
    <row r="735919" spans="1:6" x14ac:dyDescent="0.3">
      <c r="A735919" s="30"/>
      <c r="B735919" s="30"/>
      <c r="C735919" s="30"/>
      <c r="D735919" s="30"/>
      <c r="E735919" s="30"/>
      <c r="F735919" s="30"/>
    </row>
    <row r="736018" spans="1:6" x14ac:dyDescent="0.3">
      <c r="A736018" s="30"/>
      <c r="B736018" s="30"/>
      <c r="C736018" s="30"/>
      <c r="D736018" s="30"/>
      <c r="E736018" s="30"/>
      <c r="F736018" s="30"/>
    </row>
    <row r="736117" spans="1:6" x14ac:dyDescent="0.3">
      <c r="A736117" s="30"/>
      <c r="B736117" s="30"/>
      <c r="C736117" s="30"/>
      <c r="D736117" s="30"/>
      <c r="E736117" s="30"/>
      <c r="F736117" s="30"/>
    </row>
    <row r="736216" spans="1:6" x14ac:dyDescent="0.3">
      <c r="A736216" s="30"/>
      <c r="B736216" s="30"/>
      <c r="C736216" s="30"/>
      <c r="D736216" s="30"/>
      <c r="E736216" s="30"/>
      <c r="F736216" s="30"/>
    </row>
    <row r="736315" spans="1:6" x14ac:dyDescent="0.3">
      <c r="A736315" s="30"/>
      <c r="B736315" s="30"/>
      <c r="C736315" s="30"/>
      <c r="D736315" s="30"/>
      <c r="E736315" s="30"/>
      <c r="F736315" s="30"/>
    </row>
    <row r="736414" spans="1:6" x14ac:dyDescent="0.3">
      <c r="A736414" s="30"/>
      <c r="B736414" s="30"/>
      <c r="C736414" s="30"/>
      <c r="D736414" s="30"/>
      <c r="E736414" s="30"/>
      <c r="F736414" s="30"/>
    </row>
    <row r="736513" spans="1:6" x14ac:dyDescent="0.3">
      <c r="A736513" s="30"/>
      <c r="B736513" s="30"/>
      <c r="C736513" s="30"/>
      <c r="D736513" s="30"/>
      <c r="E736513" s="30"/>
      <c r="F736513" s="30"/>
    </row>
    <row r="736612" spans="1:6" x14ac:dyDescent="0.3">
      <c r="A736612" s="30"/>
      <c r="B736612" s="30"/>
      <c r="C736612" s="30"/>
      <c r="D736612" s="30"/>
      <c r="E736612" s="30"/>
      <c r="F736612" s="30"/>
    </row>
    <row r="736711" spans="1:6" x14ac:dyDescent="0.3">
      <c r="A736711" s="30"/>
      <c r="B736711" s="30"/>
      <c r="C736711" s="30"/>
      <c r="D736711" s="30"/>
      <c r="E736711" s="30"/>
      <c r="F736711" s="30"/>
    </row>
    <row r="736810" spans="1:6" x14ac:dyDescent="0.3">
      <c r="A736810" s="30"/>
      <c r="B736810" s="30"/>
      <c r="C736810" s="30"/>
      <c r="D736810" s="30"/>
      <c r="E736810" s="30"/>
      <c r="F736810" s="30"/>
    </row>
    <row r="736909" spans="1:6" x14ac:dyDescent="0.3">
      <c r="A736909" s="30"/>
      <c r="B736909" s="30"/>
      <c r="C736909" s="30"/>
      <c r="D736909" s="30"/>
      <c r="E736909" s="30"/>
      <c r="F736909" s="30"/>
    </row>
    <row r="737008" spans="1:6" x14ac:dyDescent="0.3">
      <c r="A737008" s="30"/>
      <c r="B737008" s="30"/>
      <c r="C737008" s="30"/>
      <c r="D737008" s="30"/>
      <c r="E737008" s="30"/>
      <c r="F737008" s="30"/>
    </row>
    <row r="737107" spans="1:6" x14ac:dyDescent="0.3">
      <c r="A737107" s="30"/>
      <c r="B737107" s="30"/>
      <c r="C737107" s="30"/>
      <c r="D737107" s="30"/>
      <c r="E737107" s="30"/>
      <c r="F737107" s="30"/>
    </row>
    <row r="737206" spans="1:6" x14ac:dyDescent="0.3">
      <c r="A737206" s="30"/>
      <c r="B737206" s="30"/>
      <c r="C737206" s="30"/>
      <c r="D737206" s="30"/>
      <c r="E737206" s="30"/>
      <c r="F737206" s="30"/>
    </row>
    <row r="737305" spans="1:6" x14ac:dyDescent="0.3">
      <c r="A737305" s="30"/>
      <c r="B737305" s="30"/>
      <c r="C737305" s="30"/>
      <c r="D737305" s="30"/>
      <c r="E737305" s="30"/>
      <c r="F737305" s="30"/>
    </row>
    <row r="737404" spans="1:6" x14ac:dyDescent="0.3">
      <c r="A737404" s="30"/>
      <c r="B737404" s="30"/>
      <c r="C737404" s="30"/>
      <c r="D737404" s="30"/>
      <c r="E737404" s="30"/>
      <c r="F737404" s="30"/>
    </row>
    <row r="737503" spans="1:6" x14ac:dyDescent="0.3">
      <c r="A737503" s="30"/>
      <c r="B737503" s="30"/>
      <c r="C737503" s="30"/>
      <c r="D737503" s="30"/>
      <c r="E737503" s="30"/>
      <c r="F737503" s="30"/>
    </row>
    <row r="737602" spans="1:6" x14ac:dyDescent="0.3">
      <c r="A737602" s="30"/>
      <c r="B737602" s="30"/>
      <c r="C737602" s="30"/>
      <c r="D737602" s="30"/>
      <c r="E737602" s="30"/>
      <c r="F737602" s="30"/>
    </row>
    <row r="737701" spans="1:6" x14ac:dyDescent="0.3">
      <c r="A737701" s="30"/>
      <c r="B737701" s="30"/>
      <c r="C737701" s="30"/>
      <c r="D737701" s="30"/>
      <c r="E737701" s="30"/>
      <c r="F737701" s="30"/>
    </row>
    <row r="737800" spans="1:6" x14ac:dyDescent="0.3">
      <c r="A737800" s="30"/>
      <c r="B737800" s="30"/>
      <c r="C737800" s="30"/>
      <c r="D737800" s="30"/>
      <c r="E737800" s="30"/>
      <c r="F737800" s="30"/>
    </row>
    <row r="737899" spans="1:6" x14ac:dyDescent="0.3">
      <c r="A737899" s="30"/>
      <c r="B737899" s="30"/>
      <c r="C737899" s="30"/>
      <c r="D737899" s="30"/>
      <c r="E737899" s="30"/>
      <c r="F737899" s="30"/>
    </row>
    <row r="737998" spans="1:6" x14ac:dyDescent="0.3">
      <c r="A737998" s="30"/>
      <c r="B737998" s="30"/>
      <c r="C737998" s="30"/>
      <c r="D737998" s="30"/>
      <c r="E737998" s="30"/>
      <c r="F737998" s="30"/>
    </row>
    <row r="738097" spans="1:6" x14ac:dyDescent="0.3">
      <c r="A738097" s="30"/>
      <c r="B738097" s="30"/>
      <c r="C738097" s="30"/>
      <c r="D738097" s="30"/>
      <c r="E738097" s="30"/>
      <c r="F738097" s="30"/>
    </row>
    <row r="738196" spans="1:6" x14ac:dyDescent="0.3">
      <c r="A738196" s="30"/>
      <c r="B738196" s="30"/>
      <c r="C738196" s="30"/>
      <c r="D738196" s="30"/>
      <c r="E738196" s="30"/>
      <c r="F738196" s="30"/>
    </row>
    <row r="738295" spans="1:6" x14ac:dyDescent="0.3">
      <c r="A738295" s="30"/>
      <c r="B738295" s="30"/>
      <c r="C738295" s="30"/>
      <c r="D738295" s="30"/>
      <c r="E738295" s="30"/>
      <c r="F738295" s="30"/>
    </row>
    <row r="738394" spans="1:6" x14ac:dyDescent="0.3">
      <c r="A738394" s="30"/>
      <c r="B738394" s="30"/>
      <c r="C738394" s="30"/>
      <c r="D738394" s="30"/>
      <c r="E738394" s="30"/>
      <c r="F738394" s="30"/>
    </row>
    <row r="738493" spans="1:6" x14ac:dyDescent="0.3">
      <c r="A738493" s="30"/>
      <c r="B738493" s="30"/>
      <c r="C738493" s="30"/>
      <c r="D738493" s="30"/>
      <c r="E738493" s="30"/>
      <c r="F738493" s="30"/>
    </row>
    <row r="738592" spans="1:6" x14ac:dyDescent="0.3">
      <c r="A738592" s="30"/>
      <c r="B738592" s="30"/>
      <c r="C738592" s="30"/>
      <c r="D738592" s="30"/>
      <c r="E738592" s="30"/>
      <c r="F738592" s="30"/>
    </row>
    <row r="738691" spans="1:6" x14ac:dyDescent="0.3">
      <c r="A738691" s="30"/>
      <c r="B738691" s="30"/>
      <c r="C738691" s="30"/>
      <c r="D738691" s="30"/>
      <c r="E738691" s="30"/>
      <c r="F738691" s="30"/>
    </row>
    <row r="738790" spans="1:6" x14ac:dyDescent="0.3">
      <c r="A738790" s="30"/>
      <c r="B738790" s="30"/>
      <c r="C738790" s="30"/>
      <c r="D738790" s="30"/>
      <c r="E738790" s="30"/>
      <c r="F738790" s="30"/>
    </row>
    <row r="738889" spans="1:6" x14ac:dyDescent="0.3">
      <c r="A738889" s="30"/>
      <c r="B738889" s="30"/>
      <c r="C738889" s="30"/>
      <c r="D738889" s="30"/>
      <c r="E738889" s="30"/>
      <c r="F738889" s="30"/>
    </row>
    <row r="738988" spans="1:6" x14ac:dyDescent="0.3">
      <c r="A738988" s="30"/>
      <c r="B738988" s="30"/>
      <c r="C738988" s="30"/>
      <c r="D738988" s="30"/>
      <c r="E738988" s="30"/>
      <c r="F738988" s="30"/>
    </row>
    <row r="739087" spans="1:6" x14ac:dyDescent="0.3">
      <c r="A739087" s="30"/>
      <c r="B739087" s="30"/>
      <c r="C739087" s="30"/>
      <c r="D739087" s="30"/>
      <c r="E739087" s="30"/>
      <c r="F739087" s="30"/>
    </row>
    <row r="739186" spans="1:6" x14ac:dyDescent="0.3">
      <c r="A739186" s="30"/>
      <c r="B739186" s="30"/>
      <c r="C739186" s="30"/>
      <c r="D739186" s="30"/>
      <c r="E739186" s="30"/>
      <c r="F739186" s="30"/>
    </row>
    <row r="739285" spans="1:6" x14ac:dyDescent="0.3">
      <c r="A739285" s="30"/>
      <c r="B739285" s="30"/>
      <c r="C739285" s="30"/>
      <c r="D739285" s="30"/>
      <c r="E739285" s="30"/>
      <c r="F739285" s="30"/>
    </row>
    <row r="739384" spans="1:6" x14ac:dyDescent="0.3">
      <c r="A739384" s="30"/>
      <c r="B739384" s="30"/>
      <c r="C739384" s="30"/>
      <c r="D739384" s="30"/>
      <c r="E739384" s="30"/>
      <c r="F739384" s="30"/>
    </row>
    <row r="739483" spans="1:6" x14ac:dyDescent="0.3">
      <c r="A739483" s="30"/>
      <c r="B739483" s="30"/>
      <c r="C739483" s="30"/>
      <c r="D739483" s="30"/>
      <c r="E739483" s="30"/>
      <c r="F739483" s="30"/>
    </row>
    <row r="739582" spans="1:6" x14ac:dyDescent="0.3">
      <c r="A739582" s="30"/>
      <c r="B739582" s="30"/>
      <c r="C739582" s="30"/>
      <c r="D739582" s="30"/>
      <c r="E739582" s="30"/>
      <c r="F739582" s="30"/>
    </row>
    <row r="739681" spans="1:6" x14ac:dyDescent="0.3">
      <c r="A739681" s="30"/>
      <c r="B739681" s="30"/>
      <c r="C739681" s="30"/>
      <c r="D739681" s="30"/>
      <c r="E739681" s="30"/>
      <c r="F739681" s="30"/>
    </row>
    <row r="739780" spans="1:6" x14ac:dyDescent="0.3">
      <c r="A739780" s="30"/>
      <c r="B739780" s="30"/>
      <c r="C739780" s="30"/>
      <c r="D739780" s="30"/>
      <c r="E739780" s="30"/>
      <c r="F739780" s="30"/>
    </row>
    <row r="739879" spans="1:6" x14ac:dyDescent="0.3">
      <c r="A739879" s="30"/>
      <c r="B739879" s="30"/>
      <c r="C739879" s="30"/>
      <c r="D739879" s="30"/>
      <c r="E739879" s="30"/>
      <c r="F739879" s="30"/>
    </row>
    <row r="739978" spans="1:6" x14ac:dyDescent="0.3">
      <c r="A739978" s="30"/>
      <c r="B739978" s="30"/>
      <c r="C739978" s="30"/>
      <c r="D739978" s="30"/>
      <c r="E739978" s="30"/>
      <c r="F739978" s="30"/>
    </row>
    <row r="740077" spans="1:6" x14ac:dyDescent="0.3">
      <c r="A740077" s="30"/>
      <c r="B740077" s="30"/>
      <c r="C740077" s="30"/>
      <c r="D740077" s="30"/>
      <c r="E740077" s="30"/>
      <c r="F740077" s="30"/>
    </row>
    <row r="740176" spans="1:6" x14ac:dyDescent="0.3">
      <c r="A740176" s="30"/>
      <c r="B740176" s="30"/>
      <c r="C740176" s="30"/>
      <c r="D740176" s="30"/>
      <c r="E740176" s="30"/>
      <c r="F740176" s="30"/>
    </row>
    <row r="740275" spans="1:6" x14ac:dyDescent="0.3">
      <c r="A740275" s="30"/>
      <c r="B740275" s="30"/>
      <c r="C740275" s="30"/>
      <c r="D740275" s="30"/>
      <c r="E740275" s="30"/>
      <c r="F740275" s="30"/>
    </row>
    <row r="740374" spans="1:6" x14ac:dyDescent="0.3">
      <c r="A740374" s="30"/>
      <c r="B740374" s="30"/>
      <c r="C740374" s="30"/>
      <c r="D740374" s="30"/>
      <c r="E740374" s="30"/>
      <c r="F740374" s="30"/>
    </row>
    <row r="740473" spans="1:6" x14ac:dyDescent="0.3">
      <c r="A740473" s="30"/>
      <c r="B740473" s="30"/>
      <c r="C740473" s="30"/>
      <c r="D740473" s="30"/>
      <c r="E740473" s="30"/>
      <c r="F740473" s="30"/>
    </row>
    <row r="740572" spans="1:6" x14ac:dyDescent="0.3">
      <c r="A740572" s="30"/>
      <c r="B740572" s="30"/>
      <c r="C740572" s="30"/>
      <c r="D740572" s="30"/>
      <c r="E740572" s="30"/>
      <c r="F740572" s="30"/>
    </row>
    <row r="740671" spans="1:6" x14ac:dyDescent="0.3">
      <c r="A740671" s="30"/>
      <c r="B740671" s="30"/>
      <c r="C740671" s="30"/>
      <c r="D740671" s="30"/>
      <c r="E740671" s="30"/>
      <c r="F740671" s="30"/>
    </row>
    <row r="740770" spans="1:6" x14ac:dyDescent="0.3">
      <c r="A740770" s="30"/>
      <c r="B740770" s="30"/>
      <c r="C740770" s="30"/>
      <c r="D740770" s="30"/>
      <c r="E740770" s="30"/>
      <c r="F740770" s="30"/>
    </row>
    <row r="740869" spans="1:6" x14ac:dyDescent="0.3">
      <c r="A740869" s="30"/>
      <c r="B740869" s="30"/>
      <c r="C740869" s="30"/>
      <c r="D740869" s="30"/>
      <c r="E740869" s="30"/>
      <c r="F740869" s="30"/>
    </row>
    <row r="740968" spans="1:6" x14ac:dyDescent="0.3">
      <c r="A740968" s="30"/>
      <c r="B740968" s="30"/>
      <c r="C740968" s="30"/>
      <c r="D740968" s="30"/>
      <c r="E740968" s="30"/>
      <c r="F740968" s="30"/>
    </row>
    <row r="741067" spans="1:6" x14ac:dyDescent="0.3">
      <c r="A741067" s="30"/>
      <c r="B741067" s="30"/>
      <c r="C741067" s="30"/>
      <c r="D741067" s="30"/>
      <c r="E741067" s="30"/>
      <c r="F741067" s="30"/>
    </row>
    <row r="741166" spans="1:6" x14ac:dyDescent="0.3">
      <c r="A741166" s="30"/>
      <c r="B741166" s="30"/>
      <c r="C741166" s="30"/>
      <c r="D741166" s="30"/>
      <c r="E741166" s="30"/>
      <c r="F741166" s="30"/>
    </row>
    <row r="741265" spans="1:6" x14ac:dyDescent="0.3">
      <c r="A741265" s="30"/>
      <c r="B741265" s="30"/>
      <c r="C741265" s="30"/>
      <c r="D741265" s="30"/>
      <c r="E741265" s="30"/>
      <c r="F741265" s="30"/>
    </row>
    <row r="741364" spans="1:6" x14ac:dyDescent="0.3">
      <c r="A741364" s="30"/>
      <c r="B741364" s="30"/>
      <c r="C741364" s="30"/>
      <c r="D741364" s="30"/>
      <c r="E741364" s="30"/>
      <c r="F741364" s="30"/>
    </row>
    <row r="741463" spans="1:6" x14ac:dyDescent="0.3">
      <c r="A741463" s="30"/>
      <c r="B741463" s="30"/>
      <c r="C741463" s="30"/>
      <c r="D741463" s="30"/>
      <c r="E741463" s="30"/>
      <c r="F741463" s="30"/>
    </row>
    <row r="741562" spans="1:6" x14ac:dyDescent="0.3">
      <c r="A741562" s="30"/>
      <c r="B741562" s="30"/>
      <c r="C741562" s="30"/>
      <c r="D741562" s="30"/>
      <c r="E741562" s="30"/>
      <c r="F741562" s="30"/>
    </row>
    <row r="741661" spans="1:6" x14ac:dyDescent="0.3">
      <c r="A741661" s="30"/>
      <c r="B741661" s="30"/>
      <c r="C741661" s="30"/>
      <c r="D741661" s="30"/>
      <c r="E741661" s="30"/>
      <c r="F741661" s="30"/>
    </row>
    <row r="741760" spans="1:6" x14ac:dyDescent="0.3">
      <c r="A741760" s="30"/>
      <c r="B741760" s="30"/>
      <c r="C741760" s="30"/>
      <c r="D741760" s="30"/>
      <c r="E741760" s="30"/>
      <c r="F741760" s="30"/>
    </row>
    <row r="741859" spans="1:6" x14ac:dyDescent="0.3">
      <c r="A741859" s="30"/>
      <c r="B741859" s="30"/>
      <c r="C741859" s="30"/>
      <c r="D741859" s="30"/>
      <c r="E741859" s="30"/>
      <c r="F741859" s="30"/>
    </row>
    <row r="741958" spans="1:6" x14ac:dyDescent="0.3">
      <c r="A741958" s="30"/>
      <c r="B741958" s="30"/>
      <c r="C741958" s="30"/>
      <c r="D741958" s="30"/>
      <c r="E741958" s="30"/>
      <c r="F741958" s="30"/>
    </row>
    <row r="742057" spans="1:6" x14ac:dyDescent="0.3">
      <c r="A742057" s="30"/>
      <c r="B742057" s="30"/>
      <c r="C742057" s="30"/>
      <c r="D742057" s="30"/>
      <c r="E742057" s="30"/>
      <c r="F742057" s="30"/>
    </row>
    <row r="742156" spans="1:6" x14ac:dyDescent="0.3">
      <c r="A742156" s="30"/>
      <c r="B742156" s="30"/>
      <c r="C742156" s="30"/>
      <c r="D742156" s="30"/>
      <c r="E742156" s="30"/>
      <c r="F742156" s="30"/>
    </row>
    <row r="742255" spans="1:6" x14ac:dyDescent="0.3">
      <c r="A742255" s="30"/>
      <c r="B742255" s="30"/>
      <c r="C742255" s="30"/>
      <c r="D742255" s="30"/>
      <c r="E742255" s="30"/>
      <c r="F742255" s="30"/>
    </row>
    <row r="742354" spans="1:6" x14ac:dyDescent="0.3">
      <c r="A742354" s="30"/>
      <c r="B742354" s="30"/>
      <c r="C742354" s="30"/>
      <c r="D742354" s="30"/>
      <c r="E742354" s="30"/>
      <c r="F742354" s="30"/>
    </row>
    <row r="742453" spans="1:6" x14ac:dyDescent="0.3">
      <c r="A742453" s="30"/>
      <c r="B742453" s="30"/>
      <c r="C742453" s="30"/>
      <c r="D742453" s="30"/>
      <c r="E742453" s="30"/>
      <c r="F742453" s="30"/>
    </row>
    <row r="742552" spans="1:6" x14ac:dyDescent="0.3">
      <c r="A742552" s="30"/>
      <c r="B742552" s="30"/>
      <c r="C742552" s="30"/>
      <c r="D742552" s="30"/>
      <c r="E742552" s="30"/>
      <c r="F742552" s="30"/>
    </row>
    <row r="742651" spans="1:6" x14ac:dyDescent="0.3">
      <c r="A742651" s="30"/>
      <c r="B742651" s="30"/>
      <c r="C742651" s="30"/>
      <c r="D742651" s="30"/>
      <c r="E742651" s="30"/>
      <c r="F742651" s="30"/>
    </row>
    <row r="742750" spans="1:6" x14ac:dyDescent="0.3">
      <c r="A742750" s="30"/>
      <c r="B742750" s="30"/>
      <c r="C742750" s="30"/>
      <c r="D742750" s="30"/>
      <c r="E742750" s="30"/>
      <c r="F742750" s="30"/>
    </row>
    <row r="742849" spans="1:6" x14ac:dyDescent="0.3">
      <c r="A742849" s="30"/>
      <c r="B742849" s="30"/>
      <c r="C742849" s="30"/>
      <c r="D742849" s="30"/>
      <c r="E742849" s="30"/>
      <c r="F742849" s="30"/>
    </row>
    <row r="742948" spans="1:6" x14ac:dyDescent="0.3">
      <c r="A742948" s="30"/>
      <c r="B742948" s="30"/>
      <c r="C742948" s="30"/>
      <c r="D742948" s="30"/>
      <c r="E742948" s="30"/>
      <c r="F742948" s="30"/>
    </row>
    <row r="743047" spans="1:6" x14ac:dyDescent="0.3">
      <c r="A743047" s="30"/>
      <c r="B743047" s="30"/>
      <c r="C743047" s="30"/>
      <c r="D743047" s="30"/>
      <c r="E743047" s="30"/>
      <c r="F743047" s="30"/>
    </row>
    <row r="743146" spans="1:6" x14ac:dyDescent="0.3">
      <c r="A743146" s="30"/>
      <c r="B743146" s="30"/>
      <c r="C743146" s="30"/>
      <c r="D743146" s="30"/>
      <c r="E743146" s="30"/>
      <c r="F743146" s="30"/>
    </row>
    <row r="743245" spans="1:6" x14ac:dyDescent="0.3">
      <c r="A743245" s="30"/>
      <c r="B743245" s="30"/>
      <c r="C743245" s="30"/>
      <c r="D743245" s="30"/>
      <c r="E743245" s="30"/>
      <c r="F743245" s="30"/>
    </row>
    <row r="743344" spans="1:6" x14ac:dyDescent="0.3">
      <c r="A743344" s="30"/>
      <c r="B743344" s="30"/>
      <c r="C743344" s="30"/>
      <c r="D743344" s="30"/>
      <c r="E743344" s="30"/>
      <c r="F743344" s="30"/>
    </row>
    <row r="743443" spans="1:6" x14ac:dyDescent="0.3">
      <c r="A743443" s="30"/>
      <c r="B743443" s="30"/>
      <c r="C743443" s="30"/>
      <c r="D743443" s="30"/>
      <c r="E743443" s="30"/>
      <c r="F743443" s="30"/>
    </row>
    <row r="743542" spans="1:6" x14ac:dyDescent="0.3">
      <c r="A743542" s="30"/>
      <c r="B743542" s="30"/>
      <c r="C743542" s="30"/>
      <c r="D743542" s="30"/>
      <c r="E743542" s="30"/>
      <c r="F743542" s="30"/>
    </row>
    <row r="743641" spans="1:6" x14ac:dyDescent="0.3">
      <c r="A743641" s="30"/>
      <c r="B743641" s="30"/>
      <c r="C743641" s="30"/>
      <c r="D743641" s="30"/>
      <c r="E743641" s="30"/>
      <c r="F743641" s="30"/>
    </row>
    <row r="743740" spans="1:6" x14ac:dyDescent="0.3">
      <c r="A743740" s="30"/>
      <c r="B743740" s="30"/>
      <c r="C743740" s="30"/>
      <c r="D743740" s="30"/>
      <c r="E743740" s="30"/>
      <c r="F743740" s="30"/>
    </row>
    <row r="743839" spans="1:6" x14ac:dyDescent="0.3">
      <c r="A743839" s="30"/>
      <c r="B743839" s="30"/>
      <c r="C743839" s="30"/>
      <c r="D743839" s="30"/>
      <c r="E743839" s="30"/>
      <c r="F743839" s="30"/>
    </row>
    <row r="743938" spans="1:6" x14ac:dyDescent="0.3">
      <c r="A743938" s="30"/>
      <c r="B743938" s="30"/>
      <c r="C743938" s="30"/>
      <c r="D743938" s="30"/>
      <c r="E743938" s="30"/>
      <c r="F743938" s="30"/>
    </row>
    <row r="744037" spans="1:6" x14ac:dyDescent="0.3">
      <c r="A744037" s="30"/>
      <c r="B744037" s="30"/>
      <c r="C744037" s="30"/>
      <c r="D744037" s="30"/>
      <c r="E744037" s="30"/>
      <c r="F744037" s="30"/>
    </row>
    <row r="744136" spans="1:6" x14ac:dyDescent="0.3">
      <c r="A744136" s="30"/>
      <c r="B744136" s="30"/>
      <c r="C744136" s="30"/>
      <c r="D744136" s="30"/>
      <c r="E744136" s="30"/>
      <c r="F744136" s="30"/>
    </row>
    <row r="744235" spans="1:6" x14ac:dyDescent="0.3">
      <c r="A744235" s="30"/>
      <c r="B744235" s="30"/>
      <c r="C744235" s="30"/>
      <c r="D744235" s="30"/>
      <c r="E744235" s="30"/>
      <c r="F744235" s="30"/>
    </row>
    <row r="744334" spans="1:6" x14ac:dyDescent="0.3">
      <c r="A744334" s="30"/>
      <c r="B744334" s="30"/>
      <c r="C744334" s="30"/>
      <c r="D744334" s="30"/>
      <c r="E744334" s="30"/>
      <c r="F744334" s="30"/>
    </row>
    <row r="744433" spans="1:6" x14ac:dyDescent="0.3">
      <c r="A744433" s="30"/>
      <c r="B744433" s="30"/>
      <c r="C744433" s="30"/>
      <c r="D744433" s="30"/>
      <c r="E744433" s="30"/>
      <c r="F744433" s="30"/>
    </row>
    <row r="744532" spans="1:6" x14ac:dyDescent="0.3">
      <c r="A744532" s="30"/>
      <c r="B744532" s="30"/>
      <c r="C744532" s="30"/>
      <c r="D744532" s="30"/>
      <c r="E744532" s="30"/>
      <c r="F744532" s="30"/>
    </row>
    <row r="744631" spans="1:6" x14ac:dyDescent="0.3">
      <c r="A744631" s="30"/>
      <c r="B744631" s="30"/>
      <c r="C744631" s="30"/>
      <c r="D744631" s="30"/>
      <c r="E744631" s="30"/>
      <c r="F744631" s="30"/>
    </row>
    <row r="744730" spans="1:6" x14ac:dyDescent="0.3">
      <c r="A744730" s="30"/>
      <c r="B744730" s="30"/>
      <c r="C744730" s="30"/>
      <c r="D744730" s="30"/>
      <c r="E744730" s="30"/>
      <c r="F744730" s="30"/>
    </row>
    <row r="744829" spans="1:6" x14ac:dyDescent="0.3">
      <c r="A744829" s="30"/>
      <c r="B744829" s="30"/>
      <c r="C744829" s="30"/>
      <c r="D744829" s="30"/>
      <c r="E744829" s="30"/>
      <c r="F744829" s="30"/>
    </row>
    <row r="744928" spans="1:6" x14ac:dyDescent="0.3">
      <c r="A744928" s="30"/>
      <c r="B744928" s="30"/>
      <c r="C744928" s="30"/>
      <c r="D744928" s="30"/>
      <c r="E744928" s="30"/>
      <c r="F744928" s="30"/>
    </row>
    <row r="745027" spans="1:6" x14ac:dyDescent="0.3">
      <c r="A745027" s="30"/>
      <c r="B745027" s="30"/>
      <c r="C745027" s="30"/>
      <c r="D745027" s="30"/>
      <c r="E745027" s="30"/>
      <c r="F745027" s="30"/>
    </row>
    <row r="745126" spans="1:6" x14ac:dyDescent="0.3">
      <c r="A745126" s="30"/>
      <c r="B745126" s="30"/>
      <c r="C745126" s="30"/>
      <c r="D745126" s="30"/>
      <c r="E745126" s="30"/>
      <c r="F745126" s="30"/>
    </row>
    <row r="745225" spans="1:6" x14ac:dyDescent="0.3">
      <c r="A745225" s="30"/>
      <c r="B745225" s="30"/>
      <c r="C745225" s="30"/>
      <c r="D745225" s="30"/>
      <c r="E745225" s="30"/>
      <c r="F745225" s="30"/>
    </row>
    <row r="745324" spans="1:6" x14ac:dyDescent="0.3">
      <c r="A745324" s="30"/>
      <c r="B745324" s="30"/>
      <c r="C745324" s="30"/>
      <c r="D745324" s="30"/>
      <c r="E745324" s="30"/>
      <c r="F745324" s="30"/>
    </row>
    <row r="745423" spans="1:6" x14ac:dyDescent="0.3">
      <c r="A745423" s="30"/>
      <c r="B745423" s="30"/>
      <c r="C745423" s="30"/>
      <c r="D745423" s="30"/>
      <c r="E745423" s="30"/>
      <c r="F745423" s="30"/>
    </row>
    <row r="745522" spans="1:6" x14ac:dyDescent="0.3">
      <c r="A745522" s="30"/>
      <c r="B745522" s="30"/>
      <c r="C745522" s="30"/>
      <c r="D745522" s="30"/>
      <c r="E745522" s="30"/>
      <c r="F745522" s="30"/>
    </row>
    <row r="745621" spans="1:6" x14ac:dyDescent="0.3">
      <c r="A745621" s="30"/>
      <c r="B745621" s="30"/>
      <c r="C745621" s="30"/>
      <c r="D745621" s="30"/>
      <c r="E745621" s="30"/>
      <c r="F745621" s="30"/>
    </row>
    <row r="745720" spans="1:6" x14ac:dyDescent="0.3">
      <c r="A745720" s="30"/>
      <c r="B745720" s="30"/>
      <c r="C745720" s="30"/>
      <c r="D745720" s="30"/>
      <c r="E745720" s="30"/>
      <c r="F745720" s="30"/>
    </row>
    <row r="745819" spans="1:6" x14ac:dyDescent="0.3">
      <c r="A745819" s="30"/>
      <c r="B745819" s="30"/>
      <c r="C745819" s="30"/>
      <c r="D745819" s="30"/>
      <c r="E745819" s="30"/>
      <c r="F745819" s="30"/>
    </row>
    <row r="745918" spans="1:6" x14ac:dyDescent="0.3">
      <c r="A745918" s="30"/>
      <c r="B745918" s="30"/>
      <c r="C745918" s="30"/>
      <c r="D745918" s="30"/>
      <c r="E745918" s="30"/>
      <c r="F745918" s="30"/>
    </row>
    <row r="746017" spans="1:6" x14ac:dyDescent="0.3">
      <c r="A746017" s="30"/>
      <c r="B746017" s="30"/>
      <c r="C746017" s="30"/>
      <c r="D746017" s="30"/>
      <c r="E746017" s="30"/>
      <c r="F746017" s="30"/>
    </row>
    <row r="746116" spans="1:6" x14ac:dyDescent="0.3">
      <c r="A746116" s="30"/>
      <c r="B746116" s="30"/>
      <c r="C746116" s="30"/>
      <c r="D746116" s="30"/>
      <c r="E746116" s="30"/>
      <c r="F746116" s="30"/>
    </row>
    <row r="746215" spans="1:6" x14ac:dyDescent="0.3">
      <c r="A746215" s="30"/>
      <c r="B746215" s="30"/>
      <c r="C746215" s="30"/>
      <c r="D746215" s="30"/>
      <c r="E746215" s="30"/>
      <c r="F746215" s="30"/>
    </row>
    <row r="746314" spans="1:6" x14ac:dyDescent="0.3">
      <c r="A746314" s="30"/>
      <c r="B746314" s="30"/>
      <c r="C746314" s="30"/>
      <c r="D746314" s="30"/>
      <c r="E746314" s="30"/>
      <c r="F746314" s="30"/>
    </row>
    <row r="746413" spans="1:6" x14ac:dyDescent="0.3">
      <c r="A746413" s="30"/>
      <c r="B746413" s="30"/>
      <c r="C746413" s="30"/>
      <c r="D746413" s="30"/>
      <c r="E746413" s="30"/>
      <c r="F746413" s="30"/>
    </row>
    <row r="746512" spans="1:6" x14ac:dyDescent="0.3">
      <c r="A746512" s="30"/>
      <c r="B746512" s="30"/>
      <c r="C746512" s="30"/>
      <c r="D746512" s="30"/>
      <c r="E746512" s="30"/>
      <c r="F746512" s="30"/>
    </row>
    <row r="746611" spans="1:6" x14ac:dyDescent="0.3">
      <c r="A746611" s="30"/>
      <c r="B746611" s="30"/>
      <c r="C746611" s="30"/>
      <c r="D746611" s="30"/>
      <c r="E746611" s="30"/>
      <c r="F746611" s="30"/>
    </row>
    <row r="746710" spans="1:6" x14ac:dyDescent="0.3">
      <c r="A746710" s="30"/>
      <c r="B746710" s="30"/>
      <c r="C746710" s="30"/>
      <c r="D746710" s="30"/>
      <c r="E746710" s="30"/>
      <c r="F746710" s="30"/>
    </row>
    <row r="746809" spans="1:6" x14ac:dyDescent="0.3">
      <c r="A746809" s="30"/>
      <c r="B746809" s="30"/>
      <c r="C746809" s="30"/>
      <c r="D746809" s="30"/>
      <c r="E746809" s="30"/>
      <c r="F746809" s="30"/>
    </row>
    <row r="746908" spans="1:6" x14ac:dyDescent="0.3">
      <c r="A746908" s="30"/>
      <c r="B746908" s="30"/>
      <c r="C746908" s="30"/>
      <c r="D746908" s="30"/>
      <c r="E746908" s="30"/>
      <c r="F746908" s="30"/>
    </row>
    <row r="747007" spans="1:6" x14ac:dyDescent="0.3">
      <c r="A747007" s="30"/>
      <c r="B747007" s="30"/>
      <c r="C747007" s="30"/>
      <c r="D747007" s="30"/>
      <c r="E747007" s="30"/>
      <c r="F747007" s="30"/>
    </row>
    <row r="747106" spans="1:6" x14ac:dyDescent="0.3">
      <c r="A747106" s="30"/>
      <c r="B747106" s="30"/>
      <c r="C747106" s="30"/>
      <c r="D747106" s="30"/>
      <c r="E747106" s="30"/>
      <c r="F747106" s="30"/>
    </row>
    <row r="747205" spans="1:6" x14ac:dyDescent="0.3">
      <c r="A747205" s="30"/>
      <c r="B747205" s="30"/>
      <c r="C747205" s="30"/>
      <c r="D747205" s="30"/>
      <c r="E747205" s="30"/>
      <c r="F747205" s="30"/>
    </row>
    <row r="747304" spans="1:6" x14ac:dyDescent="0.3">
      <c r="A747304" s="30"/>
      <c r="B747304" s="30"/>
      <c r="C747304" s="30"/>
      <c r="D747304" s="30"/>
      <c r="E747304" s="30"/>
      <c r="F747304" s="30"/>
    </row>
    <row r="747403" spans="1:6" x14ac:dyDescent="0.3">
      <c r="A747403" s="30"/>
      <c r="B747403" s="30"/>
      <c r="C747403" s="30"/>
      <c r="D747403" s="30"/>
      <c r="E747403" s="30"/>
      <c r="F747403" s="30"/>
    </row>
    <row r="747502" spans="1:6" x14ac:dyDescent="0.3">
      <c r="A747502" s="30"/>
      <c r="B747502" s="30"/>
      <c r="C747502" s="30"/>
      <c r="D747502" s="30"/>
      <c r="E747502" s="30"/>
      <c r="F747502" s="30"/>
    </row>
    <row r="747601" spans="1:6" x14ac:dyDescent="0.3">
      <c r="A747601" s="30"/>
      <c r="B747601" s="30"/>
      <c r="C747601" s="30"/>
      <c r="D747601" s="30"/>
      <c r="E747601" s="30"/>
      <c r="F747601" s="30"/>
    </row>
    <row r="747700" spans="1:6" x14ac:dyDescent="0.3">
      <c r="A747700" s="30"/>
      <c r="B747700" s="30"/>
      <c r="C747700" s="30"/>
      <c r="D747700" s="30"/>
      <c r="E747700" s="30"/>
      <c r="F747700" s="30"/>
    </row>
    <row r="747799" spans="1:6" x14ac:dyDescent="0.3">
      <c r="A747799" s="30"/>
      <c r="B747799" s="30"/>
      <c r="C747799" s="30"/>
      <c r="D747799" s="30"/>
      <c r="E747799" s="30"/>
      <c r="F747799" s="30"/>
    </row>
    <row r="747898" spans="1:6" x14ac:dyDescent="0.3">
      <c r="A747898" s="30"/>
      <c r="B747898" s="30"/>
      <c r="C747898" s="30"/>
      <c r="D747898" s="30"/>
      <c r="E747898" s="30"/>
      <c r="F747898" s="30"/>
    </row>
    <row r="747997" spans="1:6" x14ac:dyDescent="0.3">
      <c r="A747997" s="30"/>
      <c r="B747997" s="30"/>
      <c r="C747997" s="30"/>
      <c r="D747997" s="30"/>
      <c r="E747997" s="30"/>
      <c r="F747997" s="30"/>
    </row>
    <row r="748096" spans="1:6" x14ac:dyDescent="0.3">
      <c r="A748096" s="30"/>
      <c r="B748096" s="30"/>
      <c r="C748096" s="30"/>
      <c r="D748096" s="30"/>
      <c r="E748096" s="30"/>
      <c r="F748096" s="30"/>
    </row>
    <row r="748195" spans="1:6" x14ac:dyDescent="0.3">
      <c r="A748195" s="30"/>
      <c r="B748195" s="30"/>
      <c r="C748195" s="30"/>
      <c r="D748195" s="30"/>
      <c r="E748195" s="30"/>
      <c r="F748195" s="30"/>
    </row>
    <row r="748294" spans="1:6" x14ac:dyDescent="0.3">
      <c r="A748294" s="30"/>
      <c r="B748294" s="30"/>
      <c r="C748294" s="30"/>
      <c r="D748294" s="30"/>
      <c r="E748294" s="30"/>
      <c r="F748294" s="30"/>
    </row>
    <row r="748393" spans="1:6" x14ac:dyDescent="0.3">
      <c r="A748393" s="30"/>
      <c r="B748393" s="30"/>
      <c r="C748393" s="30"/>
      <c r="D748393" s="30"/>
      <c r="E748393" s="30"/>
      <c r="F748393" s="30"/>
    </row>
    <row r="748492" spans="1:6" x14ac:dyDescent="0.3">
      <c r="A748492" s="30"/>
      <c r="B748492" s="30"/>
      <c r="C748492" s="30"/>
      <c r="D748492" s="30"/>
      <c r="E748492" s="30"/>
      <c r="F748492" s="30"/>
    </row>
    <row r="748591" spans="1:6" x14ac:dyDescent="0.3">
      <c r="A748591" s="30"/>
      <c r="B748591" s="30"/>
      <c r="C748591" s="30"/>
      <c r="D748591" s="30"/>
      <c r="E748591" s="30"/>
      <c r="F748591" s="30"/>
    </row>
    <row r="748690" spans="1:6" x14ac:dyDescent="0.3">
      <c r="A748690" s="30"/>
      <c r="B748690" s="30"/>
      <c r="C748690" s="30"/>
      <c r="D748690" s="30"/>
      <c r="E748690" s="30"/>
      <c r="F748690" s="30"/>
    </row>
    <row r="748789" spans="1:6" x14ac:dyDescent="0.3">
      <c r="A748789" s="30"/>
      <c r="B748789" s="30"/>
      <c r="C748789" s="30"/>
      <c r="D748789" s="30"/>
      <c r="E748789" s="30"/>
      <c r="F748789" s="30"/>
    </row>
    <row r="748888" spans="1:6" x14ac:dyDescent="0.3">
      <c r="A748888" s="30"/>
      <c r="B748888" s="30"/>
      <c r="C748888" s="30"/>
      <c r="D748888" s="30"/>
      <c r="E748888" s="30"/>
      <c r="F748888" s="30"/>
    </row>
    <row r="748987" spans="1:6" x14ac:dyDescent="0.3">
      <c r="A748987" s="30"/>
      <c r="B748987" s="30"/>
      <c r="C748987" s="30"/>
      <c r="D748987" s="30"/>
      <c r="E748987" s="30"/>
      <c r="F748987" s="30"/>
    </row>
    <row r="749086" spans="1:6" x14ac:dyDescent="0.3">
      <c r="A749086" s="30"/>
      <c r="B749086" s="30"/>
      <c r="C749086" s="30"/>
      <c r="D749086" s="30"/>
      <c r="E749086" s="30"/>
      <c r="F749086" s="30"/>
    </row>
    <row r="749185" spans="1:6" x14ac:dyDescent="0.3">
      <c r="A749185" s="30"/>
      <c r="B749185" s="30"/>
      <c r="C749185" s="30"/>
      <c r="D749185" s="30"/>
      <c r="E749185" s="30"/>
      <c r="F749185" s="30"/>
    </row>
    <row r="749284" spans="1:6" x14ac:dyDescent="0.3">
      <c r="A749284" s="30"/>
      <c r="B749284" s="30"/>
      <c r="C749284" s="30"/>
      <c r="D749284" s="30"/>
      <c r="E749284" s="30"/>
      <c r="F749284" s="30"/>
    </row>
    <row r="749383" spans="1:6" x14ac:dyDescent="0.3">
      <c r="A749383" s="30"/>
      <c r="B749383" s="30"/>
      <c r="C749383" s="30"/>
      <c r="D749383" s="30"/>
      <c r="E749383" s="30"/>
      <c r="F749383" s="30"/>
    </row>
    <row r="749482" spans="1:6" x14ac:dyDescent="0.3">
      <c r="A749482" s="30"/>
      <c r="B749482" s="30"/>
      <c r="C749482" s="30"/>
      <c r="D749482" s="30"/>
      <c r="E749482" s="30"/>
      <c r="F749482" s="30"/>
    </row>
    <row r="749581" spans="1:6" x14ac:dyDescent="0.3">
      <c r="A749581" s="30"/>
      <c r="B749581" s="30"/>
      <c r="C749581" s="30"/>
      <c r="D749581" s="30"/>
      <c r="E749581" s="30"/>
      <c r="F749581" s="30"/>
    </row>
    <row r="749680" spans="1:6" x14ac:dyDescent="0.3">
      <c r="A749680" s="30"/>
      <c r="B749680" s="30"/>
      <c r="C749680" s="30"/>
      <c r="D749680" s="30"/>
      <c r="E749680" s="30"/>
      <c r="F749680" s="30"/>
    </row>
    <row r="749779" spans="1:6" x14ac:dyDescent="0.3">
      <c r="A749779" s="30"/>
      <c r="B749779" s="30"/>
      <c r="C749779" s="30"/>
      <c r="D749779" s="30"/>
      <c r="E749779" s="30"/>
      <c r="F749779" s="30"/>
    </row>
    <row r="749878" spans="1:6" x14ac:dyDescent="0.3">
      <c r="A749878" s="30"/>
      <c r="B749878" s="30"/>
      <c r="C749878" s="30"/>
      <c r="D749878" s="30"/>
      <c r="E749878" s="30"/>
      <c r="F749878" s="30"/>
    </row>
    <row r="749977" spans="1:6" x14ac:dyDescent="0.3">
      <c r="A749977" s="30"/>
      <c r="B749977" s="30"/>
      <c r="C749977" s="30"/>
      <c r="D749977" s="30"/>
      <c r="E749977" s="30"/>
      <c r="F749977" s="30"/>
    </row>
    <row r="750076" spans="1:6" x14ac:dyDescent="0.3">
      <c r="A750076" s="30"/>
      <c r="B750076" s="30"/>
      <c r="C750076" s="30"/>
      <c r="D750076" s="30"/>
      <c r="E750076" s="30"/>
      <c r="F750076" s="30"/>
    </row>
    <row r="750175" spans="1:6" x14ac:dyDescent="0.3">
      <c r="A750175" s="30"/>
      <c r="B750175" s="30"/>
      <c r="C750175" s="30"/>
      <c r="D750175" s="30"/>
      <c r="E750175" s="30"/>
      <c r="F750175" s="30"/>
    </row>
    <row r="750274" spans="1:6" x14ac:dyDescent="0.3">
      <c r="A750274" s="30"/>
      <c r="B750274" s="30"/>
      <c r="C750274" s="30"/>
      <c r="D750274" s="30"/>
      <c r="E750274" s="30"/>
      <c r="F750274" s="30"/>
    </row>
    <row r="750373" spans="1:6" x14ac:dyDescent="0.3">
      <c r="A750373" s="30"/>
      <c r="B750373" s="30"/>
      <c r="C750373" s="30"/>
      <c r="D750373" s="30"/>
      <c r="E750373" s="30"/>
      <c r="F750373" s="30"/>
    </row>
    <row r="750472" spans="1:6" x14ac:dyDescent="0.3">
      <c r="A750472" s="30"/>
      <c r="B750472" s="30"/>
      <c r="C750472" s="30"/>
      <c r="D750472" s="30"/>
      <c r="E750472" s="30"/>
      <c r="F750472" s="30"/>
    </row>
    <row r="750571" spans="1:6" x14ac:dyDescent="0.3">
      <c r="A750571" s="30"/>
      <c r="B750571" s="30"/>
      <c r="C750571" s="30"/>
      <c r="D750571" s="30"/>
      <c r="E750571" s="30"/>
      <c r="F750571" s="30"/>
    </row>
    <row r="750670" spans="1:6" x14ac:dyDescent="0.3">
      <c r="A750670" s="30"/>
      <c r="B750670" s="30"/>
      <c r="C750670" s="30"/>
      <c r="D750670" s="30"/>
      <c r="E750670" s="30"/>
      <c r="F750670" s="30"/>
    </row>
    <row r="750769" spans="1:6" x14ac:dyDescent="0.3">
      <c r="A750769" s="30"/>
      <c r="B750769" s="30"/>
      <c r="C750769" s="30"/>
      <c r="D750769" s="30"/>
      <c r="E750769" s="30"/>
      <c r="F750769" s="30"/>
    </row>
    <row r="750868" spans="1:6" x14ac:dyDescent="0.3">
      <c r="A750868" s="30"/>
      <c r="B750868" s="30"/>
      <c r="C750868" s="30"/>
      <c r="D750868" s="30"/>
      <c r="E750868" s="30"/>
      <c r="F750868" s="30"/>
    </row>
    <row r="750967" spans="1:6" x14ac:dyDescent="0.3">
      <c r="A750967" s="30"/>
      <c r="B750967" s="30"/>
      <c r="C750967" s="30"/>
      <c r="D750967" s="30"/>
      <c r="E750967" s="30"/>
      <c r="F750967" s="30"/>
    </row>
    <row r="751066" spans="1:6" x14ac:dyDescent="0.3">
      <c r="A751066" s="30"/>
      <c r="B751066" s="30"/>
      <c r="C751066" s="30"/>
      <c r="D751066" s="30"/>
      <c r="E751066" s="30"/>
      <c r="F751066" s="30"/>
    </row>
    <row r="751165" spans="1:6" x14ac:dyDescent="0.3">
      <c r="A751165" s="30"/>
      <c r="B751165" s="30"/>
      <c r="C751165" s="30"/>
      <c r="D751165" s="30"/>
      <c r="E751165" s="30"/>
      <c r="F751165" s="30"/>
    </row>
    <row r="751264" spans="1:6" x14ac:dyDescent="0.3">
      <c r="A751264" s="30"/>
      <c r="B751264" s="30"/>
      <c r="C751264" s="30"/>
      <c r="D751264" s="30"/>
      <c r="E751264" s="30"/>
      <c r="F751264" s="30"/>
    </row>
    <row r="751363" spans="1:6" x14ac:dyDescent="0.3">
      <c r="A751363" s="30"/>
      <c r="B751363" s="30"/>
      <c r="C751363" s="30"/>
      <c r="D751363" s="30"/>
      <c r="E751363" s="30"/>
      <c r="F751363" s="30"/>
    </row>
    <row r="751462" spans="1:6" x14ac:dyDescent="0.3">
      <c r="A751462" s="30"/>
      <c r="B751462" s="30"/>
      <c r="C751462" s="30"/>
      <c r="D751462" s="30"/>
      <c r="E751462" s="30"/>
      <c r="F751462" s="30"/>
    </row>
    <row r="751561" spans="1:6" x14ac:dyDescent="0.3">
      <c r="A751561" s="30"/>
      <c r="B751561" s="30"/>
      <c r="C751561" s="30"/>
      <c r="D751561" s="30"/>
      <c r="E751561" s="30"/>
      <c r="F751561" s="30"/>
    </row>
    <row r="751660" spans="1:6" x14ac:dyDescent="0.3">
      <c r="A751660" s="30"/>
      <c r="B751660" s="30"/>
      <c r="C751660" s="30"/>
      <c r="D751660" s="30"/>
      <c r="E751660" s="30"/>
      <c r="F751660" s="30"/>
    </row>
    <row r="751759" spans="1:6" x14ac:dyDescent="0.3">
      <c r="A751759" s="30"/>
      <c r="B751759" s="30"/>
      <c r="C751759" s="30"/>
      <c r="D751759" s="30"/>
      <c r="E751759" s="30"/>
      <c r="F751759" s="30"/>
    </row>
    <row r="751858" spans="1:6" x14ac:dyDescent="0.3">
      <c r="A751858" s="30"/>
      <c r="B751858" s="30"/>
      <c r="C751858" s="30"/>
      <c r="D751858" s="30"/>
      <c r="E751858" s="30"/>
      <c r="F751858" s="30"/>
    </row>
    <row r="751957" spans="1:6" x14ac:dyDescent="0.3">
      <c r="A751957" s="30"/>
      <c r="B751957" s="30"/>
      <c r="C751957" s="30"/>
      <c r="D751957" s="30"/>
      <c r="E751957" s="30"/>
      <c r="F751957" s="30"/>
    </row>
    <row r="752056" spans="1:6" x14ac:dyDescent="0.3">
      <c r="A752056" s="30"/>
      <c r="B752056" s="30"/>
      <c r="C752056" s="30"/>
      <c r="D752056" s="30"/>
      <c r="E752056" s="30"/>
      <c r="F752056" s="30"/>
    </row>
    <row r="752155" spans="1:6" x14ac:dyDescent="0.3">
      <c r="A752155" s="30"/>
      <c r="B752155" s="30"/>
      <c r="C752155" s="30"/>
      <c r="D752155" s="30"/>
      <c r="E752155" s="30"/>
      <c r="F752155" s="30"/>
    </row>
    <row r="752254" spans="1:6" x14ac:dyDescent="0.3">
      <c r="A752254" s="30"/>
      <c r="B752254" s="30"/>
      <c r="C752254" s="30"/>
      <c r="D752254" s="30"/>
      <c r="E752254" s="30"/>
      <c r="F752254" s="30"/>
    </row>
    <row r="752353" spans="1:6" x14ac:dyDescent="0.3">
      <c r="A752353" s="30"/>
      <c r="B752353" s="30"/>
      <c r="C752353" s="30"/>
      <c r="D752353" s="30"/>
      <c r="E752353" s="30"/>
      <c r="F752353" s="30"/>
    </row>
    <row r="752452" spans="1:6" x14ac:dyDescent="0.3">
      <c r="A752452" s="30"/>
      <c r="B752452" s="30"/>
      <c r="C752452" s="30"/>
      <c r="D752452" s="30"/>
      <c r="E752452" s="30"/>
      <c r="F752452" s="30"/>
    </row>
    <row r="752551" spans="1:6" x14ac:dyDescent="0.3">
      <c r="A752551" s="30"/>
      <c r="B752551" s="30"/>
      <c r="C752551" s="30"/>
      <c r="D752551" s="30"/>
      <c r="E752551" s="30"/>
      <c r="F752551" s="30"/>
    </row>
    <row r="752650" spans="1:6" x14ac:dyDescent="0.3">
      <c r="A752650" s="30"/>
      <c r="B752650" s="30"/>
      <c r="C752650" s="30"/>
      <c r="D752650" s="30"/>
      <c r="E752650" s="30"/>
      <c r="F752650" s="30"/>
    </row>
    <row r="752749" spans="1:6" x14ac:dyDescent="0.3">
      <c r="A752749" s="30"/>
      <c r="B752749" s="30"/>
      <c r="C752749" s="30"/>
      <c r="D752749" s="30"/>
      <c r="E752749" s="30"/>
      <c r="F752749" s="30"/>
    </row>
    <row r="752848" spans="1:6" x14ac:dyDescent="0.3">
      <c r="A752848" s="30"/>
      <c r="B752848" s="30"/>
      <c r="C752848" s="30"/>
      <c r="D752848" s="30"/>
      <c r="E752848" s="30"/>
      <c r="F752848" s="30"/>
    </row>
    <row r="752947" spans="1:6" x14ac:dyDescent="0.3">
      <c r="A752947" s="30"/>
      <c r="B752947" s="30"/>
      <c r="C752947" s="30"/>
      <c r="D752947" s="30"/>
      <c r="E752947" s="30"/>
      <c r="F752947" s="30"/>
    </row>
    <row r="753046" spans="1:6" x14ac:dyDescent="0.3">
      <c r="A753046" s="30"/>
      <c r="B753046" s="30"/>
      <c r="C753046" s="30"/>
      <c r="D753046" s="30"/>
      <c r="E753046" s="30"/>
      <c r="F753046" s="30"/>
    </row>
    <row r="753145" spans="1:6" x14ac:dyDescent="0.3">
      <c r="A753145" s="30"/>
      <c r="B753145" s="30"/>
      <c r="C753145" s="30"/>
      <c r="D753145" s="30"/>
      <c r="E753145" s="30"/>
      <c r="F753145" s="30"/>
    </row>
    <row r="753244" spans="1:6" x14ac:dyDescent="0.3">
      <c r="A753244" s="30"/>
      <c r="B753244" s="30"/>
      <c r="C753244" s="30"/>
      <c r="D753244" s="30"/>
      <c r="E753244" s="30"/>
      <c r="F753244" s="30"/>
    </row>
    <row r="753343" spans="1:6" x14ac:dyDescent="0.3">
      <c r="A753343" s="30"/>
      <c r="B753343" s="30"/>
      <c r="C753343" s="30"/>
      <c r="D753343" s="30"/>
      <c r="E753343" s="30"/>
      <c r="F753343" s="30"/>
    </row>
    <row r="753442" spans="1:6" x14ac:dyDescent="0.3">
      <c r="A753442" s="30"/>
      <c r="B753442" s="30"/>
      <c r="C753442" s="30"/>
      <c r="D753442" s="30"/>
      <c r="E753442" s="30"/>
      <c r="F753442" s="30"/>
    </row>
    <row r="753541" spans="1:6" x14ac:dyDescent="0.3">
      <c r="A753541" s="30"/>
      <c r="B753541" s="30"/>
      <c r="C753541" s="30"/>
      <c r="D753541" s="30"/>
      <c r="E753541" s="30"/>
      <c r="F753541" s="30"/>
    </row>
    <row r="753640" spans="1:6" x14ac:dyDescent="0.3">
      <c r="A753640" s="30"/>
      <c r="B753640" s="30"/>
      <c r="C753640" s="30"/>
      <c r="D753640" s="30"/>
      <c r="E753640" s="30"/>
      <c r="F753640" s="30"/>
    </row>
    <row r="753739" spans="1:6" x14ac:dyDescent="0.3">
      <c r="A753739" s="30"/>
      <c r="B753739" s="30"/>
      <c r="C753739" s="30"/>
      <c r="D753739" s="30"/>
      <c r="E753739" s="30"/>
      <c r="F753739" s="30"/>
    </row>
    <row r="753838" spans="1:6" x14ac:dyDescent="0.3">
      <c r="A753838" s="30"/>
      <c r="B753838" s="30"/>
      <c r="C753838" s="30"/>
      <c r="D753838" s="30"/>
      <c r="E753838" s="30"/>
      <c r="F753838" s="30"/>
    </row>
    <row r="753937" spans="1:6" x14ac:dyDescent="0.3">
      <c r="A753937" s="30"/>
      <c r="B753937" s="30"/>
      <c r="C753937" s="30"/>
      <c r="D753937" s="30"/>
      <c r="E753937" s="30"/>
      <c r="F753937" s="30"/>
    </row>
    <row r="754036" spans="1:6" x14ac:dyDescent="0.3">
      <c r="A754036" s="30"/>
      <c r="B754036" s="30"/>
      <c r="C754036" s="30"/>
      <c r="D754036" s="30"/>
      <c r="E754036" s="30"/>
      <c r="F754036" s="30"/>
    </row>
    <row r="754135" spans="1:6" x14ac:dyDescent="0.3">
      <c r="A754135" s="30"/>
      <c r="B754135" s="30"/>
      <c r="C754135" s="30"/>
      <c r="D754135" s="30"/>
      <c r="E754135" s="30"/>
      <c r="F754135" s="30"/>
    </row>
    <row r="754234" spans="1:6" x14ac:dyDescent="0.3">
      <c r="A754234" s="30"/>
      <c r="B754234" s="30"/>
      <c r="C754234" s="30"/>
      <c r="D754234" s="30"/>
      <c r="E754234" s="30"/>
      <c r="F754234" s="30"/>
    </row>
    <row r="754333" spans="1:6" x14ac:dyDescent="0.3">
      <c r="A754333" s="30"/>
      <c r="B754333" s="30"/>
      <c r="C754333" s="30"/>
      <c r="D754333" s="30"/>
      <c r="E754333" s="30"/>
      <c r="F754333" s="30"/>
    </row>
    <row r="754432" spans="1:6" x14ac:dyDescent="0.3">
      <c r="A754432" s="30"/>
      <c r="B754432" s="30"/>
      <c r="C754432" s="30"/>
      <c r="D754432" s="30"/>
      <c r="E754432" s="30"/>
      <c r="F754432" s="30"/>
    </row>
    <row r="754531" spans="1:6" x14ac:dyDescent="0.3">
      <c r="A754531" s="30"/>
      <c r="B754531" s="30"/>
      <c r="C754531" s="30"/>
      <c r="D754531" s="30"/>
      <c r="E754531" s="30"/>
      <c r="F754531" s="30"/>
    </row>
    <row r="754630" spans="1:6" x14ac:dyDescent="0.3">
      <c r="A754630" s="30"/>
      <c r="B754630" s="30"/>
      <c r="C754630" s="30"/>
      <c r="D754630" s="30"/>
      <c r="E754630" s="30"/>
      <c r="F754630" s="30"/>
    </row>
    <row r="754729" spans="1:6" x14ac:dyDescent="0.3">
      <c r="A754729" s="30"/>
      <c r="B754729" s="30"/>
      <c r="C754729" s="30"/>
      <c r="D754729" s="30"/>
      <c r="E754729" s="30"/>
      <c r="F754729" s="30"/>
    </row>
    <row r="754828" spans="1:6" x14ac:dyDescent="0.3">
      <c r="A754828" s="30"/>
      <c r="B754828" s="30"/>
      <c r="C754828" s="30"/>
      <c r="D754828" s="30"/>
      <c r="E754828" s="30"/>
      <c r="F754828" s="30"/>
    </row>
    <row r="754927" spans="1:6" x14ac:dyDescent="0.3">
      <c r="A754927" s="30"/>
      <c r="B754927" s="30"/>
      <c r="C754927" s="30"/>
      <c r="D754927" s="30"/>
      <c r="E754927" s="30"/>
      <c r="F754927" s="30"/>
    </row>
    <row r="755026" spans="1:6" x14ac:dyDescent="0.3">
      <c r="A755026" s="30"/>
      <c r="B755026" s="30"/>
      <c r="C755026" s="30"/>
      <c r="D755026" s="30"/>
      <c r="E755026" s="30"/>
      <c r="F755026" s="30"/>
    </row>
    <row r="755125" spans="1:6" x14ac:dyDescent="0.3">
      <c r="A755125" s="30"/>
      <c r="B755125" s="30"/>
      <c r="C755125" s="30"/>
      <c r="D755125" s="30"/>
      <c r="E755125" s="30"/>
      <c r="F755125" s="30"/>
    </row>
    <row r="755224" spans="1:6" x14ac:dyDescent="0.3">
      <c r="A755224" s="30"/>
      <c r="B755224" s="30"/>
      <c r="C755224" s="30"/>
      <c r="D755224" s="30"/>
      <c r="E755224" s="30"/>
      <c r="F755224" s="30"/>
    </row>
    <row r="755323" spans="1:6" x14ac:dyDescent="0.3">
      <c r="A755323" s="30"/>
      <c r="B755323" s="30"/>
      <c r="C755323" s="30"/>
      <c r="D755323" s="30"/>
      <c r="E755323" s="30"/>
      <c r="F755323" s="30"/>
    </row>
    <row r="755422" spans="1:6" x14ac:dyDescent="0.3">
      <c r="A755422" s="30"/>
      <c r="B755422" s="30"/>
      <c r="C755422" s="30"/>
      <c r="D755422" s="30"/>
      <c r="E755422" s="30"/>
      <c r="F755422" s="30"/>
    </row>
    <row r="755521" spans="1:6" x14ac:dyDescent="0.3">
      <c r="A755521" s="30"/>
      <c r="B755521" s="30"/>
      <c r="C755521" s="30"/>
      <c r="D755521" s="30"/>
      <c r="E755521" s="30"/>
      <c r="F755521" s="30"/>
    </row>
    <row r="755620" spans="1:6" x14ac:dyDescent="0.3">
      <c r="A755620" s="30"/>
      <c r="B755620" s="30"/>
      <c r="C755620" s="30"/>
      <c r="D755620" s="30"/>
      <c r="E755620" s="30"/>
      <c r="F755620" s="30"/>
    </row>
    <row r="755719" spans="1:6" x14ac:dyDescent="0.3">
      <c r="A755719" s="30"/>
      <c r="B755719" s="30"/>
      <c r="C755719" s="30"/>
      <c r="D755719" s="30"/>
      <c r="E755719" s="30"/>
      <c r="F755719" s="30"/>
    </row>
    <row r="755818" spans="1:6" x14ac:dyDescent="0.3">
      <c r="A755818" s="30"/>
      <c r="B755818" s="30"/>
      <c r="C755818" s="30"/>
      <c r="D755818" s="30"/>
      <c r="E755818" s="30"/>
      <c r="F755818" s="30"/>
    </row>
    <row r="755917" spans="1:6" x14ac:dyDescent="0.3">
      <c r="A755917" s="30"/>
      <c r="B755917" s="30"/>
      <c r="C755917" s="30"/>
      <c r="D755917" s="30"/>
      <c r="E755917" s="30"/>
      <c r="F755917" s="30"/>
    </row>
    <row r="756016" spans="1:6" x14ac:dyDescent="0.3">
      <c r="A756016" s="30"/>
      <c r="B756016" s="30"/>
      <c r="C756016" s="30"/>
      <c r="D756016" s="30"/>
      <c r="E756016" s="30"/>
      <c r="F756016" s="30"/>
    </row>
    <row r="756115" spans="1:6" x14ac:dyDescent="0.3">
      <c r="A756115" s="30"/>
      <c r="B756115" s="30"/>
      <c r="C756115" s="30"/>
      <c r="D756115" s="30"/>
      <c r="E756115" s="30"/>
      <c r="F756115" s="30"/>
    </row>
    <row r="756214" spans="1:6" x14ac:dyDescent="0.3">
      <c r="A756214" s="30"/>
      <c r="B756214" s="30"/>
      <c r="C756214" s="30"/>
      <c r="D756214" s="30"/>
      <c r="E756214" s="30"/>
      <c r="F756214" s="30"/>
    </row>
    <row r="756313" spans="1:6" x14ac:dyDescent="0.3">
      <c r="A756313" s="30"/>
      <c r="B756313" s="30"/>
      <c r="C756313" s="30"/>
      <c r="D756313" s="30"/>
      <c r="E756313" s="30"/>
      <c r="F756313" s="30"/>
    </row>
    <row r="756412" spans="1:6" x14ac:dyDescent="0.3">
      <c r="A756412" s="30"/>
      <c r="B756412" s="30"/>
      <c r="C756412" s="30"/>
      <c r="D756412" s="30"/>
      <c r="E756412" s="30"/>
      <c r="F756412" s="30"/>
    </row>
    <row r="756511" spans="1:6" x14ac:dyDescent="0.3">
      <c r="A756511" s="30"/>
      <c r="B756511" s="30"/>
      <c r="C756511" s="30"/>
      <c r="D756511" s="30"/>
      <c r="E756511" s="30"/>
      <c r="F756511" s="30"/>
    </row>
    <row r="756610" spans="1:6" x14ac:dyDescent="0.3">
      <c r="A756610" s="30"/>
      <c r="B756610" s="30"/>
      <c r="C756610" s="30"/>
      <c r="D756610" s="30"/>
      <c r="E756610" s="30"/>
      <c r="F756610" s="30"/>
    </row>
    <row r="756709" spans="1:6" x14ac:dyDescent="0.3">
      <c r="A756709" s="30"/>
      <c r="B756709" s="30"/>
      <c r="C756709" s="30"/>
      <c r="D756709" s="30"/>
      <c r="E756709" s="30"/>
      <c r="F756709" s="30"/>
    </row>
    <row r="756808" spans="1:6" x14ac:dyDescent="0.3">
      <c r="A756808" s="30"/>
      <c r="B756808" s="30"/>
      <c r="C756808" s="30"/>
      <c r="D756808" s="30"/>
      <c r="E756808" s="30"/>
      <c r="F756808" s="30"/>
    </row>
    <row r="756907" spans="1:6" x14ac:dyDescent="0.3">
      <c r="A756907" s="30"/>
      <c r="B756907" s="30"/>
      <c r="C756907" s="30"/>
      <c r="D756907" s="30"/>
      <c r="E756907" s="30"/>
      <c r="F756907" s="30"/>
    </row>
    <row r="757006" spans="1:6" x14ac:dyDescent="0.3">
      <c r="A757006" s="30"/>
      <c r="B757006" s="30"/>
      <c r="C757006" s="30"/>
      <c r="D757006" s="30"/>
      <c r="E757006" s="30"/>
      <c r="F757006" s="30"/>
    </row>
    <row r="757105" spans="1:6" x14ac:dyDescent="0.3">
      <c r="A757105" s="30"/>
      <c r="B757105" s="30"/>
      <c r="C757105" s="30"/>
      <c r="D757105" s="30"/>
      <c r="E757105" s="30"/>
      <c r="F757105" s="30"/>
    </row>
    <row r="757204" spans="1:6" x14ac:dyDescent="0.3">
      <c r="A757204" s="30"/>
      <c r="B757204" s="30"/>
      <c r="C757204" s="30"/>
      <c r="D757204" s="30"/>
      <c r="E757204" s="30"/>
      <c r="F757204" s="30"/>
    </row>
    <row r="757303" spans="1:6" x14ac:dyDescent="0.3">
      <c r="A757303" s="30"/>
      <c r="B757303" s="30"/>
      <c r="C757303" s="30"/>
      <c r="D757303" s="30"/>
      <c r="E757303" s="30"/>
      <c r="F757303" s="30"/>
    </row>
    <row r="757402" spans="1:6" x14ac:dyDescent="0.3">
      <c r="A757402" s="30"/>
      <c r="B757402" s="30"/>
      <c r="C757402" s="30"/>
      <c r="D757402" s="30"/>
      <c r="E757402" s="30"/>
      <c r="F757402" s="30"/>
    </row>
    <row r="757501" spans="1:6" x14ac:dyDescent="0.3">
      <c r="A757501" s="30"/>
      <c r="B757501" s="30"/>
      <c r="C757501" s="30"/>
      <c r="D757501" s="30"/>
      <c r="E757501" s="30"/>
      <c r="F757501" s="30"/>
    </row>
    <row r="757600" spans="1:6" x14ac:dyDescent="0.3">
      <c r="A757600" s="30"/>
      <c r="B757600" s="30"/>
      <c r="C757600" s="30"/>
      <c r="D757600" s="30"/>
      <c r="E757600" s="30"/>
      <c r="F757600" s="30"/>
    </row>
    <row r="757699" spans="1:6" x14ac:dyDescent="0.3">
      <c r="A757699" s="30"/>
      <c r="B757699" s="30"/>
      <c r="C757699" s="30"/>
      <c r="D757699" s="30"/>
      <c r="E757699" s="30"/>
      <c r="F757699" s="30"/>
    </row>
    <row r="757798" spans="1:6" x14ac:dyDescent="0.3">
      <c r="A757798" s="30"/>
      <c r="B757798" s="30"/>
      <c r="C757798" s="30"/>
      <c r="D757798" s="30"/>
      <c r="E757798" s="30"/>
      <c r="F757798" s="30"/>
    </row>
    <row r="757897" spans="1:6" x14ac:dyDescent="0.3">
      <c r="A757897" s="30"/>
      <c r="B757897" s="30"/>
      <c r="C757897" s="30"/>
      <c r="D757897" s="30"/>
      <c r="E757897" s="30"/>
      <c r="F757897" s="30"/>
    </row>
    <row r="757996" spans="1:6" x14ac:dyDescent="0.3">
      <c r="A757996" s="30"/>
      <c r="B757996" s="30"/>
      <c r="C757996" s="30"/>
      <c r="D757996" s="30"/>
      <c r="E757996" s="30"/>
      <c r="F757996" s="30"/>
    </row>
    <row r="758095" spans="1:6" x14ac:dyDescent="0.3">
      <c r="A758095" s="30"/>
      <c r="B758095" s="30"/>
      <c r="C758095" s="30"/>
      <c r="D758095" s="30"/>
      <c r="E758095" s="30"/>
      <c r="F758095" s="30"/>
    </row>
    <row r="758194" spans="1:6" x14ac:dyDescent="0.3">
      <c r="A758194" s="30"/>
      <c r="B758194" s="30"/>
      <c r="C758194" s="30"/>
      <c r="D758194" s="30"/>
      <c r="E758194" s="30"/>
      <c r="F758194" s="30"/>
    </row>
    <row r="758293" spans="1:6" x14ac:dyDescent="0.3">
      <c r="A758293" s="30"/>
      <c r="B758293" s="30"/>
      <c r="C758293" s="30"/>
      <c r="D758293" s="30"/>
      <c r="E758293" s="30"/>
      <c r="F758293" s="30"/>
    </row>
    <row r="758392" spans="1:6" x14ac:dyDescent="0.3">
      <c r="A758392" s="30"/>
      <c r="B758392" s="30"/>
      <c r="C758392" s="30"/>
      <c r="D758392" s="30"/>
      <c r="E758392" s="30"/>
      <c r="F758392" s="30"/>
    </row>
    <row r="758491" spans="1:6" x14ac:dyDescent="0.3">
      <c r="A758491" s="30"/>
      <c r="B758491" s="30"/>
      <c r="C758491" s="30"/>
      <c r="D758491" s="30"/>
      <c r="E758491" s="30"/>
      <c r="F758491" s="30"/>
    </row>
    <row r="758590" spans="1:6" x14ac:dyDescent="0.3">
      <c r="A758590" s="30"/>
      <c r="B758590" s="30"/>
      <c r="C758590" s="30"/>
      <c r="D758590" s="30"/>
      <c r="E758590" s="30"/>
      <c r="F758590" s="30"/>
    </row>
    <row r="758689" spans="1:6" x14ac:dyDescent="0.3">
      <c r="A758689" s="30"/>
      <c r="B758689" s="30"/>
      <c r="C758689" s="30"/>
      <c r="D758689" s="30"/>
      <c r="E758689" s="30"/>
      <c r="F758689" s="30"/>
    </row>
    <row r="758788" spans="1:6" x14ac:dyDescent="0.3">
      <c r="A758788" s="30"/>
      <c r="B758788" s="30"/>
      <c r="C758788" s="30"/>
      <c r="D758788" s="30"/>
      <c r="E758788" s="30"/>
      <c r="F758788" s="30"/>
    </row>
    <row r="758887" spans="1:6" x14ac:dyDescent="0.3">
      <c r="A758887" s="30"/>
      <c r="B758887" s="30"/>
      <c r="C758887" s="30"/>
      <c r="D758887" s="30"/>
      <c r="E758887" s="30"/>
      <c r="F758887" s="30"/>
    </row>
    <row r="758986" spans="1:6" x14ac:dyDescent="0.3">
      <c r="A758986" s="30"/>
      <c r="B758986" s="30"/>
      <c r="C758986" s="30"/>
      <c r="D758986" s="30"/>
      <c r="E758986" s="30"/>
      <c r="F758986" s="30"/>
    </row>
    <row r="759085" spans="1:6" x14ac:dyDescent="0.3">
      <c r="A759085" s="30"/>
      <c r="B759085" s="30"/>
      <c r="C759085" s="30"/>
      <c r="D759085" s="30"/>
      <c r="E759085" s="30"/>
      <c r="F759085" s="30"/>
    </row>
    <row r="759184" spans="1:6" x14ac:dyDescent="0.3">
      <c r="A759184" s="30"/>
      <c r="B759184" s="30"/>
      <c r="C759184" s="30"/>
      <c r="D759184" s="30"/>
      <c r="E759184" s="30"/>
      <c r="F759184" s="30"/>
    </row>
    <row r="759283" spans="1:6" x14ac:dyDescent="0.3">
      <c r="A759283" s="30"/>
      <c r="B759283" s="30"/>
      <c r="C759283" s="30"/>
      <c r="D759283" s="30"/>
      <c r="E759283" s="30"/>
      <c r="F759283" s="30"/>
    </row>
    <row r="759382" spans="1:6" x14ac:dyDescent="0.3">
      <c r="A759382" s="30"/>
      <c r="B759382" s="30"/>
      <c r="C759382" s="30"/>
      <c r="D759382" s="30"/>
      <c r="E759382" s="30"/>
      <c r="F759382" s="30"/>
    </row>
    <row r="759481" spans="1:6" x14ac:dyDescent="0.3">
      <c r="A759481" s="30"/>
      <c r="B759481" s="30"/>
      <c r="C759481" s="30"/>
      <c r="D759481" s="30"/>
      <c r="E759481" s="30"/>
      <c r="F759481" s="30"/>
    </row>
    <row r="759580" spans="1:6" x14ac:dyDescent="0.3">
      <c r="A759580" s="30"/>
      <c r="B759580" s="30"/>
      <c r="C759580" s="30"/>
      <c r="D759580" s="30"/>
      <c r="E759580" s="30"/>
      <c r="F759580" s="30"/>
    </row>
    <row r="759679" spans="1:6" x14ac:dyDescent="0.3">
      <c r="A759679" s="30"/>
      <c r="B759679" s="30"/>
      <c r="C759679" s="30"/>
      <c r="D759679" s="30"/>
      <c r="E759679" s="30"/>
      <c r="F759679" s="30"/>
    </row>
    <row r="759778" spans="1:6" x14ac:dyDescent="0.3">
      <c r="A759778" s="30"/>
      <c r="B759778" s="30"/>
      <c r="C759778" s="30"/>
      <c r="D759778" s="30"/>
      <c r="E759778" s="30"/>
      <c r="F759778" s="30"/>
    </row>
    <row r="759877" spans="1:6" x14ac:dyDescent="0.3">
      <c r="A759877" s="30"/>
      <c r="B759877" s="30"/>
      <c r="C759877" s="30"/>
      <c r="D759877" s="30"/>
      <c r="E759877" s="30"/>
      <c r="F759877" s="30"/>
    </row>
    <row r="759976" spans="1:6" x14ac:dyDescent="0.3">
      <c r="A759976" s="30"/>
      <c r="B759976" s="30"/>
      <c r="C759976" s="30"/>
      <c r="D759976" s="30"/>
      <c r="E759976" s="30"/>
      <c r="F759976" s="30"/>
    </row>
    <row r="760075" spans="1:6" x14ac:dyDescent="0.3">
      <c r="A760075" s="30"/>
      <c r="B760075" s="30"/>
      <c r="C760075" s="30"/>
      <c r="D760075" s="30"/>
      <c r="E760075" s="30"/>
      <c r="F760075" s="30"/>
    </row>
    <row r="760174" spans="1:6" x14ac:dyDescent="0.3">
      <c r="A760174" s="30"/>
      <c r="B760174" s="30"/>
      <c r="C760174" s="30"/>
      <c r="D760174" s="30"/>
      <c r="E760174" s="30"/>
      <c r="F760174" s="30"/>
    </row>
    <row r="760273" spans="1:6" x14ac:dyDescent="0.3">
      <c r="A760273" s="30"/>
      <c r="B760273" s="30"/>
      <c r="C760273" s="30"/>
      <c r="D760273" s="30"/>
      <c r="E760273" s="30"/>
      <c r="F760273" s="30"/>
    </row>
    <row r="760372" spans="1:6" x14ac:dyDescent="0.3">
      <c r="A760372" s="30"/>
      <c r="B760372" s="30"/>
      <c r="C760372" s="30"/>
      <c r="D760372" s="30"/>
      <c r="E760372" s="30"/>
      <c r="F760372" s="30"/>
    </row>
    <row r="760471" spans="1:6" x14ac:dyDescent="0.3">
      <c r="A760471" s="30"/>
      <c r="B760471" s="30"/>
      <c r="C760471" s="30"/>
      <c r="D760471" s="30"/>
      <c r="E760471" s="30"/>
      <c r="F760471" s="30"/>
    </row>
    <row r="760570" spans="1:6" x14ac:dyDescent="0.3">
      <c r="A760570" s="30"/>
      <c r="B760570" s="30"/>
      <c r="C760570" s="30"/>
      <c r="D760570" s="30"/>
      <c r="E760570" s="30"/>
      <c r="F760570" s="30"/>
    </row>
    <row r="760669" spans="1:6" x14ac:dyDescent="0.3">
      <c r="A760669" s="30"/>
      <c r="B760669" s="30"/>
      <c r="C760669" s="30"/>
      <c r="D760669" s="30"/>
      <c r="E760669" s="30"/>
      <c r="F760669" s="30"/>
    </row>
    <row r="760768" spans="1:6" x14ac:dyDescent="0.3">
      <c r="A760768" s="30"/>
      <c r="B760768" s="30"/>
      <c r="C760768" s="30"/>
      <c r="D760768" s="30"/>
      <c r="E760768" s="30"/>
      <c r="F760768" s="30"/>
    </row>
    <row r="760867" spans="1:6" x14ac:dyDescent="0.3">
      <c r="A760867" s="30"/>
      <c r="B760867" s="30"/>
      <c r="C760867" s="30"/>
      <c r="D760867" s="30"/>
      <c r="E760867" s="30"/>
      <c r="F760867" s="30"/>
    </row>
    <row r="760966" spans="1:6" x14ac:dyDescent="0.3">
      <c r="A760966" s="30"/>
      <c r="B760966" s="30"/>
      <c r="C760966" s="30"/>
      <c r="D760966" s="30"/>
      <c r="E760966" s="30"/>
      <c r="F760966" s="30"/>
    </row>
    <row r="761065" spans="1:6" x14ac:dyDescent="0.3">
      <c r="A761065" s="30"/>
      <c r="B761065" s="30"/>
      <c r="C761065" s="30"/>
      <c r="D761065" s="30"/>
      <c r="E761065" s="30"/>
      <c r="F761065" s="30"/>
    </row>
    <row r="761164" spans="1:6" x14ac:dyDescent="0.3">
      <c r="A761164" s="30"/>
      <c r="B761164" s="30"/>
      <c r="C761164" s="30"/>
      <c r="D761164" s="30"/>
      <c r="E761164" s="30"/>
      <c r="F761164" s="30"/>
    </row>
    <row r="761263" spans="1:6" x14ac:dyDescent="0.3">
      <c r="A761263" s="30"/>
      <c r="B761263" s="30"/>
      <c r="C761263" s="30"/>
      <c r="D761263" s="30"/>
      <c r="E761263" s="30"/>
      <c r="F761263" s="30"/>
    </row>
    <row r="761362" spans="1:6" x14ac:dyDescent="0.3">
      <c r="A761362" s="30"/>
      <c r="B761362" s="30"/>
      <c r="C761362" s="30"/>
      <c r="D761362" s="30"/>
      <c r="E761362" s="30"/>
      <c r="F761362" s="30"/>
    </row>
    <row r="761461" spans="1:6" x14ac:dyDescent="0.3">
      <c r="A761461" s="30"/>
      <c r="B761461" s="30"/>
      <c r="C761461" s="30"/>
      <c r="D761461" s="30"/>
      <c r="E761461" s="30"/>
      <c r="F761461" s="30"/>
    </row>
    <row r="761560" spans="1:6" x14ac:dyDescent="0.3">
      <c r="A761560" s="30"/>
      <c r="B761560" s="30"/>
      <c r="C761560" s="30"/>
      <c r="D761560" s="30"/>
      <c r="E761560" s="30"/>
      <c r="F761560" s="30"/>
    </row>
    <row r="761659" spans="1:6" x14ac:dyDescent="0.3">
      <c r="A761659" s="30"/>
      <c r="B761659" s="30"/>
      <c r="C761659" s="30"/>
      <c r="D761659" s="30"/>
      <c r="E761659" s="30"/>
      <c r="F761659" s="30"/>
    </row>
    <row r="761758" spans="1:6" x14ac:dyDescent="0.3">
      <c r="A761758" s="30"/>
      <c r="B761758" s="30"/>
      <c r="C761758" s="30"/>
      <c r="D761758" s="30"/>
      <c r="E761758" s="30"/>
      <c r="F761758" s="30"/>
    </row>
    <row r="761857" spans="1:6" x14ac:dyDescent="0.3">
      <c r="A761857" s="30"/>
      <c r="B761857" s="30"/>
      <c r="C761857" s="30"/>
      <c r="D761857" s="30"/>
      <c r="E761857" s="30"/>
      <c r="F761857" s="30"/>
    </row>
    <row r="761956" spans="1:6" x14ac:dyDescent="0.3">
      <c r="A761956" s="30"/>
      <c r="B761956" s="30"/>
      <c r="C761956" s="30"/>
      <c r="D761956" s="30"/>
      <c r="E761956" s="30"/>
      <c r="F761956" s="30"/>
    </row>
    <row r="762055" spans="1:6" x14ac:dyDescent="0.3">
      <c r="A762055" s="30"/>
      <c r="B762055" s="30"/>
      <c r="C762055" s="30"/>
      <c r="D762055" s="30"/>
      <c r="E762055" s="30"/>
      <c r="F762055" s="30"/>
    </row>
    <row r="762154" spans="1:6" x14ac:dyDescent="0.3">
      <c r="A762154" s="30"/>
      <c r="B762154" s="30"/>
      <c r="C762154" s="30"/>
      <c r="D762154" s="30"/>
      <c r="E762154" s="30"/>
      <c r="F762154" s="30"/>
    </row>
    <row r="762253" spans="1:6" x14ac:dyDescent="0.3">
      <c r="A762253" s="30"/>
      <c r="B762253" s="30"/>
      <c r="C762253" s="30"/>
      <c r="D762253" s="30"/>
      <c r="E762253" s="30"/>
      <c r="F762253" s="30"/>
    </row>
    <row r="762352" spans="1:6" x14ac:dyDescent="0.3">
      <c r="A762352" s="30"/>
      <c r="B762352" s="30"/>
      <c r="C762352" s="30"/>
      <c r="D762352" s="30"/>
      <c r="E762352" s="30"/>
      <c r="F762352" s="30"/>
    </row>
    <row r="762451" spans="1:6" x14ac:dyDescent="0.3">
      <c r="A762451" s="30"/>
      <c r="B762451" s="30"/>
      <c r="C762451" s="30"/>
      <c r="D762451" s="30"/>
      <c r="E762451" s="30"/>
      <c r="F762451" s="30"/>
    </row>
    <row r="762550" spans="1:6" x14ac:dyDescent="0.3">
      <c r="A762550" s="30"/>
      <c r="B762550" s="30"/>
      <c r="C762550" s="30"/>
      <c r="D762550" s="30"/>
      <c r="E762550" s="30"/>
      <c r="F762550" s="30"/>
    </row>
    <row r="762649" spans="1:6" x14ac:dyDescent="0.3">
      <c r="A762649" s="30"/>
      <c r="B762649" s="30"/>
      <c r="C762649" s="30"/>
      <c r="D762649" s="30"/>
      <c r="E762649" s="30"/>
      <c r="F762649" s="30"/>
    </row>
    <row r="762748" spans="1:6" x14ac:dyDescent="0.3">
      <c r="A762748" s="30"/>
      <c r="B762748" s="30"/>
      <c r="C762748" s="30"/>
      <c r="D762748" s="30"/>
      <c r="E762748" s="30"/>
      <c r="F762748" s="30"/>
    </row>
    <row r="762847" spans="1:6" x14ac:dyDescent="0.3">
      <c r="A762847" s="30"/>
      <c r="B762847" s="30"/>
      <c r="C762847" s="30"/>
      <c r="D762847" s="30"/>
      <c r="E762847" s="30"/>
      <c r="F762847" s="30"/>
    </row>
    <row r="762946" spans="1:6" x14ac:dyDescent="0.3">
      <c r="A762946" s="30"/>
      <c r="B762946" s="30"/>
      <c r="C762946" s="30"/>
      <c r="D762946" s="30"/>
      <c r="E762946" s="30"/>
      <c r="F762946" s="30"/>
    </row>
    <row r="763045" spans="1:6" x14ac:dyDescent="0.3">
      <c r="A763045" s="30"/>
      <c r="B763045" s="30"/>
      <c r="C763045" s="30"/>
      <c r="D763045" s="30"/>
      <c r="E763045" s="30"/>
      <c r="F763045" s="30"/>
    </row>
    <row r="763144" spans="1:6" x14ac:dyDescent="0.3">
      <c r="A763144" s="30"/>
      <c r="B763144" s="30"/>
      <c r="C763144" s="30"/>
      <c r="D763144" s="30"/>
      <c r="E763144" s="30"/>
      <c r="F763144" s="30"/>
    </row>
    <row r="763243" spans="1:6" x14ac:dyDescent="0.3">
      <c r="A763243" s="30"/>
      <c r="B763243" s="30"/>
      <c r="C763243" s="30"/>
      <c r="D763243" s="30"/>
      <c r="E763243" s="30"/>
      <c r="F763243" s="30"/>
    </row>
    <row r="763342" spans="1:6" x14ac:dyDescent="0.3">
      <c r="A763342" s="30"/>
      <c r="B763342" s="30"/>
      <c r="C763342" s="30"/>
      <c r="D763342" s="30"/>
      <c r="E763342" s="30"/>
      <c r="F763342" s="30"/>
    </row>
    <row r="763441" spans="1:6" x14ac:dyDescent="0.3">
      <c r="A763441" s="30"/>
      <c r="B763441" s="30"/>
      <c r="C763441" s="30"/>
      <c r="D763441" s="30"/>
      <c r="E763441" s="30"/>
      <c r="F763441" s="30"/>
    </row>
    <row r="763540" spans="1:6" x14ac:dyDescent="0.3">
      <c r="A763540" s="30"/>
      <c r="B763540" s="30"/>
      <c r="C763540" s="30"/>
      <c r="D763540" s="30"/>
      <c r="E763540" s="30"/>
      <c r="F763540" s="30"/>
    </row>
    <row r="763639" spans="1:6" x14ac:dyDescent="0.3">
      <c r="A763639" s="30"/>
      <c r="B763639" s="30"/>
      <c r="C763639" s="30"/>
      <c r="D763639" s="30"/>
      <c r="E763639" s="30"/>
      <c r="F763639" s="30"/>
    </row>
    <row r="763738" spans="1:6" x14ac:dyDescent="0.3">
      <c r="A763738" s="30"/>
      <c r="B763738" s="30"/>
      <c r="C763738" s="30"/>
      <c r="D763738" s="30"/>
      <c r="E763738" s="30"/>
      <c r="F763738" s="30"/>
    </row>
    <row r="763837" spans="1:6" x14ac:dyDescent="0.3">
      <c r="A763837" s="30"/>
      <c r="B763837" s="30"/>
      <c r="C763837" s="30"/>
      <c r="D763837" s="30"/>
      <c r="E763837" s="30"/>
      <c r="F763837" s="30"/>
    </row>
    <row r="763936" spans="1:6" x14ac:dyDescent="0.3">
      <c r="A763936" s="30"/>
      <c r="B763936" s="30"/>
      <c r="C763936" s="30"/>
      <c r="D763936" s="30"/>
      <c r="E763936" s="30"/>
      <c r="F763936" s="30"/>
    </row>
    <row r="764035" spans="1:6" x14ac:dyDescent="0.3">
      <c r="A764035" s="30"/>
      <c r="B764035" s="30"/>
      <c r="C764035" s="30"/>
      <c r="D764035" s="30"/>
      <c r="E764035" s="30"/>
      <c r="F764035" s="30"/>
    </row>
    <row r="764134" spans="1:6" x14ac:dyDescent="0.3">
      <c r="A764134" s="30"/>
      <c r="B764134" s="30"/>
      <c r="C764134" s="30"/>
      <c r="D764134" s="30"/>
      <c r="E764134" s="30"/>
      <c r="F764134" s="30"/>
    </row>
    <row r="764233" spans="1:6" x14ac:dyDescent="0.3">
      <c r="A764233" s="30"/>
      <c r="B764233" s="30"/>
      <c r="C764233" s="30"/>
      <c r="D764233" s="30"/>
      <c r="E764233" s="30"/>
      <c r="F764233" s="30"/>
    </row>
    <row r="764332" spans="1:6" x14ac:dyDescent="0.3">
      <c r="A764332" s="30"/>
      <c r="B764332" s="30"/>
      <c r="C764332" s="30"/>
      <c r="D764332" s="30"/>
      <c r="E764332" s="30"/>
      <c r="F764332" s="30"/>
    </row>
    <row r="764431" spans="1:6" x14ac:dyDescent="0.3">
      <c r="A764431" s="30"/>
      <c r="B764431" s="30"/>
      <c r="C764431" s="30"/>
      <c r="D764431" s="30"/>
      <c r="E764431" s="30"/>
      <c r="F764431" s="30"/>
    </row>
    <row r="764530" spans="1:6" x14ac:dyDescent="0.3">
      <c r="A764530" s="30"/>
      <c r="B764530" s="30"/>
      <c r="C764530" s="30"/>
      <c r="D764530" s="30"/>
      <c r="E764530" s="30"/>
      <c r="F764530" s="30"/>
    </row>
    <row r="764629" spans="1:6" x14ac:dyDescent="0.3">
      <c r="A764629" s="30"/>
      <c r="B764629" s="30"/>
      <c r="C764629" s="30"/>
      <c r="D764629" s="30"/>
      <c r="E764629" s="30"/>
      <c r="F764629" s="30"/>
    </row>
    <row r="764728" spans="1:6" x14ac:dyDescent="0.3">
      <c r="A764728" s="30"/>
      <c r="B764728" s="30"/>
      <c r="C764728" s="30"/>
      <c r="D764728" s="30"/>
      <c r="E764728" s="30"/>
      <c r="F764728" s="30"/>
    </row>
    <row r="764827" spans="1:6" x14ac:dyDescent="0.3">
      <c r="A764827" s="30"/>
      <c r="B764827" s="30"/>
      <c r="C764827" s="30"/>
      <c r="D764827" s="30"/>
      <c r="E764827" s="30"/>
      <c r="F764827" s="30"/>
    </row>
    <row r="764926" spans="1:6" x14ac:dyDescent="0.3">
      <c r="A764926" s="30"/>
      <c r="B764926" s="30"/>
      <c r="C764926" s="30"/>
      <c r="D764926" s="30"/>
      <c r="E764926" s="30"/>
      <c r="F764926" s="30"/>
    </row>
    <row r="765025" spans="1:6" x14ac:dyDescent="0.3">
      <c r="A765025" s="30"/>
      <c r="B765025" s="30"/>
      <c r="C765025" s="30"/>
      <c r="D765025" s="30"/>
      <c r="E765025" s="30"/>
      <c r="F765025" s="30"/>
    </row>
    <row r="765124" spans="1:6" x14ac:dyDescent="0.3">
      <c r="A765124" s="30"/>
      <c r="B765124" s="30"/>
      <c r="C765124" s="30"/>
      <c r="D765124" s="30"/>
      <c r="E765124" s="30"/>
      <c r="F765124" s="30"/>
    </row>
    <row r="765223" spans="1:6" x14ac:dyDescent="0.3">
      <c r="A765223" s="30"/>
      <c r="B765223" s="30"/>
      <c r="C765223" s="30"/>
      <c r="D765223" s="30"/>
      <c r="E765223" s="30"/>
      <c r="F765223" s="30"/>
    </row>
    <row r="765322" spans="1:6" x14ac:dyDescent="0.3">
      <c r="A765322" s="30"/>
      <c r="B765322" s="30"/>
      <c r="C765322" s="30"/>
      <c r="D765322" s="30"/>
      <c r="E765322" s="30"/>
      <c r="F765322" s="30"/>
    </row>
    <row r="765421" spans="1:6" x14ac:dyDescent="0.3">
      <c r="A765421" s="30"/>
      <c r="B765421" s="30"/>
      <c r="C765421" s="30"/>
      <c r="D765421" s="30"/>
      <c r="E765421" s="30"/>
      <c r="F765421" s="30"/>
    </row>
    <row r="765520" spans="1:6" x14ac:dyDescent="0.3">
      <c r="A765520" s="30"/>
      <c r="B765520" s="30"/>
      <c r="C765520" s="30"/>
      <c r="D765520" s="30"/>
      <c r="E765520" s="30"/>
      <c r="F765520" s="30"/>
    </row>
    <row r="765619" spans="1:6" x14ac:dyDescent="0.3">
      <c r="A765619" s="30"/>
      <c r="B765619" s="30"/>
      <c r="C765619" s="30"/>
      <c r="D765619" s="30"/>
      <c r="E765619" s="30"/>
      <c r="F765619" s="30"/>
    </row>
    <row r="765718" spans="1:6" x14ac:dyDescent="0.3">
      <c r="A765718" s="30"/>
      <c r="B765718" s="30"/>
      <c r="C765718" s="30"/>
      <c r="D765718" s="30"/>
      <c r="E765718" s="30"/>
      <c r="F765718" s="30"/>
    </row>
    <row r="765817" spans="1:6" x14ac:dyDescent="0.3">
      <c r="A765817" s="30"/>
      <c r="B765817" s="30"/>
      <c r="C765817" s="30"/>
      <c r="D765817" s="30"/>
      <c r="E765817" s="30"/>
      <c r="F765817" s="30"/>
    </row>
    <row r="765916" spans="1:6" x14ac:dyDescent="0.3">
      <c r="A765916" s="30"/>
      <c r="B765916" s="30"/>
      <c r="C765916" s="30"/>
      <c r="D765916" s="30"/>
      <c r="E765916" s="30"/>
      <c r="F765916" s="30"/>
    </row>
    <row r="766015" spans="1:6" x14ac:dyDescent="0.3">
      <c r="A766015" s="30"/>
      <c r="B766015" s="30"/>
      <c r="C766015" s="30"/>
      <c r="D766015" s="30"/>
      <c r="E766015" s="30"/>
      <c r="F766015" s="30"/>
    </row>
    <row r="766114" spans="1:6" x14ac:dyDescent="0.3">
      <c r="A766114" s="30"/>
      <c r="B766114" s="30"/>
      <c r="C766114" s="30"/>
      <c r="D766114" s="30"/>
      <c r="E766114" s="30"/>
      <c r="F766114" s="30"/>
    </row>
    <row r="766213" spans="1:6" x14ac:dyDescent="0.3">
      <c r="A766213" s="30"/>
      <c r="B766213" s="30"/>
      <c r="C766213" s="30"/>
      <c r="D766213" s="30"/>
      <c r="E766213" s="30"/>
      <c r="F766213" s="30"/>
    </row>
    <row r="766312" spans="1:6" x14ac:dyDescent="0.3">
      <c r="A766312" s="30"/>
      <c r="B766312" s="30"/>
      <c r="C766312" s="30"/>
      <c r="D766312" s="30"/>
      <c r="E766312" s="30"/>
      <c r="F766312" s="30"/>
    </row>
    <row r="766411" spans="1:6" x14ac:dyDescent="0.3">
      <c r="A766411" s="30"/>
      <c r="B766411" s="30"/>
      <c r="C766411" s="30"/>
      <c r="D766411" s="30"/>
      <c r="E766411" s="30"/>
      <c r="F766411" s="30"/>
    </row>
    <row r="766510" spans="1:6" x14ac:dyDescent="0.3">
      <c r="A766510" s="30"/>
      <c r="B766510" s="30"/>
      <c r="C766510" s="30"/>
      <c r="D766510" s="30"/>
      <c r="E766510" s="30"/>
      <c r="F766510" s="30"/>
    </row>
    <row r="766609" spans="1:6" x14ac:dyDescent="0.3">
      <c r="A766609" s="30"/>
      <c r="B766609" s="30"/>
      <c r="C766609" s="30"/>
      <c r="D766609" s="30"/>
      <c r="E766609" s="30"/>
      <c r="F766609" s="30"/>
    </row>
    <row r="766708" spans="1:6" x14ac:dyDescent="0.3">
      <c r="A766708" s="30"/>
      <c r="B766708" s="30"/>
      <c r="C766708" s="30"/>
      <c r="D766708" s="30"/>
      <c r="E766708" s="30"/>
      <c r="F766708" s="30"/>
    </row>
    <row r="766807" spans="1:6" x14ac:dyDescent="0.3">
      <c r="A766807" s="30"/>
      <c r="B766807" s="30"/>
      <c r="C766807" s="30"/>
      <c r="D766807" s="30"/>
      <c r="E766807" s="30"/>
      <c r="F766807" s="30"/>
    </row>
    <row r="766906" spans="1:6" x14ac:dyDescent="0.3">
      <c r="A766906" s="30"/>
      <c r="B766906" s="30"/>
      <c r="C766906" s="30"/>
      <c r="D766906" s="30"/>
      <c r="E766906" s="30"/>
      <c r="F766906" s="30"/>
    </row>
    <row r="767005" spans="1:6" x14ac:dyDescent="0.3">
      <c r="A767005" s="30"/>
      <c r="B767005" s="30"/>
      <c r="C767005" s="30"/>
      <c r="D767005" s="30"/>
      <c r="E767005" s="30"/>
      <c r="F767005" s="30"/>
    </row>
    <row r="767104" spans="1:6" x14ac:dyDescent="0.3">
      <c r="A767104" s="30"/>
      <c r="B767104" s="30"/>
      <c r="C767104" s="30"/>
      <c r="D767104" s="30"/>
      <c r="E767104" s="30"/>
      <c r="F767104" s="30"/>
    </row>
    <row r="767203" spans="1:6" x14ac:dyDescent="0.3">
      <c r="A767203" s="30"/>
      <c r="B767203" s="30"/>
      <c r="C767203" s="30"/>
      <c r="D767203" s="30"/>
      <c r="E767203" s="30"/>
      <c r="F767203" s="30"/>
    </row>
    <row r="767302" spans="1:6" x14ac:dyDescent="0.3">
      <c r="A767302" s="30"/>
      <c r="B767302" s="30"/>
      <c r="C767302" s="30"/>
      <c r="D767302" s="30"/>
      <c r="E767302" s="30"/>
      <c r="F767302" s="30"/>
    </row>
    <row r="767401" spans="1:6" x14ac:dyDescent="0.3">
      <c r="A767401" s="30"/>
      <c r="B767401" s="30"/>
      <c r="C767401" s="30"/>
      <c r="D767401" s="30"/>
      <c r="E767401" s="30"/>
      <c r="F767401" s="30"/>
    </row>
    <row r="767500" spans="1:6" x14ac:dyDescent="0.3">
      <c r="A767500" s="30"/>
      <c r="B767500" s="30"/>
      <c r="C767500" s="30"/>
      <c r="D767500" s="30"/>
      <c r="E767500" s="30"/>
      <c r="F767500" s="30"/>
    </row>
    <row r="767599" spans="1:6" x14ac:dyDescent="0.3">
      <c r="A767599" s="30"/>
      <c r="B767599" s="30"/>
      <c r="C767599" s="30"/>
      <c r="D767599" s="30"/>
      <c r="E767599" s="30"/>
      <c r="F767599" s="30"/>
    </row>
    <row r="767698" spans="1:6" x14ac:dyDescent="0.3">
      <c r="A767698" s="30"/>
      <c r="B767698" s="30"/>
      <c r="C767698" s="30"/>
      <c r="D767698" s="30"/>
      <c r="E767698" s="30"/>
      <c r="F767698" s="30"/>
    </row>
    <row r="767797" spans="1:6" x14ac:dyDescent="0.3">
      <c r="A767797" s="30"/>
      <c r="B767797" s="30"/>
      <c r="C767797" s="30"/>
      <c r="D767797" s="30"/>
      <c r="E767797" s="30"/>
      <c r="F767797" s="30"/>
    </row>
    <row r="767896" spans="1:6" x14ac:dyDescent="0.3">
      <c r="A767896" s="30"/>
      <c r="B767896" s="30"/>
      <c r="C767896" s="30"/>
      <c r="D767896" s="30"/>
      <c r="E767896" s="30"/>
      <c r="F767896" s="30"/>
    </row>
    <row r="767995" spans="1:6" x14ac:dyDescent="0.3">
      <c r="A767995" s="30"/>
      <c r="B767995" s="30"/>
      <c r="C767995" s="30"/>
      <c r="D767995" s="30"/>
      <c r="E767995" s="30"/>
      <c r="F767995" s="30"/>
    </row>
    <row r="768094" spans="1:6" x14ac:dyDescent="0.3">
      <c r="A768094" s="30"/>
      <c r="B768094" s="30"/>
      <c r="C768094" s="30"/>
      <c r="D768094" s="30"/>
      <c r="E768094" s="30"/>
      <c r="F768094" s="30"/>
    </row>
    <row r="768193" spans="1:6" x14ac:dyDescent="0.3">
      <c r="A768193" s="30"/>
      <c r="B768193" s="30"/>
      <c r="C768193" s="30"/>
      <c r="D768193" s="30"/>
      <c r="E768193" s="30"/>
      <c r="F768193" s="30"/>
    </row>
    <row r="768292" spans="1:6" x14ac:dyDescent="0.3">
      <c r="A768292" s="30"/>
      <c r="B768292" s="30"/>
      <c r="C768292" s="30"/>
      <c r="D768292" s="30"/>
      <c r="E768292" s="30"/>
      <c r="F768292" s="30"/>
    </row>
    <row r="768391" spans="1:6" x14ac:dyDescent="0.3">
      <c r="A768391" s="30"/>
      <c r="B768391" s="30"/>
      <c r="C768391" s="30"/>
      <c r="D768391" s="30"/>
      <c r="E768391" s="30"/>
      <c r="F768391" s="30"/>
    </row>
    <row r="768490" spans="1:6" x14ac:dyDescent="0.3">
      <c r="A768490" s="30"/>
      <c r="B768490" s="30"/>
      <c r="C768490" s="30"/>
      <c r="D768490" s="30"/>
      <c r="E768490" s="30"/>
      <c r="F768490" s="30"/>
    </row>
    <row r="768589" spans="1:6" x14ac:dyDescent="0.3">
      <c r="A768589" s="30"/>
      <c r="B768589" s="30"/>
      <c r="C768589" s="30"/>
      <c r="D768589" s="30"/>
      <c r="E768589" s="30"/>
      <c r="F768589" s="30"/>
    </row>
    <row r="768688" spans="1:6" x14ac:dyDescent="0.3">
      <c r="A768688" s="30"/>
      <c r="B768688" s="30"/>
      <c r="C768688" s="30"/>
      <c r="D768688" s="30"/>
      <c r="E768688" s="30"/>
      <c r="F768688" s="30"/>
    </row>
    <row r="768787" spans="1:6" x14ac:dyDescent="0.3">
      <c r="A768787" s="30"/>
      <c r="B768787" s="30"/>
      <c r="C768787" s="30"/>
      <c r="D768787" s="30"/>
      <c r="E768787" s="30"/>
      <c r="F768787" s="30"/>
    </row>
    <row r="768886" spans="1:6" x14ac:dyDescent="0.3">
      <c r="A768886" s="30"/>
      <c r="B768886" s="30"/>
      <c r="C768886" s="30"/>
      <c r="D768886" s="30"/>
      <c r="E768886" s="30"/>
      <c r="F768886" s="30"/>
    </row>
    <row r="768985" spans="1:6" x14ac:dyDescent="0.3">
      <c r="A768985" s="30"/>
      <c r="B768985" s="30"/>
      <c r="C768985" s="30"/>
      <c r="D768985" s="30"/>
      <c r="E768985" s="30"/>
      <c r="F768985" s="30"/>
    </row>
    <row r="769084" spans="1:6" x14ac:dyDescent="0.3">
      <c r="A769084" s="30"/>
      <c r="B769084" s="30"/>
      <c r="C769084" s="30"/>
      <c r="D769084" s="30"/>
      <c r="E769084" s="30"/>
      <c r="F769084" s="30"/>
    </row>
    <row r="769183" spans="1:6" x14ac:dyDescent="0.3">
      <c r="A769183" s="30"/>
      <c r="B769183" s="30"/>
      <c r="C769183" s="30"/>
      <c r="D769183" s="30"/>
      <c r="E769183" s="30"/>
      <c r="F769183" s="30"/>
    </row>
    <row r="769282" spans="1:6" x14ac:dyDescent="0.3">
      <c r="A769282" s="30"/>
      <c r="B769282" s="30"/>
      <c r="C769282" s="30"/>
      <c r="D769282" s="30"/>
      <c r="E769282" s="30"/>
      <c r="F769282" s="30"/>
    </row>
    <row r="769381" spans="1:6" x14ac:dyDescent="0.3">
      <c r="A769381" s="30"/>
      <c r="B769381" s="30"/>
      <c r="C769381" s="30"/>
      <c r="D769381" s="30"/>
      <c r="E769381" s="30"/>
      <c r="F769381" s="30"/>
    </row>
    <row r="769480" spans="1:6" x14ac:dyDescent="0.3">
      <c r="A769480" s="30"/>
      <c r="B769480" s="30"/>
      <c r="C769480" s="30"/>
      <c r="D769480" s="30"/>
      <c r="E769480" s="30"/>
      <c r="F769480" s="30"/>
    </row>
    <row r="769579" spans="1:6" x14ac:dyDescent="0.3">
      <c r="A769579" s="30"/>
      <c r="B769579" s="30"/>
      <c r="C769579" s="30"/>
      <c r="D769579" s="30"/>
      <c r="E769579" s="30"/>
      <c r="F769579" s="30"/>
    </row>
    <row r="769678" spans="1:6" x14ac:dyDescent="0.3">
      <c r="A769678" s="30"/>
      <c r="B769678" s="30"/>
      <c r="C769678" s="30"/>
      <c r="D769678" s="30"/>
      <c r="E769678" s="30"/>
      <c r="F769678" s="30"/>
    </row>
    <row r="769777" spans="1:6" x14ac:dyDescent="0.3">
      <c r="A769777" s="30"/>
      <c r="B769777" s="30"/>
      <c r="C769777" s="30"/>
      <c r="D769777" s="30"/>
      <c r="E769777" s="30"/>
      <c r="F769777" s="30"/>
    </row>
    <row r="769876" spans="1:6" x14ac:dyDescent="0.3">
      <c r="A769876" s="30"/>
      <c r="B769876" s="30"/>
      <c r="C769876" s="30"/>
      <c r="D769876" s="30"/>
      <c r="E769876" s="30"/>
      <c r="F769876" s="30"/>
    </row>
    <row r="769975" spans="1:6" x14ac:dyDescent="0.3">
      <c r="A769975" s="30"/>
      <c r="B769975" s="30"/>
      <c r="C769975" s="30"/>
      <c r="D769975" s="30"/>
      <c r="E769975" s="30"/>
      <c r="F769975" s="30"/>
    </row>
    <row r="770074" spans="1:6" x14ac:dyDescent="0.3">
      <c r="A770074" s="30"/>
      <c r="B770074" s="30"/>
      <c r="C770074" s="30"/>
      <c r="D770074" s="30"/>
      <c r="E770074" s="30"/>
      <c r="F770074" s="30"/>
    </row>
    <row r="770173" spans="1:6" x14ac:dyDescent="0.3">
      <c r="A770173" s="30"/>
      <c r="B770173" s="30"/>
      <c r="C770173" s="30"/>
      <c r="D770173" s="30"/>
      <c r="E770173" s="30"/>
      <c r="F770173" s="30"/>
    </row>
    <row r="770272" spans="1:6" x14ac:dyDescent="0.3">
      <c r="A770272" s="30"/>
      <c r="B770272" s="30"/>
      <c r="C770272" s="30"/>
      <c r="D770272" s="30"/>
      <c r="E770272" s="30"/>
      <c r="F770272" s="30"/>
    </row>
    <row r="770371" spans="1:6" x14ac:dyDescent="0.3">
      <c r="A770371" s="30"/>
      <c r="B770371" s="30"/>
      <c r="C770371" s="30"/>
      <c r="D770371" s="30"/>
      <c r="E770371" s="30"/>
      <c r="F770371" s="30"/>
    </row>
    <row r="770470" spans="1:6" x14ac:dyDescent="0.3">
      <c r="A770470" s="30"/>
      <c r="B770470" s="30"/>
      <c r="C770470" s="30"/>
      <c r="D770470" s="30"/>
      <c r="E770470" s="30"/>
      <c r="F770470" s="30"/>
    </row>
    <row r="770569" spans="1:6" x14ac:dyDescent="0.3">
      <c r="A770569" s="30"/>
      <c r="B770569" s="30"/>
      <c r="C770569" s="30"/>
      <c r="D770569" s="30"/>
      <c r="E770569" s="30"/>
      <c r="F770569" s="30"/>
    </row>
    <row r="770668" spans="1:6" x14ac:dyDescent="0.3">
      <c r="A770668" s="30"/>
      <c r="B770668" s="30"/>
      <c r="C770668" s="30"/>
      <c r="D770668" s="30"/>
      <c r="E770668" s="30"/>
      <c r="F770668" s="30"/>
    </row>
    <row r="770767" spans="1:6" x14ac:dyDescent="0.3">
      <c r="A770767" s="30"/>
      <c r="B770767" s="30"/>
      <c r="C770767" s="30"/>
      <c r="D770767" s="30"/>
      <c r="E770767" s="30"/>
      <c r="F770767" s="30"/>
    </row>
    <row r="770866" spans="1:6" x14ac:dyDescent="0.3">
      <c r="A770866" s="30"/>
      <c r="B770866" s="30"/>
      <c r="C770866" s="30"/>
      <c r="D770866" s="30"/>
      <c r="E770866" s="30"/>
      <c r="F770866" s="30"/>
    </row>
    <row r="770965" spans="1:6" x14ac:dyDescent="0.3">
      <c r="A770965" s="30"/>
      <c r="B770965" s="30"/>
      <c r="C770965" s="30"/>
      <c r="D770965" s="30"/>
      <c r="E770965" s="30"/>
      <c r="F770965" s="30"/>
    </row>
    <row r="771064" spans="1:6" x14ac:dyDescent="0.3">
      <c r="A771064" s="30"/>
      <c r="B771064" s="30"/>
      <c r="C771064" s="30"/>
      <c r="D771064" s="30"/>
      <c r="E771064" s="30"/>
      <c r="F771064" s="30"/>
    </row>
    <row r="771163" spans="1:6" x14ac:dyDescent="0.3">
      <c r="A771163" s="30"/>
      <c r="B771163" s="30"/>
      <c r="C771163" s="30"/>
      <c r="D771163" s="30"/>
      <c r="E771163" s="30"/>
      <c r="F771163" s="30"/>
    </row>
    <row r="771262" spans="1:6" x14ac:dyDescent="0.3">
      <c r="A771262" s="30"/>
      <c r="B771262" s="30"/>
      <c r="C771262" s="30"/>
      <c r="D771262" s="30"/>
      <c r="E771262" s="30"/>
      <c r="F771262" s="30"/>
    </row>
    <row r="771361" spans="1:6" x14ac:dyDescent="0.3">
      <c r="A771361" s="30"/>
      <c r="B771361" s="30"/>
      <c r="C771361" s="30"/>
      <c r="D771361" s="30"/>
      <c r="E771361" s="30"/>
      <c r="F771361" s="30"/>
    </row>
    <row r="771460" spans="1:6" x14ac:dyDescent="0.3">
      <c r="A771460" s="30"/>
      <c r="B771460" s="30"/>
      <c r="C771460" s="30"/>
      <c r="D771460" s="30"/>
      <c r="E771460" s="30"/>
      <c r="F771460" s="30"/>
    </row>
    <row r="771559" spans="1:6" x14ac:dyDescent="0.3">
      <c r="A771559" s="30"/>
      <c r="B771559" s="30"/>
      <c r="C771559" s="30"/>
      <c r="D771559" s="30"/>
      <c r="E771559" s="30"/>
      <c r="F771559" s="30"/>
    </row>
    <row r="771658" spans="1:6" x14ac:dyDescent="0.3">
      <c r="A771658" s="30"/>
      <c r="B771658" s="30"/>
      <c r="C771658" s="30"/>
      <c r="D771658" s="30"/>
      <c r="E771658" s="30"/>
      <c r="F771658" s="30"/>
    </row>
    <row r="771757" spans="1:6" x14ac:dyDescent="0.3">
      <c r="A771757" s="30"/>
      <c r="B771757" s="30"/>
      <c r="C771757" s="30"/>
      <c r="D771757" s="30"/>
      <c r="E771757" s="30"/>
      <c r="F771757" s="30"/>
    </row>
    <row r="771856" spans="1:6" x14ac:dyDescent="0.3">
      <c r="A771856" s="30"/>
      <c r="B771856" s="30"/>
      <c r="C771856" s="30"/>
      <c r="D771856" s="30"/>
      <c r="E771856" s="30"/>
      <c r="F771856" s="30"/>
    </row>
    <row r="771955" spans="1:6" x14ac:dyDescent="0.3">
      <c r="A771955" s="30"/>
      <c r="B771955" s="30"/>
      <c r="C771955" s="30"/>
      <c r="D771955" s="30"/>
      <c r="E771955" s="30"/>
      <c r="F771955" s="30"/>
    </row>
    <row r="772054" spans="1:6" x14ac:dyDescent="0.3">
      <c r="A772054" s="30"/>
      <c r="B772054" s="30"/>
      <c r="C772054" s="30"/>
      <c r="D772054" s="30"/>
      <c r="E772054" s="30"/>
      <c r="F772054" s="30"/>
    </row>
    <row r="772153" spans="1:6" x14ac:dyDescent="0.3">
      <c r="A772153" s="30"/>
      <c r="B772153" s="30"/>
      <c r="C772153" s="30"/>
      <c r="D772153" s="30"/>
      <c r="E772153" s="30"/>
      <c r="F772153" s="30"/>
    </row>
    <row r="772252" spans="1:6" x14ac:dyDescent="0.3">
      <c r="A772252" s="30"/>
      <c r="B772252" s="30"/>
      <c r="C772252" s="30"/>
      <c r="D772252" s="30"/>
      <c r="E772252" s="30"/>
      <c r="F772252" s="30"/>
    </row>
    <row r="772351" spans="1:6" x14ac:dyDescent="0.3">
      <c r="A772351" s="30"/>
      <c r="B772351" s="30"/>
      <c r="C772351" s="30"/>
      <c r="D772351" s="30"/>
      <c r="E772351" s="30"/>
      <c r="F772351" s="30"/>
    </row>
    <row r="772450" spans="1:6" x14ac:dyDescent="0.3">
      <c r="A772450" s="30"/>
      <c r="B772450" s="30"/>
      <c r="C772450" s="30"/>
      <c r="D772450" s="30"/>
      <c r="E772450" s="30"/>
      <c r="F772450" s="30"/>
    </row>
    <row r="772549" spans="1:6" x14ac:dyDescent="0.3">
      <c r="A772549" s="30"/>
      <c r="B772549" s="30"/>
      <c r="C772549" s="30"/>
      <c r="D772549" s="30"/>
      <c r="E772549" s="30"/>
      <c r="F772549" s="30"/>
    </row>
    <row r="772648" spans="1:6" x14ac:dyDescent="0.3">
      <c r="A772648" s="30"/>
      <c r="B772648" s="30"/>
      <c r="C772648" s="30"/>
      <c r="D772648" s="30"/>
      <c r="E772648" s="30"/>
      <c r="F772648" s="30"/>
    </row>
    <row r="772747" spans="1:6" x14ac:dyDescent="0.3">
      <c r="A772747" s="30"/>
      <c r="B772747" s="30"/>
      <c r="C772747" s="30"/>
      <c r="D772747" s="30"/>
      <c r="E772747" s="30"/>
      <c r="F772747" s="30"/>
    </row>
    <row r="772846" spans="1:6" x14ac:dyDescent="0.3">
      <c r="A772846" s="30"/>
      <c r="B772846" s="30"/>
      <c r="C772846" s="30"/>
      <c r="D772846" s="30"/>
      <c r="E772846" s="30"/>
      <c r="F772846" s="30"/>
    </row>
    <row r="772945" spans="1:6" x14ac:dyDescent="0.3">
      <c r="A772945" s="30"/>
      <c r="B772945" s="30"/>
      <c r="C772945" s="30"/>
      <c r="D772945" s="30"/>
      <c r="E772945" s="30"/>
      <c r="F772945" s="30"/>
    </row>
    <row r="773044" spans="1:6" x14ac:dyDescent="0.3">
      <c r="A773044" s="30"/>
      <c r="B773044" s="30"/>
      <c r="C773044" s="30"/>
      <c r="D773044" s="30"/>
      <c r="E773044" s="30"/>
      <c r="F773044" s="30"/>
    </row>
    <row r="773143" spans="1:6" x14ac:dyDescent="0.3">
      <c r="A773143" s="30"/>
      <c r="B773143" s="30"/>
      <c r="C773143" s="30"/>
      <c r="D773143" s="30"/>
      <c r="E773143" s="30"/>
      <c r="F773143" s="30"/>
    </row>
    <row r="773242" spans="1:6" x14ac:dyDescent="0.3">
      <c r="A773242" s="30"/>
      <c r="B773242" s="30"/>
      <c r="C773242" s="30"/>
      <c r="D773242" s="30"/>
      <c r="E773242" s="30"/>
      <c r="F773242" s="30"/>
    </row>
    <row r="773341" spans="1:6" x14ac:dyDescent="0.3">
      <c r="A773341" s="30"/>
      <c r="B773341" s="30"/>
      <c r="C773341" s="30"/>
      <c r="D773341" s="30"/>
      <c r="E773341" s="30"/>
      <c r="F773341" s="30"/>
    </row>
    <row r="773440" spans="1:6" x14ac:dyDescent="0.3">
      <c r="A773440" s="30"/>
      <c r="B773440" s="30"/>
      <c r="C773440" s="30"/>
      <c r="D773440" s="30"/>
      <c r="E773440" s="30"/>
      <c r="F773440" s="30"/>
    </row>
    <row r="773539" spans="1:6" x14ac:dyDescent="0.3">
      <c r="A773539" s="30"/>
      <c r="B773539" s="30"/>
      <c r="C773539" s="30"/>
      <c r="D773539" s="30"/>
      <c r="E773539" s="30"/>
      <c r="F773539" s="30"/>
    </row>
    <row r="773638" spans="1:6" x14ac:dyDescent="0.3">
      <c r="A773638" s="30"/>
      <c r="B773638" s="30"/>
      <c r="C773638" s="30"/>
      <c r="D773638" s="30"/>
      <c r="E773638" s="30"/>
      <c r="F773638" s="30"/>
    </row>
    <row r="773737" spans="1:6" x14ac:dyDescent="0.3">
      <c r="A773737" s="30"/>
      <c r="B773737" s="30"/>
      <c r="C773737" s="30"/>
      <c r="D773737" s="30"/>
      <c r="E773737" s="30"/>
      <c r="F773737" s="30"/>
    </row>
    <row r="773836" spans="1:6" x14ac:dyDescent="0.3">
      <c r="A773836" s="30"/>
      <c r="B773836" s="30"/>
      <c r="C773836" s="30"/>
      <c r="D773836" s="30"/>
      <c r="E773836" s="30"/>
      <c r="F773836" s="30"/>
    </row>
    <row r="773935" spans="1:6" x14ac:dyDescent="0.3">
      <c r="A773935" s="30"/>
      <c r="B773935" s="30"/>
      <c r="C773935" s="30"/>
      <c r="D773935" s="30"/>
      <c r="E773935" s="30"/>
      <c r="F773935" s="30"/>
    </row>
    <row r="774034" spans="1:6" x14ac:dyDescent="0.3">
      <c r="A774034" s="30"/>
      <c r="B774034" s="30"/>
      <c r="C774034" s="30"/>
      <c r="D774034" s="30"/>
      <c r="E774034" s="30"/>
      <c r="F774034" s="30"/>
    </row>
    <row r="774133" spans="1:6" x14ac:dyDescent="0.3">
      <c r="A774133" s="30"/>
      <c r="B774133" s="30"/>
      <c r="C774133" s="30"/>
      <c r="D774133" s="30"/>
      <c r="E774133" s="30"/>
      <c r="F774133" s="30"/>
    </row>
    <row r="774232" spans="1:6" x14ac:dyDescent="0.3">
      <c r="A774232" s="30"/>
      <c r="B774232" s="30"/>
      <c r="C774232" s="30"/>
      <c r="D774232" s="30"/>
      <c r="E774232" s="30"/>
      <c r="F774232" s="30"/>
    </row>
    <row r="774331" spans="1:6" x14ac:dyDescent="0.3">
      <c r="A774331" s="30"/>
      <c r="B774331" s="30"/>
      <c r="C774331" s="30"/>
      <c r="D774331" s="30"/>
      <c r="E774331" s="30"/>
      <c r="F774331" s="30"/>
    </row>
    <row r="774430" spans="1:6" x14ac:dyDescent="0.3">
      <c r="A774430" s="30"/>
      <c r="B774430" s="30"/>
      <c r="C774430" s="30"/>
      <c r="D774430" s="30"/>
      <c r="E774430" s="30"/>
      <c r="F774430" s="30"/>
    </row>
    <row r="774529" spans="1:6" x14ac:dyDescent="0.3">
      <c r="A774529" s="30"/>
      <c r="B774529" s="30"/>
      <c r="C774529" s="30"/>
      <c r="D774529" s="30"/>
      <c r="E774529" s="30"/>
      <c r="F774529" s="30"/>
    </row>
    <row r="774628" spans="1:6" x14ac:dyDescent="0.3">
      <c r="A774628" s="30"/>
      <c r="B774628" s="30"/>
      <c r="C774628" s="30"/>
      <c r="D774628" s="30"/>
      <c r="E774628" s="30"/>
      <c r="F774628" s="30"/>
    </row>
    <row r="774727" spans="1:6" x14ac:dyDescent="0.3">
      <c r="A774727" s="30"/>
      <c r="B774727" s="30"/>
      <c r="C774727" s="30"/>
      <c r="D774727" s="30"/>
      <c r="E774727" s="30"/>
      <c r="F774727" s="30"/>
    </row>
    <row r="774826" spans="1:6" x14ac:dyDescent="0.3">
      <c r="A774826" s="30"/>
      <c r="B774826" s="30"/>
      <c r="C774826" s="30"/>
      <c r="D774826" s="30"/>
      <c r="E774826" s="30"/>
      <c r="F774826" s="30"/>
    </row>
    <row r="774925" spans="1:6" x14ac:dyDescent="0.3">
      <c r="A774925" s="30"/>
      <c r="B774925" s="30"/>
      <c r="C774925" s="30"/>
      <c r="D774925" s="30"/>
      <c r="E774925" s="30"/>
      <c r="F774925" s="30"/>
    </row>
    <row r="775024" spans="1:6" x14ac:dyDescent="0.3">
      <c r="A775024" s="30"/>
      <c r="B775024" s="30"/>
      <c r="C775024" s="30"/>
      <c r="D775024" s="30"/>
      <c r="E775024" s="30"/>
      <c r="F775024" s="30"/>
    </row>
    <row r="775123" spans="1:6" x14ac:dyDescent="0.3">
      <c r="A775123" s="30"/>
      <c r="B775123" s="30"/>
      <c r="C775123" s="30"/>
      <c r="D775123" s="30"/>
      <c r="E775123" s="30"/>
      <c r="F775123" s="30"/>
    </row>
    <row r="775222" spans="1:6" x14ac:dyDescent="0.3">
      <c r="A775222" s="30"/>
      <c r="B775222" s="30"/>
      <c r="C775222" s="30"/>
      <c r="D775222" s="30"/>
      <c r="E775222" s="30"/>
      <c r="F775222" s="30"/>
    </row>
    <row r="775321" spans="1:6" x14ac:dyDescent="0.3">
      <c r="A775321" s="30"/>
      <c r="B775321" s="30"/>
      <c r="C775321" s="30"/>
      <c r="D775321" s="30"/>
      <c r="E775321" s="30"/>
      <c r="F775321" s="30"/>
    </row>
    <row r="775420" spans="1:6" x14ac:dyDescent="0.3">
      <c r="A775420" s="30"/>
      <c r="B775420" s="30"/>
      <c r="C775420" s="30"/>
      <c r="D775420" s="30"/>
      <c r="E775420" s="30"/>
      <c r="F775420" s="30"/>
    </row>
    <row r="775519" spans="1:6" x14ac:dyDescent="0.3">
      <c r="A775519" s="30"/>
      <c r="B775519" s="30"/>
      <c r="C775519" s="30"/>
      <c r="D775519" s="30"/>
      <c r="E775519" s="30"/>
      <c r="F775519" s="30"/>
    </row>
    <row r="775618" spans="1:6" x14ac:dyDescent="0.3">
      <c r="A775618" s="30"/>
      <c r="B775618" s="30"/>
      <c r="C775618" s="30"/>
      <c r="D775618" s="30"/>
      <c r="E775618" s="30"/>
      <c r="F775618" s="30"/>
    </row>
    <row r="775717" spans="1:6" x14ac:dyDescent="0.3">
      <c r="A775717" s="30"/>
      <c r="B775717" s="30"/>
      <c r="C775717" s="30"/>
      <c r="D775717" s="30"/>
      <c r="E775717" s="30"/>
      <c r="F775717" s="30"/>
    </row>
    <row r="775816" spans="1:6" x14ac:dyDescent="0.3">
      <c r="A775816" s="30"/>
      <c r="B775816" s="30"/>
      <c r="C775816" s="30"/>
      <c r="D775816" s="30"/>
      <c r="E775816" s="30"/>
      <c r="F775816" s="30"/>
    </row>
    <row r="775915" spans="1:6" x14ac:dyDescent="0.3">
      <c r="A775915" s="30"/>
      <c r="B775915" s="30"/>
      <c r="C775915" s="30"/>
      <c r="D775915" s="30"/>
      <c r="E775915" s="30"/>
      <c r="F775915" s="30"/>
    </row>
    <row r="776014" spans="1:6" x14ac:dyDescent="0.3">
      <c r="A776014" s="30"/>
      <c r="B776014" s="30"/>
      <c r="C776014" s="30"/>
      <c r="D776014" s="30"/>
      <c r="E776014" s="30"/>
      <c r="F776014" s="30"/>
    </row>
    <row r="776113" spans="1:6" x14ac:dyDescent="0.3">
      <c r="A776113" s="30"/>
      <c r="B776113" s="30"/>
      <c r="C776113" s="30"/>
      <c r="D776113" s="30"/>
      <c r="E776113" s="30"/>
      <c r="F776113" s="30"/>
    </row>
    <row r="776212" spans="1:6" x14ac:dyDescent="0.3">
      <c r="A776212" s="30"/>
      <c r="B776212" s="30"/>
      <c r="C776212" s="30"/>
      <c r="D776212" s="30"/>
      <c r="E776212" s="30"/>
      <c r="F776212" s="30"/>
    </row>
    <row r="776311" spans="1:6" x14ac:dyDescent="0.3">
      <c r="A776311" s="30"/>
      <c r="B776311" s="30"/>
      <c r="C776311" s="30"/>
      <c r="D776311" s="30"/>
      <c r="E776311" s="30"/>
      <c r="F776311" s="30"/>
    </row>
    <row r="776410" spans="1:6" x14ac:dyDescent="0.3">
      <c r="A776410" s="30"/>
      <c r="B776410" s="30"/>
      <c r="C776410" s="30"/>
      <c r="D776410" s="30"/>
      <c r="E776410" s="30"/>
      <c r="F776410" s="30"/>
    </row>
    <row r="776509" spans="1:6" x14ac:dyDescent="0.3">
      <c r="A776509" s="30"/>
      <c r="B776509" s="30"/>
      <c r="C776509" s="30"/>
      <c r="D776509" s="30"/>
      <c r="E776509" s="30"/>
      <c r="F776509" s="30"/>
    </row>
    <row r="776608" spans="1:6" x14ac:dyDescent="0.3">
      <c r="A776608" s="30"/>
      <c r="B776608" s="30"/>
      <c r="C776608" s="30"/>
      <c r="D776608" s="30"/>
      <c r="E776608" s="30"/>
      <c r="F776608" s="30"/>
    </row>
    <row r="776707" spans="1:6" x14ac:dyDescent="0.3">
      <c r="A776707" s="30"/>
      <c r="B776707" s="30"/>
      <c r="C776707" s="30"/>
      <c r="D776707" s="30"/>
      <c r="E776707" s="30"/>
      <c r="F776707" s="30"/>
    </row>
    <row r="776806" spans="1:6" x14ac:dyDescent="0.3">
      <c r="A776806" s="30"/>
      <c r="B776806" s="30"/>
      <c r="C776806" s="30"/>
      <c r="D776806" s="30"/>
      <c r="E776806" s="30"/>
      <c r="F776806" s="30"/>
    </row>
    <row r="776905" spans="1:6" x14ac:dyDescent="0.3">
      <c r="A776905" s="30"/>
      <c r="B776905" s="30"/>
      <c r="C776905" s="30"/>
      <c r="D776905" s="30"/>
      <c r="E776905" s="30"/>
      <c r="F776905" s="30"/>
    </row>
    <row r="777004" spans="1:6" x14ac:dyDescent="0.3">
      <c r="A777004" s="30"/>
      <c r="B777004" s="30"/>
      <c r="C777004" s="30"/>
      <c r="D777004" s="30"/>
      <c r="E777004" s="30"/>
      <c r="F777004" s="30"/>
    </row>
    <row r="777103" spans="1:6" x14ac:dyDescent="0.3">
      <c r="A777103" s="30"/>
      <c r="B777103" s="30"/>
      <c r="C777103" s="30"/>
      <c r="D777103" s="30"/>
      <c r="E777103" s="30"/>
      <c r="F777103" s="30"/>
    </row>
    <row r="777202" spans="1:6" x14ac:dyDescent="0.3">
      <c r="A777202" s="30"/>
      <c r="B777202" s="30"/>
      <c r="C777202" s="30"/>
      <c r="D777202" s="30"/>
      <c r="E777202" s="30"/>
      <c r="F777202" s="30"/>
    </row>
    <row r="777301" spans="1:6" x14ac:dyDescent="0.3">
      <c r="A777301" s="30"/>
      <c r="B777301" s="30"/>
      <c r="C777301" s="30"/>
      <c r="D777301" s="30"/>
      <c r="E777301" s="30"/>
      <c r="F777301" s="30"/>
    </row>
    <row r="777400" spans="1:6" x14ac:dyDescent="0.3">
      <c r="A777400" s="30"/>
      <c r="B777400" s="30"/>
      <c r="C777400" s="30"/>
      <c r="D777400" s="30"/>
      <c r="E777400" s="30"/>
      <c r="F777400" s="30"/>
    </row>
    <row r="777499" spans="1:6" x14ac:dyDescent="0.3">
      <c r="A777499" s="30"/>
      <c r="B777499" s="30"/>
      <c r="C777499" s="30"/>
      <c r="D777499" s="30"/>
      <c r="E777499" s="30"/>
      <c r="F777499" s="30"/>
    </row>
    <row r="777598" spans="1:6" x14ac:dyDescent="0.3">
      <c r="A777598" s="30"/>
      <c r="B777598" s="30"/>
      <c r="C777598" s="30"/>
      <c r="D777598" s="30"/>
      <c r="E777598" s="30"/>
      <c r="F777598" s="30"/>
    </row>
    <row r="777697" spans="1:6" x14ac:dyDescent="0.3">
      <c r="A777697" s="30"/>
      <c r="B777697" s="30"/>
      <c r="C777697" s="30"/>
      <c r="D777697" s="30"/>
      <c r="E777697" s="30"/>
      <c r="F777697" s="30"/>
    </row>
    <row r="777796" spans="1:6" x14ac:dyDescent="0.3">
      <c r="A777796" s="30"/>
      <c r="B777796" s="30"/>
      <c r="C777796" s="30"/>
      <c r="D777796" s="30"/>
      <c r="E777796" s="30"/>
      <c r="F777796" s="30"/>
    </row>
    <row r="777895" spans="1:6" x14ac:dyDescent="0.3">
      <c r="A777895" s="30"/>
      <c r="B777895" s="30"/>
      <c r="C777895" s="30"/>
      <c r="D777895" s="30"/>
      <c r="E777895" s="30"/>
      <c r="F777895" s="30"/>
    </row>
    <row r="777994" spans="1:6" x14ac:dyDescent="0.3">
      <c r="A777994" s="30"/>
      <c r="B777994" s="30"/>
      <c r="C777994" s="30"/>
      <c r="D777994" s="30"/>
      <c r="E777994" s="30"/>
      <c r="F777994" s="30"/>
    </row>
    <row r="778093" spans="1:6" x14ac:dyDescent="0.3">
      <c r="A778093" s="30"/>
      <c r="B778093" s="30"/>
      <c r="C778093" s="30"/>
      <c r="D778093" s="30"/>
      <c r="E778093" s="30"/>
      <c r="F778093" s="30"/>
    </row>
    <row r="778192" spans="1:6" x14ac:dyDescent="0.3">
      <c r="A778192" s="30"/>
      <c r="B778192" s="30"/>
      <c r="C778192" s="30"/>
      <c r="D778192" s="30"/>
      <c r="E778192" s="30"/>
      <c r="F778192" s="30"/>
    </row>
    <row r="778291" spans="1:6" x14ac:dyDescent="0.3">
      <c r="A778291" s="30"/>
      <c r="B778291" s="30"/>
      <c r="C778291" s="30"/>
      <c r="D778291" s="30"/>
      <c r="E778291" s="30"/>
      <c r="F778291" s="30"/>
    </row>
    <row r="778390" spans="1:6" x14ac:dyDescent="0.3">
      <c r="A778390" s="30"/>
      <c r="B778390" s="30"/>
      <c r="C778390" s="30"/>
      <c r="D778390" s="30"/>
      <c r="E778390" s="30"/>
      <c r="F778390" s="30"/>
    </row>
    <row r="778489" spans="1:6" x14ac:dyDescent="0.3">
      <c r="A778489" s="30"/>
      <c r="B778489" s="30"/>
      <c r="C778489" s="30"/>
      <c r="D778489" s="30"/>
      <c r="E778489" s="30"/>
      <c r="F778489" s="30"/>
    </row>
    <row r="778588" spans="1:6" x14ac:dyDescent="0.3">
      <c r="A778588" s="30"/>
      <c r="B778588" s="30"/>
      <c r="C778588" s="30"/>
      <c r="D778588" s="30"/>
      <c r="E778588" s="30"/>
      <c r="F778588" s="30"/>
    </row>
    <row r="778687" spans="1:6" x14ac:dyDescent="0.3">
      <c r="A778687" s="30"/>
      <c r="B778687" s="30"/>
      <c r="C778687" s="30"/>
      <c r="D778687" s="30"/>
      <c r="E778687" s="30"/>
      <c r="F778687" s="30"/>
    </row>
    <row r="778786" spans="1:6" x14ac:dyDescent="0.3">
      <c r="A778786" s="30"/>
      <c r="B778786" s="30"/>
      <c r="C778786" s="30"/>
      <c r="D778786" s="30"/>
      <c r="E778786" s="30"/>
      <c r="F778786" s="30"/>
    </row>
    <row r="778885" spans="1:6" x14ac:dyDescent="0.3">
      <c r="A778885" s="30"/>
      <c r="B778885" s="30"/>
      <c r="C778885" s="30"/>
      <c r="D778885" s="30"/>
      <c r="E778885" s="30"/>
      <c r="F778885" s="30"/>
    </row>
    <row r="778984" spans="1:6" x14ac:dyDescent="0.3">
      <c r="A778984" s="30"/>
      <c r="B778984" s="30"/>
      <c r="C778984" s="30"/>
      <c r="D778984" s="30"/>
      <c r="E778984" s="30"/>
      <c r="F778984" s="30"/>
    </row>
    <row r="779083" spans="1:6" x14ac:dyDescent="0.3">
      <c r="A779083" s="30"/>
      <c r="B779083" s="30"/>
      <c r="C779083" s="30"/>
      <c r="D779083" s="30"/>
      <c r="E779083" s="30"/>
      <c r="F779083" s="30"/>
    </row>
    <row r="779182" spans="1:6" x14ac:dyDescent="0.3">
      <c r="A779182" s="30"/>
      <c r="B779182" s="30"/>
      <c r="C779182" s="30"/>
      <c r="D779182" s="30"/>
      <c r="E779182" s="30"/>
      <c r="F779182" s="30"/>
    </row>
    <row r="779281" spans="1:6" x14ac:dyDescent="0.3">
      <c r="A779281" s="30"/>
      <c r="B779281" s="30"/>
      <c r="C779281" s="30"/>
      <c r="D779281" s="30"/>
      <c r="E779281" s="30"/>
      <c r="F779281" s="30"/>
    </row>
    <row r="779380" spans="1:6" x14ac:dyDescent="0.3">
      <c r="A779380" s="30"/>
      <c r="B779380" s="30"/>
      <c r="C779380" s="30"/>
      <c r="D779380" s="30"/>
      <c r="E779380" s="30"/>
      <c r="F779380" s="30"/>
    </row>
    <row r="779479" spans="1:6" x14ac:dyDescent="0.3">
      <c r="A779479" s="30"/>
      <c r="B779479" s="30"/>
      <c r="C779479" s="30"/>
      <c r="D779479" s="30"/>
      <c r="E779479" s="30"/>
      <c r="F779479" s="30"/>
    </row>
    <row r="779578" spans="1:6" x14ac:dyDescent="0.3">
      <c r="A779578" s="30"/>
      <c r="B779578" s="30"/>
      <c r="C779578" s="30"/>
      <c r="D779578" s="30"/>
      <c r="E779578" s="30"/>
      <c r="F779578" s="30"/>
    </row>
    <row r="779677" spans="1:6" x14ac:dyDescent="0.3">
      <c r="A779677" s="30"/>
      <c r="B779677" s="30"/>
      <c r="C779677" s="30"/>
      <c r="D779677" s="30"/>
      <c r="E779677" s="30"/>
      <c r="F779677" s="30"/>
    </row>
    <row r="779776" spans="1:6" x14ac:dyDescent="0.3">
      <c r="A779776" s="30"/>
      <c r="B779776" s="30"/>
      <c r="C779776" s="30"/>
      <c r="D779776" s="30"/>
      <c r="E779776" s="30"/>
      <c r="F779776" s="30"/>
    </row>
    <row r="779875" spans="1:6" x14ac:dyDescent="0.3">
      <c r="A779875" s="30"/>
      <c r="B779875" s="30"/>
      <c r="C779875" s="30"/>
      <c r="D779875" s="30"/>
      <c r="E779875" s="30"/>
      <c r="F779875" s="30"/>
    </row>
    <row r="779974" spans="1:6" x14ac:dyDescent="0.3">
      <c r="A779974" s="30"/>
      <c r="B779974" s="30"/>
      <c r="C779974" s="30"/>
      <c r="D779974" s="30"/>
      <c r="E779974" s="30"/>
      <c r="F779974" s="30"/>
    </row>
    <row r="780073" spans="1:6" x14ac:dyDescent="0.3">
      <c r="A780073" s="30"/>
      <c r="B780073" s="30"/>
      <c r="C780073" s="30"/>
      <c r="D780073" s="30"/>
      <c r="E780073" s="30"/>
      <c r="F780073" s="30"/>
    </row>
    <row r="780172" spans="1:6" x14ac:dyDescent="0.3">
      <c r="A780172" s="30"/>
      <c r="B780172" s="30"/>
      <c r="C780172" s="30"/>
      <c r="D780172" s="30"/>
      <c r="E780172" s="30"/>
      <c r="F780172" s="30"/>
    </row>
    <row r="780271" spans="1:6" x14ac:dyDescent="0.3">
      <c r="A780271" s="30"/>
      <c r="B780271" s="30"/>
      <c r="C780271" s="30"/>
      <c r="D780271" s="30"/>
      <c r="E780271" s="30"/>
      <c r="F780271" s="30"/>
    </row>
    <row r="780370" spans="1:6" x14ac:dyDescent="0.3">
      <c r="A780370" s="30"/>
      <c r="B780370" s="30"/>
      <c r="C780370" s="30"/>
      <c r="D780370" s="30"/>
      <c r="E780370" s="30"/>
      <c r="F780370" s="30"/>
    </row>
    <row r="780469" spans="1:6" x14ac:dyDescent="0.3">
      <c r="A780469" s="30"/>
      <c r="B780469" s="30"/>
      <c r="C780469" s="30"/>
      <c r="D780469" s="30"/>
      <c r="E780469" s="30"/>
      <c r="F780469" s="30"/>
    </row>
    <row r="780568" spans="1:6" x14ac:dyDescent="0.3">
      <c r="A780568" s="30"/>
      <c r="B780568" s="30"/>
      <c r="C780568" s="30"/>
      <c r="D780568" s="30"/>
      <c r="E780568" s="30"/>
      <c r="F780568" s="30"/>
    </row>
    <row r="780667" spans="1:6" x14ac:dyDescent="0.3">
      <c r="A780667" s="30"/>
      <c r="B780667" s="30"/>
      <c r="C780667" s="30"/>
      <c r="D780667" s="30"/>
      <c r="E780667" s="30"/>
      <c r="F780667" s="30"/>
    </row>
    <row r="780766" spans="1:6" x14ac:dyDescent="0.3">
      <c r="A780766" s="30"/>
      <c r="B780766" s="30"/>
      <c r="C780766" s="30"/>
      <c r="D780766" s="30"/>
      <c r="E780766" s="30"/>
      <c r="F780766" s="30"/>
    </row>
    <row r="780865" spans="1:6" x14ac:dyDescent="0.3">
      <c r="A780865" s="30"/>
      <c r="B780865" s="30"/>
      <c r="C780865" s="30"/>
      <c r="D780865" s="30"/>
      <c r="E780865" s="30"/>
      <c r="F780865" s="30"/>
    </row>
    <row r="780964" spans="1:6" x14ac:dyDescent="0.3">
      <c r="A780964" s="30"/>
      <c r="B780964" s="30"/>
      <c r="C780964" s="30"/>
      <c r="D780964" s="30"/>
      <c r="E780964" s="30"/>
      <c r="F780964" s="30"/>
    </row>
    <row r="781063" spans="1:6" x14ac:dyDescent="0.3">
      <c r="A781063" s="30"/>
      <c r="B781063" s="30"/>
      <c r="C781063" s="30"/>
      <c r="D781063" s="30"/>
      <c r="E781063" s="30"/>
      <c r="F781063" s="30"/>
    </row>
    <row r="781162" spans="1:6" x14ac:dyDescent="0.3">
      <c r="A781162" s="30"/>
      <c r="B781162" s="30"/>
      <c r="C781162" s="30"/>
      <c r="D781162" s="30"/>
      <c r="E781162" s="30"/>
      <c r="F781162" s="30"/>
    </row>
    <row r="781261" spans="1:6" x14ac:dyDescent="0.3">
      <c r="A781261" s="30"/>
      <c r="B781261" s="30"/>
      <c r="C781261" s="30"/>
      <c r="D781261" s="30"/>
      <c r="E781261" s="30"/>
      <c r="F781261" s="30"/>
    </row>
    <row r="781360" spans="1:6" x14ac:dyDescent="0.3">
      <c r="A781360" s="30"/>
      <c r="B781360" s="30"/>
      <c r="C781360" s="30"/>
      <c r="D781360" s="30"/>
      <c r="E781360" s="30"/>
      <c r="F781360" s="30"/>
    </row>
    <row r="781459" spans="1:6" x14ac:dyDescent="0.3">
      <c r="A781459" s="30"/>
      <c r="B781459" s="30"/>
      <c r="C781459" s="30"/>
      <c r="D781459" s="30"/>
      <c r="E781459" s="30"/>
      <c r="F781459" s="30"/>
    </row>
    <row r="781558" spans="1:6" x14ac:dyDescent="0.3">
      <c r="A781558" s="30"/>
      <c r="B781558" s="30"/>
      <c r="C781558" s="30"/>
      <c r="D781558" s="30"/>
      <c r="E781558" s="30"/>
      <c r="F781558" s="30"/>
    </row>
    <row r="781657" spans="1:6" x14ac:dyDescent="0.3">
      <c r="A781657" s="30"/>
      <c r="B781657" s="30"/>
      <c r="C781657" s="30"/>
      <c r="D781657" s="30"/>
      <c r="E781657" s="30"/>
      <c r="F781657" s="30"/>
    </row>
    <row r="781756" spans="1:6" x14ac:dyDescent="0.3">
      <c r="A781756" s="30"/>
      <c r="B781756" s="30"/>
      <c r="C781756" s="30"/>
      <c r="D781756" s="30"/>
      <c r="E781756" s="30"/>
      <c r="F781756" s="30"/>
    </row>
    <row r="781855" spans="1:6" x14ac:dyDescent="0.3">
      <c r="A781855" s="30"/>
      <c r="B781855" s="30"/>
      <c r="C781855" s="30"/>
      <c r="D781855" s="30"/>
      <c r="E781855" s="30"/>
      <c r="F781855" s="30"/>
    </row>
    <row r="781954" spans="1:6" x14ac:dyDescent="0.3">
      <c r="A781954" s="30"/>
      <c r="B781954" s="30"/>
      <c r="C781954" s="30"/>
      <c r="D781954" s="30"/>
      <c r="E781954" s="30"/>
      <c r="F781954" s="30"/>
    </row>
    <row r="782053" spans="1:6" x14ac:dyDescent="0.3">
      <c r="A782053" s="30"/>
      <c r="B782053" s="30"/>
      <c r="C782053" s="30"/>
      <c r="D782053" s="30"/>
      <c r="E782053" s="30"/>
      <c r="F782053" s="30"/>
    </row>
    <row r="782152" spans="1:6" x14ac:dyDescent="0.3">
      <c r="A782152" s="30"/>
      <c r="B782152" s="30"/>
      <c r="C782152" s="30"/>
      <c r="D782152" s="30"/>
      <c r="E782152" s="30"/>
      <c r="F782152" s="30"/>
    </row>
    <row r="782251" spans="1:6" x14ac:dyDescent="0.3">
      <c r="A782251" s="30"/>
      <c r="B782251" s="30"/>
      <c r="C782251" s="30"/>
      <c r="D782251" s="30"/>
      <c r="E782251" s="30"/>
      <c r="F782251" s="30"/>
    </row>
    <row r="782350" spans="1:6" x14ac:dyDescent="0.3">
      <c r="A782350" s="30"/>
      <c r="B782350" s="30"/>
      <c r="C782350" s="30"/>
      <c r="D782350" s="30"/>
      <c r="E782350" s="30"/>
      <c r="F782350" s="30"/>
    </row>
    <row r="782449" spans="1:6" x14ac:dyDescent="0.3">
      <c r="A782449" s="30"/>
      <c r="B782449" s="30"/>
      <c r="C782449" s="30"/>
      <c r="D782449" s="30"/>
      <c r="E782449" s="30"/>
      <c r="F782449" s="30"/>
    </row>
    <row r="782548" spans="1:6" x14ac:dyDescent="0.3">
      <c r="A782548" s="30"/>
      <c r="B782548" s="30"/>
      <c r="C782548" s="30"/>
      <c r="D782548" s="30"/>
      <c r="E782548" s="30"/>
      <c r="F782548" s="30"/>
    </row>
    <row r="782647" spans="1:6" x14ac:dyDescent="0.3">
      <c r="A782647" s="30"/>
      <c r="B782647" s="30"/>
      <c r="C782647" s="30"/>
      <c r="D782647" s="30"/>
      <c r="E782647" s="30"/>
      <c r="F782647" s="30"/>
    </row>
    <row r="782746" spans="1:6" x14ac:dyDescent="0.3">
      <c r="A782746" s="30"/>
      <c r="B782746" s="30"/>
      <c r="C782746" s="30"/>
      <c r="D782746" s="30"/>
      <c r="E782746" s="30"/>
      <c r="F782746" s="30"/>
    </row>
    <row r="782845" spans="1:6" x14ac:dyDescent="0.3">
      <c r="A782845" s="30"/>
      <c r="B782845" s="30"/>
      <c r="C782845" s="30"/>
      <c r="D782845" s="30"/>
      <c r="E782845" s="30"/>
      <c r="F782845" s="30"/>
    </row>
    <row r="782944" spans="1:6" x14ac:dyDescent="0.3">
      <c r="A782944" s="30"/>
      <c r="B782944" s="30"/>
      <c r="C782944" s="30"/>
      <c r="D782944" s="30"/>
      <c r="E782944" s="30"/>
      <c r="F782944" s="30"/>
    </row>
    <row r="783043" spans="1:6" x14ac:dyDescent="0.3">
      <c r="A783043" s="30"/>
      <c r="B783043" s="30"/>
      <c r="C783043" s="30"/>
      <c r="D783043" s="30"/>
      <c r="E783043" s="30"/>
      <c r="F783043" s="30"/>
    </row>
    <row r="783142" spans="1:6" x14ac:dyDescent="0.3">
      <c r="A783142" s="30"/>
      <c r="B783142" s="30"/>
      <c r="C783142" s="30"/>
      <c r="D783142" s="30"/>
      <c r="E783142" s="30"/>
      <c r="F783142" s="30"/>
    </row>
    <row r="783241" spans="1:6" x14ac:dyDescent="0.3">
      <c r="A783241" s="30"/>
      <c r="B783241" s="30"/>
      <c r="C783241" s="30"/>
      <c r="D783241" s="30"/>
      <c r="E783241" s="30"/>
      <c r="F783241" s="30"/>
    </row>
    <row r="783340" spans="1:6" x14ac:dyDescent="0.3">
      <c r="A783340" s="30"/>
      <c r="B783340" s="30"/>
      <c r="C783340" s="30"/>
      <c r="D783340" s="30"/>
      <c r="E783340" s="30"/>
      <c r="F783340" s="30"/>
    </row>
    <row r="783439" spans="1:6" x14ac:dyDescent="0.3">
      <c r="A783439" s="30"/>
      <c r="B783439" s="30"/>
      <c r="C783439" s="30"/>
      <c r="D783439" s="30"/>
      <c r="E783439" s="30"/>
      <c r="F783439" s="30"/>
    </row>
    <row r="783538" spans="1:6" x14ac:dyDescent="0.3">
      <c r="A783538" s="30"/>
      <c r="B783538" s="30"/>
      <c r="C783538" s="30"/>
      <c r="D783538" s="30"/>
      <c r="E783538" s="30"/>
      <c r="F783538" s="30"/>
    </row>
    <row r="783637" spans="1:6" x14ac:dyDescent="0.3">
      <c r="A783637" s="30"/>
      <c r="B783637" s="30"/>
      <c r="C783637" s="30"/>
      <c r="D783637" s="30"/>
      <c r="E783637" s="30"/>
      <c r="F783637" s="30"/>
    </row>
    <row r="783736" spans="1:6" x14ac:dyDescent="0.3">
      <c r="A783736" s="30"/>
      <c r="B783736" s="30"/>
      <c r="C783736" s="30"/>
      <c r="D783736" s="30"/>
      <c r="E783736" s="30"/>
      <c r="F783736" s="30"/>
    </row>
    <row r="783835" spans="1:6" x14ac:dyDescent="0.3">
      <c r="A783835" s="30"/>
      <c r="B783835" s="30"/>
      <c r="C783835" s="30"/>
      <c r="D783835" s="30"/>
      <c r="E783835" s="30"/>
      <c r="F783835" s="30"/>
    </row>
    <row r="783934" spans="1:6" x14ac:dyDescent="0.3">
      <c r="A783934" s="30"/>
      <c r="B783934" s="30"/>
      <c r="C783934" s="30"/>
      <c r="D783934" s="30"/>
      <c r="E783934" s="30"/>
      <c r="F783934" s="30"/>
    </row>
    <row r="784033" spans="1:6" x14ac:dyDescent="0.3">
      <c r="A784033" s="30"/>
      <c r="B784033" s="30"/>
      <c r="C784033" s="30"/>
      <c r="D784033" s="30"/>
      <c r="E784033" s="30"/>
      <c r="F784033" s="30"/>
    </row>
    <row r="784132" spans="1:6" x14ac:dyDescent="0.3">
      <c r="A784132" s="30"/>
      <c r="B784132" s="30"/>
      <c r="C784132" s="30"/>
      <c r="D784132" s="30"/>
      <c r="E784132" s="30"/>
      <c r="F784132" s="30"/>
    </row>
    <row r="784231" spans="1:6" x14ac:dyDescent="0.3">
      <c r="A784231" s="30"/>
      <c r="B784231" s="30"/>
      <c r="C784231" s="30"/>
      <c r="D784231" s="30"/>
      <c r="E784231" s="30"/>
      <c r="F784231" s="30"/>
    </row>
    <row r="784330" spans="1:6" x14ac:dyDescent="0.3">
      <c r="A784330" s="30"/>
      <c r="B784330" s="30"/>
      <c r="C784330" s="30"/>
      <c r="D784330" s="30"/>
      <c r="E784330" s="30"/>
      <c r="F784330" s="30"/>
    </row>
    <row r="784429" spans="1:6" x14ac:dyDescent="0.3">
      <c r="A784429" s="30"/>
      <c r="B784429" s="30"/>
      <c r="C784429" s="30"/>
      <c r="D784429" s="30"/>
      <c r="E784429" s="30"/>
      <c r="F784429" s="30"/>
    </row>
    <row r="784528" spans="1:6" x14ac:dyDescent="0.3">
      <c r="A784528" s="30"/>
      <c r="B784528" s="30"/>
      <c r="C784528" s="30"/>
      <c r="D784528" s="30"/>
      <c r="E784528" s="30"/>
      <c r="F784528" s="30"/>
    </row>
    <row r="784627" spans="1:6" x14ac:dyDescent="0.3">
      <c r="A784627" s="30"/>
      <c r="B784627" s="30"/>
      <c r="C784627" s="30"/>
      <c r="D784627" s="30"/>
      <c r="E784627" s="30"/>
      <c r="F784627" s="30"/>
    </row>
    <row r="784726" spans="1:6" x14ac:dyDescent="0.3">
      <c r="A784726" s="30"/>
      <c r="B784726" s="30"/>
      <c r="C784726" s="30"/>
      <c r="D784726" s="30"/>
      <c r="E784726" s="30"/>
      <c r="F784726" s="30"/>
    </row>
    <row r="784825" spans="1:6" x14ac:dyDescent="0.3">
      <c r="A784825" s="30"/>
      <c r="B784825" s="30"/>
      <c r="C784825" s="30"/>
      <c r="D784825" s="30"/>
      <c r="E784825" s="30"/>
      <c r="F784825" s="30"/>
    </row>
    <row r="784924" spans="1:6" x14ac:dyDescent="0.3">
      <c r="A784924" s="30"/>
      <c r="B784924" s="30"/>
      <c r="C784924" s="30"/>
      <c r="D784924" s="30"/>
      <c r="E784924" s="30"/>
      <c r="F784924" s="30"/>
    </row>
    <row r="785023" spans="1:6" x14ac:dyDescent="0.3">
      <c r="A785023" s="30"/>
      <c r="B785023" s="30"/>
      <c r="C785023" s="30"/>
      <c r="D785023" s="30"/>
      <c r="E785023" s="30"/>
      <c r="F785023" s="30"/>
    </row>
    <row r="785122" spans="1:6" x14ac:dyDescent="0.3">
      <c r="A785122" s="30"/>
      <c r="B785122" s="30"/>
      <c r="C785122" s="30"/>
      <c r="D785122" s="30"/>
      <c r="E785122" s="30"/>
      <c r="F785122" s="30"/>
    </row>
    <row r="785221" spans="1:6" x14ac:dyDescent="0.3">
      <c r="A785221" s="30"/>
      <c r="B785221" s="30"/>
      <c r="C785221" s="30"/>
      <c r="D785221" s="30"/>
      <c r="E785221" s="30"/>
      <c r="F785221" s="30"/>
    </row>
    <row r="785320" spans="1:6" x14ac:dyDescent="0.3">
      <c r="A785320" s="30"/>
      <c r="B785320" s="30"/>
      <c r="C785320" s="30"/>
      <c r="D785320" s="30"/>
      <c r="E785320" s="30"/>
      <c r="F785320" s="30"/>
    </row>
    <row r="785419" spans="1:6" x14ac:dyDescent="0.3">
      <c r="A785419" s="30"/>
      <c r="B785419" s="30"/>
      <c r="C785419" s="30"/>
      <c r="D785419" s="30"/>
      <c r="E785419" s="30"/>
      <c r="F785419" s="30"/>
    </row>
    <row r="785518" spans="1:6" x14ac:dyDescent="0.3">
      <c r="A785518" s="30"/>
      <c r="B785518" s="30"/>
      <c r="C785518" s="30"/>
      <c r="D785518" s="30"/>
      <c r="E785518" s="30"/>
      <c r="F785518" s="30"/>
    </row>
    <row r="785617" spans="1:6" x14ac:dyDescent="0.3">
      <c r="A785617" s="30"/>
      <c r="B785617" s="30"/>
      <c r="C785617" s="30"/>
      <c r="D785617" s="30"/>
      <c r="E785617" s="30"/>
      <c r="F785617" s="30"/>
    </row>
    <row r="785716" spans="1:6" x14ac:dyDescent="0.3">
      <c r="A785716" s="30"/>
      <c r="B785716" s="30"/>
      <c r="C785716" s="30"/>
      <c r="D785716" s="30"/>
      <c r="E785716" s="30"/>
      <c r="F785716" s="30"/>
    </row>
    <row r="785815" spans="1:6" x14ac:dyDescent="0.3">
      <c r="A785815" s="30"/>
      <c r="B785815" s="30"/>
      <c r="C785815" s="30"/>
      <c r="D785815" s="30"/>
      <c r="E785815" s="30"/>
      <c r="F785815" s="30"/>
    </row>
    <row r="785914" spans="1:6" x14ac:dyDescent="0.3">
      <c r="A785914" s="30"/>
      <c r="B785914" s="30"/>
      <c r="C785914" s="30"/>
      <c r="D785914" s="30"/>
      <c r="E785914" s="30"/>
      <c r="F785914" s="30"/>
    </row>
    <row r="786013" spans="1:6" x14ac:dyDescent="0.3">
      <c r="A786013" s="30"/>
      <c r="B786013" s="30"/>
      <c r="C786013" s="30"/>
      <c r="D786013" s="30"/>
      <c r="E786013" s="30"/>
      <c r="F786013" s="30"/>
    </row>
    <row r="786112" spans="1:6" x14ac:dyDescent="0.3">
      <c r="A786112" s="30"/>
      <c r="B786112" s="30"/>
      <c r="C786112" s="30"/>
      <c r="D786112" s="30"/>
      <c r="E786112" s="30"/>
      <c r="F786112" s="30"/>
    </row>
    <row r="786211" spans="1:6" x14ac:dyDescent="0.3">
      <c r="A786211" s="30"/>
      <c r="B786211" s="30"/>
      <c r="C786211" s="30"/>
      <c r="D786211" s="30"/>
      <c r="E786211" s="30"/>
      <c r="F786211" s="30"/>
    </row>
    <row r="786310" spans="1:6" x14ac:dyDescent="0.3">
      <c r="A786310" s="30"/>
      <c r="B786310" s="30"/>
      <c r="C786310" s="30"/>
      <c r="D786310" s="30"/>
      <c r="E786310" s="30"/>
      <c r="F786310" s="30"/>
    </row>
    <row r="786409" spans="1:6" x14ac:dyDescent="0.3">
      <c r="A786409" s="30"/>
      <c r="B786409" s="30"/>
      <c r="C786409" s="30"/>
      <c r="D786409" s="30"/>
      <c r="E786409" s="30"/>
      <c r="F786409" s="30"/>
    </row>
    <row r="786508" spans="1:6" x14ac:dyDescent="0.3">
      <c r="A786508" s="30"/>
      <c r="B786508" s="30"/>
      <c r="C786508" s="30"/>
      <c r="D786508" s="30"/>
      <c r="E786508" s="30"/>
      <c r="F786508" s="30"/>
    </row>
    <row r="786607" spans="1:6" x14ac:dyDescent="0.3">
      <c r="A786607" s="30"/>
      <c r="B786607" s="30"/>
      <c r="C786607" s="30"/>
      <c r="D786607" s="30"/>
      <c r="E786607" s="30"/>
      <c r="F786607" s="30"/>
    </row>
    <row r="786706" spans="1:6" x14ac:dyDescent="0.3">
      <c r="A786706" s="30"/>
      <c r="B786706" s="30"/>
      <c r="C786706" s="30"/>
      <c r="D786706" s="30"/>
      <c r="E786706" s="30"/>
      <c r="F786706" s="30"/>
    </row>
    <row r="786805" spans="1:6" x14ac:dyDescent="0.3">
      <c r="A786805" s="30"/>
      <c r="B786805" s="30"/>
      <c r="C786805" s="30"/>
      <c r="D786805" s="30"/>
      <c r="E786805" s="30"/>
      <c r="F786805" s="30"/>
    </row>
    <row r="786904" spans="1:6" x14ac:dyDescent="0.3">
      <c r="A786904" s="30"/>
      <c r="B786904" s="30"/>
      <c r="C786904" s="30"/>
      <c r="D786904" s="30"/>
      <c r="E786904" s="30"/>
      <c r="F786904" s="30"/>
    </row>
    <row r="787003" spans="1:6" x14ac:dyDescent="0.3">
      <c r="A787003" s="30"/>
      <c r="B787003" s="30"/>
      <c r="C787003" s="30"/>
      <c r="D787003" s="30"/>
      <c r="E787003" s="30"/>
      <c r="F787003" s="30"/>
    </row>
    <row r="787102" spans="1:6" x14ac:dyDescent="0.3">
      <c r="A787102" s="30"/>
      <c r="B787102" s="30"/>
      <c r="C787102" s="30"/>
      <c r="D787102" s="30"/>
      <c r="E787102" s="30"/>
      <c r="F787102" s="30"/>
    </row>
    <row r="787201" spans="1:6" x14ac:dyDescent="0.3">
      <c r="A787201" s="30"/>
      <c r="B787201" s="30"/>
      <c r="C787201" s="30"/>
      <c r="D787201" s="30"/>
      <c r="E787201" s="30"/>
      <c r="F787201" s="30"/>
    </row>
    <row r="787300" spans="1:6" x14ac:dyDescent="0.3">
      <c r="A787300" s="30"/>
      <c r="B787300" s="30"/>
      <c r="C787300" s="30"/>
      <c r="D787300" s="30"/>
      <c r="E787300" s="30"/>
      <c r="F787300" s="30"/>
    </row>
    <row r="787399" spans="1:6" x14ac:dyDescent="0.3">
      <c r="A787399" s="30"/>
      <c r="B787399" s="30"/>
      <c r="C787399" s="30"/>
      <c r="D787399" s="30"/>
      <c r="E787399" s="30"/>
      <c r="F787399" s="30"/>
    </row>
    <row r="787498" spans="1:6" x14ac:dyDescent="0.3">
      <c r="A787498" s="30"/>
      <c r="B787498" s="30"/>
      <c r="C787498" s="30"/>
      <c r="D787498" s="30"/>
      <c r="E787498" s="30"/>
      <c r="F787498" s="30"/>
    </row>
    <row r="787597" spans="1:6" x14ac:dyDescent="0.3">
      <c r="A787597" s="30"/>
      <c r="B787597" s="30"/>
      <c r="C787597" s="30"/>
      <c r="D787597" s="30"/>
      <c r="E787597" s="30"/>
      <c r="F787597" s="30"/>
    </row>
    <row r="787696" spans="1:6" x14ac:dyDescent="0.3">
      <c r="A787696" s="30"/>
      <c r="B787696" s="30"/>
      <c r="C787696" s="30"/>
      <c r="D787696" s="30"/>
      <c r="E787696" s="30"/>
      <c r="F787696" s="30"/>
    </row>
    <row r="787795" spans="1:6" x14ac:dyDescent="0.3">
      <c r="A787795" s="30"/>
      <c r="B787795" s="30"/>
      <c r="C787795" s="30"/>
      <c r="D787795" s="30"/>
      <c r="E787795" s="30"/>
      <c r="F787795" s="30"/>
    </row>
    <row r="787894" spans="1:6" x14ac:dyDescent="0.3">
      <c r="A787894" s="30"/>
      <c r="B787894" s="30"/>
      <c r="C787894" s="30"/>
      <c r="D787894" s="30"/>
      <c r="E787894" s="30"/>
      <c r="F787894" s="30"/>
    </row>
    <row r="787993" spans="1:6" x14ac:dyDescent="0.3">
      <c r="A787993" s="30"/>
      <c r="B787993" s="30"/>
      <c r="C787993" s="30"/>
      <c r="D787993" s="30"/>
      <c r="E787993" s="30"/>
      <c r="F787993" s="30"/>
    </row>
    <row r="788092" spans="1:6" x14ac:dyDescent="0.3">
      <c r="A788092" s="30"/>
      <c r="B788092" s="30"/>
      <c r="C788092" s="30"/>
      <c r="D788092" s="30"/>
      <c r="E788092" s="30"/>
      <c r="F788092" s="30"/>
    </row>
    <row r="788191" spans="1:6" x14ac:dyDescent="0.3">
      <c r="A788191" s="30"/>
      <c r="B788191" s="30"/>
      <c r="C788191" s="30"/>
      <c r="D788191" s="30"/>
      <c r="E788191" s="30"/>
      <c r="F788191" s="30"/>
    </row>
    <row r="788290" spans="1:6" x14ac:dyDescent="0.3">
      <c r="A788290" s="30"/>
      <c r="B788290" s="30"/>
      <c r="C788290" s="30"/>
      <c r="D788290" s="30"/>
      <c r="E788290" s="30"/>
      <c r="F788290" s="30"/>
    </row>
    <row r="788389" spans="1:6" x14ac:dyDescent="0.3">
      <c r="A788389" s="30"/>
      <c r="B788389" s="30"/>
      <c r="C788389" s="30"/>
      <c r="D788389" s="30"/>
      <c r="E788389" s="30"/>
      <c r="F788389" s="30"/>
    </row>
    <row r="788488" spans="1:6" x14ac:dyDescent="0.3">
      <c r="A788488" s="30"/>
      <c r="B788488" s="30"/>
      <c r="C788488" s="30"/>
      <c r="D788488" s="30"/>
      <c r="E788488" s="30"/>
      <c r="F788488" s="30"/>
    </row>
    <row r="788587" spans="1:6" x14ac:dyDescent="0.3">
      <c r="A788587" s="30"/>
      <c r="B788587" s="30"/>
      <c r="C788587" s="30"/>
      <c r="D788587" s="30"/>
      <c r="E788587" s="30"/>
      <c r="F788587" s="30"/>
    </row>
    <row r="788686" spans="1:6" x14ac:dyDescent="0.3">
      <c r="A788686" s="30"/>
      <c r="B788686" s="30"/>
      <c r="C788686" s="30"/>
      <c r="D788686" s="30"/>
      <c r="E788686" s="30"/>
      <c r="F788686" s="30"/>
    </row>
    <row r="788785" spans="1:6" x14ac:dyDescent="0.3">
      <c r="A788785" s="30"/>
      <c r="B788785" s="30"/>
      <c r="C788785" s="30"/>
      <c r="D788785" s="30"/>
      <c r="E788785" s="30"/>
      <c r="F788785" s="30"/>
    </row>
    <row r="788884" spans="1:6" x14ac:dyDescent="0.3">
      <c r="A788884" s="30"/>
      <c r="B788884" s="30"/>
      <c r="C788884" s="30"/>
      <c r="D788884" s="30"/>
      <c r="E788884" s="30"/>
      <c r="F788884" s="30"/>
    </row>
    <row r="788983" spans="1:6" x14ac:dyDescent="0.3">
      <c r="A788983" s="30"/>
      <c r="B788983" s="30"/>
      <c r="C788983" s="30"/>
      <c r="D788983" s="30"/>
      <c r="E788983" s="30"/>
      <c r="F788983" s="30"/>
    </row>
    <row r="789082" spans="1:6" x14ac:dyDescent="0.3">
      <c r="A789082" s="30"/>
      <c r="B789082" s="30"/>
      <c r="C789082" s="30"/>
      <c r="D789082" s="30"/>
      <c r="E789082" s="30"/>
      <c r="F789082" s="30"/>
    </row>
    <row r="789181" spans="1:6" x14ac:dyDescent="0.3">
      <c r="A789181" s="30"/>
      <c r="B789181" s="30"/>
      <c r="C789181" s="30"/>
      <c r="D789181" s="30"/>
      <c r="E789181" s="30"/>
      <c r="F789181" s="30"/>
    </row>
    <row r="789280" spans="1:6" x14ac:dyDescent="0.3">
      <c r="A789280" s="30"/>
      <c r="B789280" s="30"/>
      <c r="C789280" s="30"/>
      <c r="D789280" s="30"/>
      <c r="E789280" s="30"/>
      <c r="F789280" s="30"/>
    </row>
    <row r="789379" spans="1:6" x14ac:dyDescent="0.3">
      <c r="A789379" s="30"/>
      <c r="B789379" s="30"/>
      <c r="C789379" s="30"/>
      <c r="D789379" s="30"/>
      <c r="E789379" s="30"/>
      <c r="F789379" s="30"/>
    </row>
    <row r="789478" spans="1:6" x14ac:dyDescent="0.3">
      <c r="A789478" s="30"/>
      <c r="B789478" s="30"/>
      <c r="C789478" s="30"/>
      <c r="D789478" s="30"/>
      <c r="E789478" s="30"/>
      <c r="F789478" s="30"/>
    </row>
    <row r="789577" spans="1:6" x14ac:dyDescent="0.3">
      <c r="A789577" s="30"/>
      <c r="B789577" s="30"/>
      <c r="C789577" s="30"/>
      <c r="D789577" s="30"/>
      <c r="E789577" s="30"/>
      <c r="F789577" s="30"/>
    </row>
    <row r="789676" spans="1:6" x14ac:dyDescent="0.3">
      <c r="A789676" s="30"/>
      <c r="B789676" s="30"/>
      <c r="C789676" s="30"/>
      <c r="D789676" s="30"/>
      <c r="E789676" s="30"/>
      <c r="F789676" s="30"/>
    </row>
    <row r="789775" spans="1:6" x14ac:dyDescent="0.3">
      <c r="A789775" s="30"/>
      <c r="B789775" s="30"/>
      <c r="C789775" s="30"/>
      <c r="D789775" s="30"/>
      <c r="E789775" s="30"/>
      <c r="F789775" s="30"/>
    </row>
    <row r="789874" spans="1:6" x14ac:dyDescent="0.3">
      <c r="A789874" s="30"/>
      <c r="B789874" s="30"/>
      <c r="C789874" s="30"/>
      <c r="D789874" s="30"/>
      <c r="E789874" s="30"/>
      <c r="F789874" s="30"/>
    </row>
    <row r="789973" spans="1:6" x14ac:dyDescent="0.3">
      <c r="A789973" s="30"/>
      <c r="B789973" s="30"/>
      <c r="C789973" s="30"/>
      <c r="D789973" s="30"/>
      <c r="E789973" s="30"/>
      <c r="F789973" s="30"/>
    </row>
    <row r="790072" spans="1:6" x14ac:dyDescent="0.3">
      <c r="A790072" s="30"/>
      <c r="B790072" s="30"/>
      <c r="C790072" s="30"/>
      <c r="D790072" s="30"/>
      <c r="E790072" s="30"/>
      <c r="F790072" s="30"/>
    </row>
    <row r="790171" spans="1:6" x14ac:dyDescent="0.3">
      <c r="A790171" s="30"/>
      <c r="B790171" s="30"/>
      <c r="C790171" s="30"/>
      <c r="D790171" s="30"/>
      <c r="E790171" s="30"/>
      <c r="F790171" s="30"/>
    </row>
    <row r="790270" spans="1:6" x14ac:dyDescent="0.3">
      <c r="A790270" s="30"/>
      <c r="B790270" s="30"/>
      <c r="C790270" s="30"/>
      <c r="D790270" s="30"/>
      <c r="E790270" s="30"/>
      <c r="F790270" s="30"/>
    </row>
    <row r="790369" spans="1:6" x14ac:dyDescent="0.3">
      <c r="A790369" s="30"/>
      <c r="B790369" s="30"/>
      <c r="C790369" s="30"/>
      <c r="D790369" s="30"/>
      <c r="E790369" s="30"/>
      <c r="F790369" s="30"/>
    </row>
    <row r="790468" spans="1:6" x14ac:dyDescent="0.3">
      <c r="A790468" s="30"/>
      <c r="B790468" s="30"/>
      <c r="C790468" s="30"/>
      <c r="D790468" s="30"/>
      <c r="E790468" s="30"/>
      <c r="F790468" s="30"/>
    </row>
    <row r="790567" spans="1:6" x14ac:dyDescent="0.3">
      <c r="A790567" s="30"/>
      <c r="B790567" s="30"/>
      <c r="C790567" s="30"/>
      <c r="D790567" s="30"/>
      <c r="E790567" s="30"/>
      <c r="F790567" s="30"/>
    </row>
    <row r="790666" spans="1:6" x14ac:dyDescent="0.3">
      <c r="A790666" s="30"/>
      <c r="B790666" s="30"/>
      <c r="C790666" s="30"/>
      <c r="D790666" s="30"/>
      <c r="E790666" s="30"/>
      <c r="F790666" s="30"/>
    </row>
    <row r="790765" spans="1:6" x14ac:dyDescent="0.3">
      <c r="A790765" s="30"/>
      <c r="B790765" s="30"/>
      <c r="C790765" s="30"/>
      <c r="D790765" s="30"/>
      <c r="E790765" s="30"/>
      <c r="F790765" s="30"/>
    </row>
    <row r="790864" spans="1:6" x14ac:dyDescent="0.3">
      <c r="A790864" s="30"/>
      <c r="B790864" s="30"/>
      <c r="C790864" s="30"/>
      <c r="D790864" s="30"/>
      <c r="E790864" s="30"/>
      <c r="F790864" s="30"/>
    </row>
    <row r="790963" spans="1:6" x14ac:dyDescent="0.3">
      <c r="A790963" s="30"/>
      <c r="B790963" s="30"/>
      <c r="C790963" s="30"/>
      <c r="D790963" s="30"/>
      <c r="E790963" s="30"/>
      <c r="F790963" s="30"/>
    </row>
    <row r="791062" spans="1:6" x14ac:dyDescent="0.3">
      <c r="A791062" s="30"/>
      <c r="B791062" s="30"/>
      <c r="C791062" s="30"/>
      <c r="D791062" s="30"/>
      <c r="E791062" s="30"/>
      <c r="F791062" s="30"/>
    </row>
    <row r="791161" spans="1:6" x14ac:dyDescent="0.3">
      <c r="A791161" s="30"/>
      <c r="B791161" s="30"/>
      <c r="C791161" s="30"/>
      <c r="D791161" s="30"/>
      <c r="E791161" s="30"/>
      <c r="F791161" s="30"/>
    </row>
    <row r="791260" spans="1:6" x14ac:dyDescent="0.3">
      <c r="A791260" s="30"/>
      <c r="B791260" s="30"/>
      <c r="C791260" s="30"/>
      <c r="D791260" s="30"/>
      <c r="E791260" s="30"/>
      <c r="F791260" s="30"/>
    </row>
    <row r="791359" spans="1:6" x14ac:dyDescent="0.3">
      <c r="A791359" s="30"/>
      <c r="B791359" s="30"/>
      <c r="C791359" s="30"/>
      <c r="D791359" s="30"/>
      <c r="E791359" s="30"/>
      <c r="F791359" s="30"/>
    </row>
    <row r="791458" spans="1:6" x14ac:dyDescent="0.3">
      <c r="A791458" s="30"/>
      <c r="B791458" s="30"/>
      <c r="C791458" s="30"/>
      <c r="D791458" s="30"/>
      <c r="E791458" s="30"/>
      <c r="F791458" s="30"/>
    </row>
    <row r="791557" spans="1:6" x14ac:dyDescent="0.3">
      <c r="A791557" s="30"/>
      <c r="B791557" s="30"/>
      <c r="C791557" s="30"/>
      <c r="D791557" s="30"/>
      <c r="E791557" s="30"/>
      <c r="F791557" s="30"/>
    </row>
    <row r="791656" spans="1:6" x14ac:dyDescent="0.3">
      <c r="A791656" s="30"/>
      <c r="B791656" s="30"/>
      <c r="C791656" s="30"/>
      <c r="D791656" s="30"/>
      <c r="E791656" s="30"/>
      <c r="F791656" s="30"/>
    </row>
    <row r="791755" spans="1:6" x14ac:dyDescent="0.3">
      <c r="A791755" s="30"/>
      <c r="B791755" s="30"/>
      <c r="C791755" s="30"/>
      <c r="D791755" s="30"/>
      <c r="E791755" s="30"/>
      <c r="F791755" s="30"/>
    </row>
    <row r="791854" spans="1:6" x14ac:dyDescent="0.3">
      <c r="A791854" s="30"/>
      <c r="B791854" s="30"/>
      <c r="C791854" s="30"/>
      <c r="D791854" s="30"/>
      <c r="E791854" s="30"/>
      <c r="F791854" s="30"/>
    </row>
    <row r="791953" spans="1:6" x14ac:dyDescent="0.3">
      <c r="A791953" s="30"/>
      <c r="B791953" s="30"/>
      <c r="C791953" s="30"/>
      <c r="D791953" s="30"/>
      <c r="E791953" s="30"/>
      <c r="F791953" s="30"/>
    </row>
    <row r="792052" spans="1:6" x14ac:dyDescent="0.3">
      <c r="A792052" s="30"/>
      <c r="B792052" s="30"/>
      <c r="C792052" s="30"/>
      <c r="D792052" s="30"/>
      <c r="E792052" s="30"/>
      <c r="F792052" s="30"/>
    </row>
    <row r="792151" spans="1:6" x14ac:dyDescent="0.3">
      <c r="A792151" s="30"/>
      <c r="B792151" s="30"/>
      <c r="C792151" s="30"/>
      <c r="D792151" s="30"/>
      <c r="E792151" s="30"/>
      <c r="F792151" s="30"/>
    </row>
    <row r="792250" spans="1:6" x14ac:dyDescent="0.3">
      <c r="A792250" s="30"/>
      <c r="B792250" s="30"/>
      <c r="C792250" s="30"/>
      <c r="D792250" s="30"/>
      <c r="E792250" s="30"/>
      <c r="F792250" s="30"/>
    </row>
    <row r="792349" spans="1:6" x14ac:dyDescent="0.3">
      <c r="A792349" s="30"/>
      <c r="B792349" s="30"/>
      <c r="C792349" s="30"/>
      <c r="D792349" s="30"/>
      <c r="E792349" s="30"/>
      <c r="F792349" s="30"/>
    </row>
    <row r="792448" spans="1:6" x14ac:dyDescent="0.3">
      <c r="A792448" s="30"/>
      <c r="B792448" s="30"/>
      <c r="C792448" s="30"/>
      <c r="D792448" s="30"/>
      <c r="E792448" s="30"/>
      <c r="F792448" s="30"/>
    </row>
    <row r="792547" spans="1:6" x14ac:dyDescent="0.3">
      <c r="A792547" s="30"/>
      <c r="B792547" s="30"/>
      <c r="C792547" s="30"/>
      <c r="D792547" s="30"/>
      <c r="E792547" s="30"/>
      <c r="F792547" s="30"/>
    </row>
    <row r="792646" spans="1:6" x14ac:dyDescent="0.3">
      <c r="A792646" s="30"/>
      <c r="B792646" s="30"/>
      <c r="C792646" s="30"/>
      <c r="D792646" s="30"/>
      <c r="E792646" s="30"/>
      <c r="F792646" s="30"/>
    </row>
    <row r="792745" spans="1:6" x14ac:dyDescent="0.3">
      <c r="A792745" s="30"/>
      <c r="B792745" s="30"/>
      <c r="C792745" s="30"/>
      <c r="D792745" s="30"/>
      <c r="E792745" s="30"/>
      <c r="F792745" s="30"/>
    </row>
    <row r="792844" spans="1:6" x14ac:dyDescent="0.3">
      <c r="A792844" s="30"/>
      <c r="B792844" s="30"/>
      <c r="C792844" s="30"/>
      <c r="D792844" s="30"/>
      <c r="E792844" s="30"/>
      <c r="F792844" s="30"/>
    </row>
    <row r="792943" spans="1:6" x14ac:dyDescent="0.3">
      <c r="A792943" s="30"/>
      <c r="B792943" s="30"/>
      <c r="C792943" s="30"/>
      <c r="D792943" s="30"/>
      <c r="E792943" s="30"/>
      <c r="F792943" s="30"/>
    </row>
    <row r="793042" spans="1:6" x14ac:dyDescent="0.3">
      <c r="A793042" s="30"/>
      <c r="B793042" s="30"/>
      <c r="C793042" s="30"/>
      <c r="D793042" s="30"/>
      <c r="E793042" s="30"/>
      <c r="F793042" s="30"/>
    </row>
    <row r="793141" spans="1:6" x14ac:dyDescent="0.3">
      <c r="A793141" s="30"/>
      <c r="B793141" s="30"/>
      <c r="C793141" s="30"/>
      <c r="D793141" s="30"/>
      <c r="E793141" s="30"/>
      <c r="F793141" s="30"/>
    </row>
    <row r="793240" spans="1:6" x14ac:dyDescent="0.3">
      <c r="A793240" s="30"/>
      <c r="B793240" s="30"/>
      <c r="C793240" s="30"/>
      <c r="D793240" s="30"/>
      <c r="E793240" s="30"/>
      <c r="F793240" s="30"/>
    </row>
    <row r="793339" spans="1:6" x14ac:dyDescent="0.3">
      <c r="A793339" s="30"/>
      <c r="B793339" s="30"/>
      <c r="C793339" s="30"/>
      <c r="D793339" s="30"/>
      <c r="E793339" s="30"/>
      <c r="F793339" s="30"/>
    </row>
    <row r="793438" spans="1:6" x14ac:dyDescent="0.3">
      <c r="A793438" s="30"/>
      <c r="B793438" s="30"/>
      <c r="C793438" s="30"/>
      <c r="D793438" s="30"/>
      <c r="E793438" s="30"/>
      <c r="F793438" s="30"/>
    </row>
    <row r="793537" spans="1:6" x14ac:dyDescent="0.3">
      <c r="A793537" s="30"/>
      <c r="B793537" s="30"/>
      <c r="C793537" s="30"/>
      <c r="D793537" s="30"/>
      <c r="E793537" s="30"/>
      <c r="F793537" s="30"/>
    </row>
    <row r="793636" spans="1:6" x14ac:dyDescent="0.3">
      <c r="A793636" s="30"/>
      <c r="B793636" s="30"/>
      <c r="C793636" s="30"/>
      <c r="D793636" s="30"/>
      <c r="E793636" s="30"/>
      <c r="F793636" s="30"/>
    </row>
    <row r="793735" spans="1:6" x14ac:dyDescent="0.3">
      <c r="A793735" s="30"/>
      <c r="B793735" s="30"/>
      <c r="C793735" s="30"/>
      <c r="D793735" s="30"/>
      <c r="E793735" s="30"/>
      <c r="F793735" s="30"/>
    </row>
    <row r="793834" spans="1:6" x14ac:dyDescent="0.3">
      <c r="A793834" s="30"/>
      <c r="B793834" s="30"/>
      <c r="C793834" s="30"/>
      <c r="D793834" s="30"/>
      <c r="E793834" s="30"/>
      <c r="F793834" s="30"/>
    </row>
    <row r="793933" spans="1:6" x14ac:dyDescent="0.3">
      <c r="A793933" s="30"/>
      <c r="B793933" s="30"/>
      <c r="C793933" s="30"/>
      <c r="D793933" s="30"/>
      <c r="E793933" s="30"/>
      <c r="F793933" s="30"/>
    </row>
    <row r="794032" spans="1:6" x14ac:dyDescent="0.3">
      <c r="A794032" s="30"/>
      <c r="B794032" s="30"/>
      <c r="C794032" s="30"/>
      <c r="D794032" s="30"/>
      <c r="E794032" s="30"/>
      <c r="F794032" s="30"/>
    </row>
    <row r="794131" spans="1:6" x14ac:dyDescent="0.3">
      <c r="A794131" s="30"/>
      <c r="B794131" s="30"/>
      <c r="C794131" s="30"/>
      <c r="D794131" s="30"/>
      <c r="E794131" s="30"/>
      <c r="F794131" s="30"/>
    </row>
    <row r="794230" spans="1:6" x14ac:dyDescent="0.3">
      <c r="A794230" s="30"/>
      <c r="B794230" s="30"/>
      <c r="C794230" s="30"/>
      <c r="D794230" s="30"/>
      <c r="E794230" s="30"/>
      <c r="F794230" s="30"/>
    </row>
    <row r="794329" spans="1:6" x14ac:dyDescent="0.3">
      <c r="A794329" s="30"/>
      <c r="B794329" s="30"/>
      <c r="C794329" s="30"/>
      <c r="D794329" s="30"/>
      <c r="E794329" s="30"/>
      <c r="F794329" s="30"/>
    </row>
    <row r="794428" spans="1:6" x14ac:dyDescent="0.3">
      <c r="A794428" s="30"/>
      <c r="B794428" s="30"/>
      <c r="C794428" s="30"/>
      <c r="D794428" s="30"/>
      <c r="E794428" s="30"/>
      <c r="F794428" s="30"/>
    </row>
    <row r="794527" spans="1:6" x14ac:dyDescent="0.3">
      <c r="A794527" s="30"/>
      <c r="B794527" s="30"/>
      <c r="C794527" s="30"/>
      <c r="D794527" s="30"/>
      <c r="E794527" s="30"/>
      <c r="F794527" s="30"/>
    </row>
    <row r="794626" spans="1:6" x14ac:dyDescent="0.3">
      <c r="A794626" s="30"/>
      <c r="B794626" s="30"/>
      <c r="C794626" s="30"/>
      <c r="D794626" s="30"/>
      <c r="E794626" s="30"/>
      <c r="F794626" s="30"/>
    </row>
    <row r="794725" spans="1:6" x14ac:dyDescent="0.3">
      <c r="A794725" s="30"/>
      <c r="B794725" s="30"/>
      <c r="C794725" s="30"/>
      <c r="D794725" s="30"/>
      <c r="E794725" s="30"/>
      <c r="F794725" s="30"/>
    </row>
    <row r="794824" spans="1:6" x14ac:dyDescent="0.3">
      <c r="A794824" s="30"/>
      <c r="B794824" s="30"/>
      <c r="C794824" s="30"/>
      <c r="D794824" s="30"/>
      <c r="E794824" s="30"/>
      <c r="F794824" s="30"/>
    </row>
    <row r="794923" spans="1:6" x14ac:dyDescent="0.3">
      <c r="A794923" s="30"/>
      <c r="B794923" s="30"/>
      <c r="C794923" s="30"/>
      <c r="D794923" s="30"/>
      <c r="E794923" s="30"/>
      <c r="F794923" s="30"/>
    </row>
    <row r="795022" spans="1:6" x14ac:dyDescent="0.3">
      <c r="A795022" s="30"/>
      <c r="B795022" s="30"/>
      <c r="C795022" s="30"/>
      <c r="D795022" s="30"/>
      <c r="E795022" s="30"/>
      <c r="F795022" s="30"/>
    </row>
    <row r="795121" spans="1:6" x14ac:dyDescent="0.3">
      <c r="A795121" s="30"/>
      <c r="B795121" s="30"/>
      <c r="C795121" s="30"/>
      <c r="D795121" s="30"/>
      <c r="E795121" s="30"/>
      <c r="F795121" s="30"/>
    </row>
    <row r="795220" spans="1:6" x14ac:dyDescent="0.3">
      <c r="A795220" s="30"/>
      <c r="B795220" s="30"/>
      <c r="C795220" s="30"/>
      <c r="D795220" s="30"/>
      <c r="E795220" s="30"/>
      <c r="F795220" s="30"/>
    </row>
    <row r="795319" spans="1:6" x14ac:dyDescent="0.3">
      <c r="A795319" s="30"/>
      <c r="B795319" s="30"/>
      <c r="C795319" s="30"/>
      <c r="D795319" s="30"/>
      <c r="E795319" s="30"/>
      <c r="F795319" s="30"/>
    </row>
    <row r="795418" spans="1:6" x14ac:dyDescent="0.3">
      <c r="A795418" s="30"/>
      <c r="B795418" s="30"/>
      <c r="C795418" s="30"/>
      <c r="D795418" s="30"/>
      <c r="E795418" s="30"/>
      <c r="F795418" s="30"/>
    </row>
    <row r="795517" spans="1:6" x14ac:dyDescent="0.3">
      <c r="A795517" s="30"/>
      <c r="B795517" s="30"/>
      <c r="C795517" s="30"/>
      <c r="D795517" s="30"/>
      <c r="E795517" s="30"/>
      <c r="F795517" s="30"/>
    </row>
    <row r="795616" spans="1:6" x14ac:dyDescent="0.3">
      <c r="A795616" s="30"/>
      <c r="B795616" s="30"/>
      <c r="C795616" s="30"/>
      <c r="D795616" s="30"/>
      <c r="E795616" s="30"/>
      <c r="F795616" s="30"/>
    </row>
    <row r="795715" spans="1:6" x14ac:dyDescent="0.3">
      <c r="A795715" s="30"/>
      <c r="B795715" s="30"/>
      <c r="C795715" s="30"/>
      <c r="D795715" s="30"/>
      <c r="E795715" s="30"/>
      <c r="F795715" s="30"/>
    </row>
    <row r="795814" spans="1:6" x14ac:dyDescent="0.3">
      <c r="A795814" s="30"/>
      <c r="B795814" s="30"/>
      <c r="C795814" s="30"/>
      <c r="D795814" s="30"/>
      <c r="E795814" s="30"/>
      <c r="F795814" s="30"/>
    </row>
    <row r="795913" spans="1:6" x14ac:dyDescent="0.3">
      <c r="A795913" s="30"/>
      <c r="B795913" s="30"/>
      <c r="C795913" s="30"/>
      <c r="D795913" s="30"/>
      <c r="E795913" s="30"/>
      <c r="F795913" s="30"/>
    </row>
    <row r="796012" spans="1:6" x14ac:dyDescent="0.3">
      <c r="A796012" s="30"/>
      <c r="B796012" s="30"/>
      <c r="C796012" s="30"/>
      <c r="D796012" s="30"/>
      <c r="E796012" s="30"/>
      <c r="F796012" s="30"/>
    </row>
    <row r="796111" spans="1:6" x14ac:dyDescent="0.3">
      <c r="A796111" s="30"/>
      <c r="B796111" s="30"/>
      <c r="C796111" s="30"/>
      <c r="D796111" s="30"/>
      <c r="E796111" s="30"/>
      <c r="F796111" s="30"/>
    </row>
    <row r="796210" spans="1:6" x14ac:dyDescent="0.3">
      <c r="A796210" s="30"/>
      <c r="B796210" s="30"/>
      <c r="C796210" s="30"/>
      <c r="D796210" s="30"/>
      <c r="E796210" s="30"/>
      <c r="F796210" s="30"/>
    </row>
    <row r="796309" spans="1:6" x14ac:dyDescent="0.3">
      <c r="A796309" s="30"/>
      <c r="B796309" s="30"/>
      <c r="C796309" s="30"/>
      <c r="D796309" s="30"/>
      <c r="E796309" s="30"/>
      <c r="F796309" s="30"/>
    </row>
    <row r="796408" spans="1:6" x14ac:dyDescent="0.3">
      <c r="A796408" s="30"/>
      <c r="B796408" s="30"/>
      <c r="C796408" s="30"/>
      <c r="D796408" s="30"/>
      <c r="E796408" s="30"/>
      <c r="F796408" s="30"/>
    </row>
    <row r="796507" spans="1:6" x14ac:dyDescent="0.3">
      <c r="A796507" s="30"/>
      <c r="B796507" s="30"/>
      <c r="C796507" s="30"/>
      <c r="D796507" s="30"/>
      <c r="E796507" s="30"/>
      <c r="F796507" s="30"/>
    </row>
    <row r="796606" spans="1:6" x14ac:dyDescent="0.3">
      <c r="A796606" s="30"/>
      <c r="B796606" s="30"/>
      <c r="C796606" s="30"/>
      <c r="D796606" s="30"/>
      <c r="E796606" s="30"/>
      <c r="F796606" s="30"/>
    </row>
    <row r="796705" spans="1:6" x14ac:dyDescent="0.3">
      <c r="A796705" s="30"/>
      <c r="B796705" s="30"/>
      <c r="C796705" s="30"/>
      <c r="D796705" s="30"/>
      <c r="E796705" s="30"/>
      <c r="F796705" s="30"/>
    </row>
    <row r="796804" spans="1:6" x14ac:dyDescent="0.3">
      <c r="A796804" s="30"/>
      <c r="B796804" s="30"/>
      <c r="C796804" s="30"/>
      <c r="D796804" s="30"/>
      <c r="E796804" s="30"/>
      <c r="F796804" s="30"/>
    </row>
    <row r="796903" spans="1:6" x14ac:dyDescent="0.3">
      <c r="A796903" s="30"/>
      <c r="B796903" s="30"/>
      <c r="C796903" s="30"/>
      <c r="D796903" s="30"/>
      <c r="E796903" s="30"/>
      <c r="F796903" s="30"/>
    </row>
    <row r="797002" spans="1:6" x14ac:dyDescent="0.3">
      <c r="A797002" s="30"/>
      <c r="B797002" s="30"/>
      <c r="C797002" s="30"/>
      <c r="D797002" s="30"/>
      <c r="E797002" s="30"/>
      <c r="F797002" s="30"/>
    </row>
    <row r="797101" spans="1:6" x14ac:dyDescent="0.3">
      <c r="A797101" s="30"/>
      <c r="B797101" s="30"/>
      <c r="C797101" s="30"/>
      <c r="D797101" s="30"/>
      <c r="E797101" s="30"/>
      <c r="F797101" s="30"/>
    </row>
    <row r="797200" spans="1:6" x14ac:dyDescent="0.3">
      <c r="A797200" s="30"/>
      <c r="B797200" s="30"/>
      <c r="C797200" s="30"/>
      <c r="D797200" s="30"/>
      <c r="E797200" s="30"/>
      <c r="F797200" s="30"/>
    </row>
    <row r="797299" spans="1:6" x14ac:dyDescent="0.3">
      <c r="A797299" s="30"/>
      <c r="B797299" s="30"/>
      <c r="C797299" s="30"/>
      <c r="D797299" s="30"/>
      <c r="E797299" s="30"/>
      <c r="F797299" s="30"/>
    </row>
    <row r="797398" spans="1:6" x14ac:dyDescent="0.3">
      <c r="A797398" s="30"/>
      <c r="B797398" s="30"/>
      <c r="C797398" s="30"/>
      <c r="D797398" s="30"/>
      <c r="E797398" s="30"/>
      <c r="F797398" s="30"/>
    </row>
    <row r="797497" spans="1:6" x14ac:dyDescent="0.3">
      <c r="A797497" s="30"/>
      <c r="B797497" s="30"/>
      <c r="C797497" s="30"/>
      <c r="D797497" s="30"/>
      <c r="E797497" s="30"/>
      <c r="F797497" s="30"/>
    </row>
    <row r="797596" spans="1:6" x14ac:dyDescent="0.3">
      <c r="A797596" s="30"/>
      <c r="B797596" s="30"/>
      <c r="C797596" s="30"/>
      <c r="D797596" s="30"/>
      <c r="E797596" s="30"/>
      <c r="F797596" s="30"/>
    </row>
    <row r="797695" spans="1:6" x14ac:dyDescent="0.3">
      <c r="A797695" s="30"/>
      <c r="B797695" s="30"/>
      <c r="C797695" s="30"/>
      <c r="D797695" s="30"/>
      <c r="E797695" s="30"/>
      <c r="F797695" s="30"/>
    </row>
    <row r="797794" spans="1:6" x14ac:dyDescent="0.3">
      <c r="A797794" s="30"/>
      <c r="B797794" s="30"/>
      <c r="C797794" s="30"/>
      <c r="D797794" s="30"/>
      <c r="E797794" s="30"/>
      <c r="F797794" s="30"/>
    </row>
    <row r="797893" spans="1:6" x14ac:dyDescent="0.3">
      <c r="A797893" s="30"/>
      <c r="B797893" s="30"/>
      <c r="C797893" s="30"/>
      <c r="D797893" s="30"/>
      <c r="E797893" s="30"/>
      <c r="F797893" s="30"/>
    </row>
    <row r="797992" spans="1:6" x14ac:dyDescent="0.3">
      <c r="A797992" s="30"/>
      <c r="B797992" s="30"/>
      <c r="C797992" s="30"/>
      <c r="D797992" s="30"/>
      <c r="E797992" s="30"/>
      <c r="F797992" s="30"/>
    </row>
    <row r="798091" spans="1:6" x14ac:dyDescent="0.3">
      <c r="A798091" s="30"/>
      <c r="B798091" s="30"/>
      <c r="C798091" s="30"/>
      <c r="D798091" s="30"/>
      <c r="E798091" s="30"/>
      <c r="F798091" s="30"/>
    </row>
    <row r="798190" spans="1:6" x14ac:dyDescent="0.3">
      <c r="A798190" s="30"/>
      <c r="B798190" s="30"/>
      <c r="C798190" s="30"/>
      <c r="D798190" s="30"/>
      <c r="E798190" s="30"/>
      <c r="F798190" s="30"/>
    </row>
    <row r="798289" spans="1:6" x14ac:dyDescent="0.3">
      <c r="A798289" s="30"/>
      <c r="B798289" s="30"/>
      <c r="C798289" s="30"/>
      <c r="D798289" s="30"/>
      <c r="E798289" s="30"/>
      <c r="F798289" s="30"/>
    </row>
    <row r="798388" spans="1:6" x14ac:dyDescent="0.3">
      <c r="A798388" s="30"/>
      <c r="B798388" s="30"/>
      <c r="C798388" s="30"/>
      <c r="D798388" s="30"/>
      <c r="E798388" s="30"/>
      <c r="F798388" s="30"/>
    </row>
    <row r="798487" spans="1:6" x14ac:dyDescent="0.3">
      <c r="A798487" s="30"/>
      <c r="B798487" s="30"/>
      <c r="C798487" s="30"/>
      <c r="D798487" s="30"/>
      <c r="E798487" s="30"/>
      <c r="F798487" s="30"/>
    </row>
    <row r="798586" spans="1:6" x14ac:dyDescent="0.3">
      <c r="A798586" s="30"/>
      <c r="B798586" s="30"/>
      <c r="C798586" s="30"/>
      <c r="D798586" s="30"/>
      <c r="E798586" s="30"/>
      <c r="F798586" s="30"/>
    </row>
    <row r="798685" spans="1:6" x14ac:dyDescent="0.3">
      <c r="A798685" s="30"/>
      <c r="B798685" s="30"/>
      <c r="C798685" s="30"/>
      <c r="D798685" s="30"/>
      <c r="E798685" s="30"/>
      <c r="F798685" s="30"/>
    </row>
    <row r="798784" spans="1:6" x14ac:dyDescent="0.3">
      <c r="A798784" s="30"/>
      <c r="B798784" s="30"/>
      <c r="C798784" s="30"/>
      <c r="D798784" s="30"/>
      <c r="E798784" s="30"/>
      <c r="F798784" s="30"/>
    </row>
    <row r="798883" spans="1:6" x14ac:dyDescent="0.3">
      <c r="A798883" s="30"/>
      <c r="B798883" s="30"/>
      <c r="C798883" s="30"/>
      <c r="D798883" s="30"/>
      <c r="E798883" s="30"/>
      <c r="F798883" s="30"/>
    </row>
    <row r="798982" spans="1:6" x14ac:dyDescent="0.3">
      <c r="A798982" s="30"/>
      <c r="B798982" s="30"/>
      <c r="C798982" s="30"/>
      <c r="D798982" s="30"/>
      <c r="E798982" s="30"/>
      <c r="F798982" s="30"/>
    </row>
    <row r="799081" spans="1:6" x14ac:dyDescent="0.3">
      <c r="A799081" s="30"/>
      <c r="B799081" s="30"/>
      <c r="C799081" s="30"/>
      <c r="D799081" s="30"/>
      <c r="E799081" s="30"/>
      <c r="F799081" s="30"/>
    </row>
    <row r="799180" spans="1:6" x14ac:dyDescent="0.3">
      <c r="A799180" s="30"/>
      <c r="B799180" s="30"/>
      <c r="C799180" s="30"/>
      <c r="D799180" s="30"/>
      <c r="E799180" s="30"/>
      <c r="F799180" s="30"/>
    </row>
    <row r="799279" spans="1:6" x14ac:dyDescent="0.3">
      <c r="A799279" s="30"/>
      <c r="B799279" s="30"/>
      <c r="C799279" s="30"/>
      <c r="D799279" s="30"/>
      <c r="E799279" s="30"/>
      <c r="F799279" s="30"/>
    </row>
    <row r="799378" spans="1:6" x14ac:dyDescent="0.3">
      <c r="A799378" s="30"/>
      <c r="B799378" s="30"/>
      <c r="C799378" s="30"/>
      <c r="D799378" s="30"/>
      <c r="E799378" s="30"/>
      <c r="F799378" s="30"/>
    </row>
    <row r="799477" spans="1:6" x14ac:dyDescent="0.3">
      <c r="A799477" s="30"/>
      <c r="B799477" s="30"/>
      <c r="C799477" s="30"/>
      <c r="D799477" s="30"/>
      <c r="E799477" s="30"/>
      <c r="F799477" s="30"/>
    </row>
    <row r="799576" spans="1:6" x14ac:dyDescent="0.3">
      <c r="A799576" s="30"/>
      <c r="B799576" s="30"/>
      <c r="C799576" s="30"/>
      <c r="D799576" s="30"/>
      <c r="E799576" s="30"/>
      <c r="F799576" s="30"/>
    </row>
    <row r="799675" spans="1:6" x14ac:dyDescent="0.3">
      <c r="A799675" s="30"/>
      <c r="B799675" s="30"/>
      <c r="C799675" s="30"/>
      <c r="D799675" s="30"/>
      <c r="E799675" s="30"/>
      <c r="F799675" s="30"/>
    </row>
    <row r="799774" spans="1:6" x14ac:dyDescent="0.3">
      <c r="A799774" s="30"/>
      <c r="B799774" s="30"/>
      <c r="C799774" s="30"/>
      <c r="D799774" s="30"/>
      <c r="E799774" s="30"/>
      <c r="F799774" s="30"/>
    </row>
    <row r="799873" spans="1:6" x14ac:dyDescent="0.3">
      <c r="A799873" s="30"/>
      <c r="B799873" s="30"/>
      <c r="C799873" s="30"/>
      <c r="D799873" s="30"/>
      <c r="E799873" s="30"/>
      <c r="F799873" s="30"/>
    </row>
    <row r="799972" spans="1:6" x14ac:dyDescent="0.3">
      <c r="A799972" s="30"/>
      <c r="B799972" s="30"/>
      <c r="C799972" s="30"/>
      <c r="D799972" s="30"/>
      <c r="E799972" s="30"/>
      <c r="F799972" s="30"/>
    </row>
    <row r="800071" spans="1:6" x14ac:dyDescent="0.3">
      <c r="A800071" s="30"/>
      <c r="B800071" s="30"/>
      <c r="C800071" s="30"/>
      <c r="D800071" s="30"/>
      <c r="E800071" s="30"/>
      <c r="F800071" s="30"/>
    </row>
    <row r="800170" spans="1:6" x14ac:dyDescent="0.3">
      <c r="A800170" s="30"/>
      <c r="B800170" s="30"/>
      <c r="C800170" s="30"/>
      <c r="D800170" s="30"/>
      <c r="E800170" s="30"/>
      <c r="F800170" s="30"/>
    </row>
    <row r="800269" spans="1:6" x14ac:dyDescent="0.3">
      <c r="A800269" s="30"/>
      <c r="B800269" s="30"/>
      <c r="C800269" s="30"/>
      <c r="D800269" s="30"/>
      <c r="E800269" s="30"/>
      <c r="F800269" s="30"/>
    </row>
    <row r="800368" spans="1:6" x14ac:dyDescent="0.3">
      <c r="A800368" s="30"/>
      <c r="B800368" s="30"/>
      <c r="C800368" s="30"/>
      <c r="D800368" s="30"/>
      <c r="E800368" s="30"/>
      <c r="F800368" s="30"/>
    </row>
    <row r="800467" spans="1:6" x14ac:dyDescent="0.3">
      <c r="A800467" s="30"/>
      <c r="B800467" s="30"/>
      <c r="C800467" s="30"/>
      <c r="D800467" s="30"/>
      <c r="E800467" s="30"/>
      <c r="F800467" s="30"/>
    </row>
    <row r="800566" spans="1:6" x14ac:dyDescent="0.3">
      <c r="A800566" s="30"/>
      <c r="B800566" s="30"/>
      <c r="C800566" s="30"/>
      <c r="D800566" s="30"/>
      <c r="E800566" s="30"/>
      <c r="F800566" s="30"/>
    </row>
    <row r="800665" spans="1:6" x14ac:dyDescent="0.3">
      <c r="A800665" s="30"/>
      <c r="B800665" s="30"/>
      <c r="C800665" s="30"/>
      <c r="D800665" s="30"/>
      <c r="E800665" s="30"/>
      <c r="F800665" s="30"/>
    </row>
    <row r="800764" spans="1:6" x14ac:dyDescent="0.3">
      <c r="A800764" s="30"/>
      <c r="B800764" s="30"/>
      <c r="C800764" s="30"/>
      <c r="D800764" s="30"/>
      <c r="E800764" s="30"/>
      <c r="F800764" s="30"/>
    </row>
    <row r="800863" spans="1:6" x14ac:dyDescent="0.3">
      <c r="A800863" s="30"/>
      <c r="B800863" s="30"/>
      <c r="C800863" s="30"/>
      <c r="D800863" s="30"/>
      <c r="E800863" s="30"/>
      <c r="F800863" s="30"/>
    </row>
    <row r="800962" spans="1:6" x14ac:dyDescent="0.3">
      <c r="A800962" s="30"/>
      <c r="B800962" s="30"/>
      <c r="C800962" s="30"/>
      <c r="D800962" s="30"/>
      <c r="E800962" s="30"/>
      <c r="F800962" s="30"/>
    </row>
    <row r="801061" spans="1:6" x14ac:dyDescent="0.3">
      <c r="A801061" s="30"/>
      <c r="B801061" s="30"/>
      <c r="C801061" s="30"/>
      <c r="D801061" s="30"/>
      <c r="E801061" s="30"/>
      <c r="F801061" s="30"/>
    </row>
    <row r="801160" spans="1:6" x14ac:dyDescent="0.3">
      <c r="A801160" s="30"/>
      <c r="B801160" s="30"/>
      <c r="C801160" s="30"/>
      <c r="D801160" s="30"/>
      <c r="E801160" s="30"/>
      <c r="F801160" s="30"/>
    </row>
    <row r="801259" spans="1:6" x14ac:dyDescent="0.3">
      <c r="A801259" s="30"/>
      <c r="B801259" s="30"/>
      <c r="C801259" s="30"/>
      <c r="D801259" s="30"/>
      <c r="E801259" s="30"/>
      <c r="F801259" s="30"/>
    </row>
    <row r="801358" spans="1:6" x14ac:dyDescent="0.3">
      <c r="A801358" s="30"/>
      <c r="B801358" s="30"/>
      <c r="C801358" s="30"/>
      <c r="D801358" s="30"/>
      <c r="E801358" s="30"/>
      <c r="F801358" s="30"/>
    </row>
    <row r="801457" spans="1:6" x14ac:dyDescent="0.3">
      <c r="A801457" s="30"/>
      <c r="B801457" s="30"/>
      <c r="C801457" s="30"/>
      <c r="D801457" s="30"/>
      <c r="E801457" s="30"/>
      <c r="F801457" s="30"/>
    </row>
    <row r="801556" spans="1:6" x14ac:dyDescent="0.3">
      <c r="A801556" s="30"/>
      <c r="B801556" s="30"/>
      <c r="C801556" s="30"/>
      <c r="D801556" s="30"/>
      <c r="E801556" s="30"/>
      <c r="F801556" s="30"/>
    </row>
    <row r="801655" spans="1:6" x14ac:dyDescent="0.3">
      <c r="A801655" s="30"/>
      <c r="B801655" s="30"/>
      <c r="C801655" s="30"/>
      <c r="D801655" s="30"/>
      <c r="E801655" s="30"/>
      <c r="F801655" s="30"/>
    </row>
    <row r="801754" spans="1:6" x14ac:dyDescent="0.3">
      <c r="A801754" s="30"/>
      <c r="B801754" s="30"/>
      <c r="C801754" s="30"/>
      <c r="D801754" s="30"/>
      <c r="E801754" s="30"/>
      <c r="F801754" s="30"/>
    </row>
    <row r="801853" spans="1:6" x14ac:dyDescent="0.3">
      <c r="A801853" s="30"/>
      <c r="B801853" s="30"/>
      <c r="C801853" s="30"/>
      <c r="D801853" s="30"/>
      <c r="E801853" s="30"/>
      <c r="F801853" s="30"/>
    </row>
    <row r="801952" spans="1:6" x14ac:dyDescent="0.3">
      <c r="A801952" s="30"/>
      <c r="B801952" s="30"/>
      <c r="C801952" s="30"/>
      <c r="D801952" s="30"/>
      <c r="E801952" s="30"/>
      <c r="F801952" s="30"/>
    </row>
    <row r="802051" spans="1:6" x14ac:dyDescent="0.3">
      <c r="A802051" s="30"/>
      <c r="B802051" s="30"/>
      <c r="C802051" s="30"/>
      <c r="D802051" s="30"/>
      <c r="E802051" s="30"/>
      <c r="F802051" s="30"/>
    </row>
    <row r="802150" spans="1:6" x14ac:dyDescent="0.3">
      <c r="A802150" s="30"/>
      <c r="B802150" s="30"/>
      <c r="C802150" s="30"/>
      <c r="D802150" s="30"/>
      <c r="E802150" s="30"/>
      <c r="F802150" s="30"/>
    </row>
    <row r="802249" spans="1:6" x14ac:dyDescent="0.3">
      <c r="A802249" s="30"/>
      <c r="B802249" s="30"/>
      <c r="C802249" s="30"/>
      <c r="D802249" s="30"/>
      <c r="E802249" s="30"/>
      <c r="F802249" s="30"/>
    </row>
    <row r="802348" spans="1:6" x14ac:dyDescent="0.3">
      <c r="A802348" s="30"/>
      <c r="B802348" s="30"/>
      <c r="C802348" s="30"/>
      <c r="D802348" s="30"/>
      <c r="E802348" s="30"/>
      <c r="F802348" s="30"/>
    </row>
    <row r="802447" spans="1:6" x14ac:dyDescent="0.3">
      <c r="A802447" s="30"/>
      <c r="B802447" s="30"/>
      <c r="C802447" s="30"/>
      <c r="D802447" s="30"/>
      <c r="E802447" s="30"/>
      <c r="F802447" s="30"/>
    </row>
    <row r="802546" spans="1:6" x14ac:dyDescent="0.3">
      <c r="A802546" s="30"/>
      <c r="B802546" s="30"/>
      <c r="C802546" s="30"/>
      <c r="D802546" s="30"/>
      <c r="E802546" s="30"/>
      <c r="F802546" s="30"/>
    </row>
    <row r="802645" spans="1:6" x14ac:dyDescent="0.3">
      <c r="A802645" s="30"/>
      <c r="B802645" s="30"/>
      <c r="C802645" s="30"/>
      <c r="D802645" s="30"/>
      <c r="E802645" s="30"/>
      <c r="F802645" s="30"/>
    </row>
    <row r="802744" spans="1:6" x14ac:dyDescent="0.3">
      <c r="A802744" s="30"/>
      <c r="B802744" s="30"/>
      <c r="C802744" s="30"/>
      <c r="D802744" s="30"/>
      <c r="E802744" s="30"/>
      <c r="F802744" s="30"/>
    </row>
    <row r="802843" spans="1:6" x14ac:dyDescent="0.3">
      <c r="A802843" s="30"/>
      <c r="B802843" s="30"/>
      <c r="C802843" s="30"/>
      <c r="D802843" s="30"/>
      <c r="E802843" s="30"/>
      <c r="F802843" s="30"/>
    </row>
    <row r="802942" spans="1:6" x14ac:dyDescent="0.3">
      <c r="A802942" s="30"/>
      <c r="B802942" s="30"/>
      <c r="C802942" s="30"/>
      <c r="D802942" s="30"/>
      <c r="E802942" s="30"/>
      <c r="F802942" s="30"/>
    </row>
    <row r="803041" spans="1:6" x14ac:dyDescent="0.3">
      <c r="A803041" s="30"/>
      <c r="B803041" s="30"/>
      <c r="C803041" s="30"/>
      <c r="D803041" s="30"/>
      <c r="E803041" s="30"/>
      <c r="F803041" s="30"/>
    </row>
    <row r="803140" spans="1:6" x14ac:dyDescent="0.3">
      <c r="A803140" s="30"/>
      <c r="B803140" s="30"/>
      <c r="C803140" s="30"/>
      <c r="D803140" s="30"/>
      <c r="E803140" s="30"/>
      <c r="F803140" s="30"/>
    </row>
    <row r="803239" spans="1:6" x14ac:dyDescent="0.3">
      <c r="A803239" s="30"/>
      <c r="B803239" s="30"/>
      <c r="C803239" s="30"/>
      <c r="D803239" s="30"/>
      <c r="E803239" s="30"/>
      <c r="F803239" s="30"/>
    </row>
    <row r="803338" spans="1:6" x14ac:dyDescent="0.3">
      <c r="A803338" s="30"/>
      <c r="B803338" s="30"/>
      <c r="C803338" s="30"/>
      <c r="D803338" s="30"/>
      <c r="E803338" s="30"/>
      <c r="F803338" s="30"/>
    </row>
    <row r="803437" spans="1:6" x14ac:dyDescent="0.3">
      <c r="A803437" s="30"/>
      <c r="B803437" s="30"/>
      <c r="C803437" s="30"/>
      <c r="D803437" s="30"/>
      <c r="E803437" s="30"/>
      <c r="F803437" s="30"/>
    </row>
    <row r="803536" spans="1:6" x14ac:dyDescent="0.3">
      <c r="A803536" s="30"/>
      <c r="B803536" s="30"/>
      <c r="C803536" s="30"/>
      <c r="D803536" s="30"/>
      <c r="E803536" s="30"/>
      <c r="F803536" s="30"/>
    </row>
    <row r="803635" spans="1:6" x14ac:dyDescent="0.3">
      <c r="A803635" s="30"/>
      <c r="B803635" s="30"/>
      <c r="C803635" s="30"/>
      <c r="D803635" s="30"/>
      <c r="E803635" s="30"/>
      <c r="F803635" s="30"/>
    </row>
    <row r="803734" spans="1:6" x14ac:dyDescent="0.3">
      <c r="A803734" s="30"/>
      <c r="B803734" s="30"/>
      <c r="C803734" s="30"/>
      <c r="D803734" s="30"/>
      <c r="E803734" s="30"/>
      <c r="F803734" s="30"/>
    </row>
    <row r="803833" spans="1:6" x14ac:dyDescent="0.3">
      <c r="A803833" s="30"/>
      <c r="B803833" s="30"/>
      <c r="C803833" s="30"/>
      <c r="D803833" s="30"/>
      <c r="E803833" s="30"/>
      <c r="F803833" s="30"/>
    </row>
    <row r="803932" spans="1:6" x14ac:dyDescent="0.3">
      <c r="A803932" s="30"/>
      <c r="B803932" s="30"/>
      <c r="C803932" s="30"/>
      <c r="D803932" s="30"/>
      <c r="E803932" s="30"/>
      <c r="F803932" s="30"/>
    </row>
    <row r="804031" spans="1:6" x14ac:dyDescent="0.3">
      <c r="A804031" s="30"/>
      <c r="B804031" s="30"/>
      <c r="C804031" s="30"/>
      <c r="D804031" s="30"/>
      <c r="E804031" s="30"/>
      <c r="F804031" s="30"/>
    </row>
    <row r="804130" spans="1:6" x14ac:dyDescent="0.3">
      <c r="A804130" s="30"/>
      <c r="B804130" s="30"/>
      <c r="C804130" s="30"/>
      <c r="D804130" s="30"/>
      <c r="E804130" s="30"/>
      <c r="F804130" s="30"/>
    </row>
    <row r="804229" spans="1:6" x14ac:dyDescent="0.3">
      <c r="A804229" s="30"/>
      <c r="B804229" s="30"/>
      <c r="C804229" s="30"/>
      <c r="D804229" s="30"/>
      <c r="E804229" s="30"/>
      <c r="F804229" s="30"/>
    </row>
    <row r="804328" spans="1:6" x14ac:dyDescent="0.3">
      <c r="A804328" s="30"/>
      <c r="B804328" s="30"/>
      <c r="C804328" s="30"/>
      <c r="D804328" s="30"/>
      <c r="E804328" s="30"/>
      <c r="F804328" s="30"/>
    </row>
    <row r="804427" spans="1:6" x14ac:dyDescent="0.3">
      <c r="A804427" s="30"/>
      <c r="B804427" s="30"/>
      <c r="C804427" s="30"/>
      <c r="D804427" s="30"/>
      <c r="E804427" s="30"/>
      <c r="F804427" s="30"/>
    </row>
    <row r="804526" spans="1:6" x14ac:dyDescent="0.3">
      <c r="A804526" s="30"/>
      <c r="B804526" s="30"/>
      <c r="C804526" s="30"/>
      <c r="D804526" s="30"/>
      <c r="E804526" s="30"/>
      <c r="F804526" s="30"/>
    </row>
    <row r="804625" spans="1:6" x14ac:dyDescent="0.3">
      <c r="A804625" s="30"/>
      <c r="B804625" s="30"/>
      <c r="C804625" s="30"/>
      <c r="D804625" s="30"/>
      <c r="E804625" s="30"/>
      <c r="F804625" s="30"/>
    </row>
    <row r="804724" spans="1:6" x14ac:dyDescent="0.3">
      <c r="A804724" s="30"/>
      <c r="B804724" s="30"/>
      <c r="C804724" s="30"/>
      <c r="D804724" s="30"/>
      <c r="E804724" s="30"/>
      <c r="F804724" s="30"/>
    </row>
    <row r="804823" spans="1:6" x14ac:dyDescent="0.3">
      <c r="A804823" s="30"/>
      <c r="B804823" s="30"/>
      <c r="C804823" s="30"/>
      <c r="D804823" s="30"/>
      <c r="E804823" s="30"/>
      <c r="F804823" s="30"/>
    </row>
    <row r="804922" spans="1:6" x14ac:dyDescent="0.3">
      <c r="A804922" s="30"/>
      <c r="B804922" s="30"/>
      <c r="C804922" s="30"/>
      <c r="D804922" s="30"/>
      <c r="E804922" s="30"/>
      <c r="F804922" s="30"/>
    </row>
    <row r="805021" spans="1:6" x14ac:dyDescent="0.3">
      <c r="A805021" s="30"/>
      <c r="B805021" s="30"/>
      <c r="C805021" s="30"/>
      <c r="D805021" s="30"/>
      <c r="E805021" s="30"/>
      <c r="F805021" s="30"/>
    </row>
    <row r="805120" spans="1:6" x14ac:dyDescent="0.3">
      <c r="A805120" s="30"/>
      <c r="B805120" s="30"/>
      <c r="C805120" s="30"/>
      <c r="D805120" s="30"/>
      <c r="E805120" s="30"/>
      <c r="F805120" s="30"/>
    </row>
    <row r="805219" spans="1:6" x14ac:dyDescent="0.3">
      <c r="A805219" s="30"/>
      <c r="B805219" s="30"/>
      <c r="C805219" s="30"/>
      <c r="D805219" s="30"/>
      <c r="E805219" s="30"/>
      <c r="F805219" s="30"/>
    </row>
    <row r="805318" spans="1:6" x14ac:dyDescent="0.3">
      <c r="A805318" s="30"/>
      <c r="B805318" s="30"/>
      <c r="C805318" s="30"/>
      <c r="D805318" s="30"/>
      <c r="E805318" s="30"/>
      <c r="F805318" s="30"/>
    </row>
    <row r="805417" spans="1:6" x14ac:dyDescent="0.3">
      <c r="A805417" s="30"/>
      <c r="B805417" s="30"/>
      <c r="C805417" s="30"/>
      <c r="D805417" s="30"/>
      <c r="E805417" s="30"/>
      <c r="F805417" s="30"/>
    </row>
    <row r="805516" spans="1:6" x14ac:dyDescent="0.3">
      <c r="A805516" s="30"/>
      <c r="B805516" s="30"/>
      <c r="C805516" s="30"/>
      <c r="D805516" s="30"/>
      <c r="E805516" s="30"/>
      <c r="F805516" s="30"/>
    </row>
    <row r="805615" spans="1:6" x14ac:dyDescent="0.3">
      <c r="A805615" s="30"/>
      <c r="B805615" s="30"/>
      <c r="C805615" s="30"/>
      <c r="D805615" s="30"/>
      <c r="E805615" s="30"/>
      <c r="F805615" s="30"/>
    </row>
    <row r="805714" spans="1:6" x14ac:dyDescent="0.3">
      <c r="A805714" s="30"/>
      <c r="B805714" s="30"/>
      <c r="C805714" s="30"/>
      <c r="D805714" s="30"/>
      <c r="E805714" s="30"/>
      <c r="F805714" s="30"/>
    </row>
    <row r="805813" spans="1:6" x14ac:dyDescent="0.3">
      <c r="A805813" s="30"/>
      <c r="B805813" s="30"/>
      <c r="C805813" s="30"/>
      <c r="D805813" s="30"/>
      <c r="E805813" s="30"/>
      <c r="F805813" s="30"/>
    </row>
    <row r="805912" spans="1:6" x14ac:dyDescent="0.3">
      <c r="A805912" s="30"/>
      <c r="B805912" s="30"/>
      <c r="C805912" s="30"/>
      <c r="D805912" s="30"/>
      <c r="E805912" s="30"/>
      <c r="F805912" s="30"/>
    </row>
    <row r="806011" spans="1:6" x14ac:dyDescent="0.3">
      <c r="A806011" s="30"/>
      <c r="B806011" s="30"/>
      <c r="C806011" s="30"/>
      <c r="D806011" s="30"/>
      <c r="E806011" s="30"/>
      <c r="F806011" s="30"/>
    </row>
    <row r="806110" spans="1:6" x14ac:dyDescent="0.3">
      <c r="A806110" s="30"/>
      <c r="B806110" s="30"/>
      <c r="C806110" s="30"/>
      <c r="D806110" s="30"/>
      <c r="E806110" s="30"/>
      <c r="F806110" s="30"/>
    </row>
    <row r="806209" spans="1:6" x14ac:dyDescent="0.3">
      <c r="A806209" s="30"/>
      <c r="B806209" s="30"/>
      <c r="C806209" s="30"/>
      <c r="D806209" s="30"/>
      <c r="E806209" s="30"/>
      <c r="F806209" s="30"/>
    </row>
    <row r="806308" spans="1:6" x14ac:dyDescent="0.3">
      <c r="A806308" s="30"/>
      <c r="B806308" s="30"/>
      <c r="C806308" s="30"/>
      <c r="D806308" s="30"/>
      <c r="E806308" s="30"/>
      <c r="F806308" s="30"/>
    </row>
    <row r="806407" spans="1:6" x14ac:dyDescent="0.3">
      <c r="A806407" s="30"/>
      <c r="B806407" s="30"/>
      <c r="C806407" s="30"/>
      <c r="D806407" s="30"/>
      <c r="E806407" s="30"/>
      <c r="F806407" s="30"/>
    </row>
    <row r="806506" spans="1:6" x14ac:dyDescent="0.3">
      <c r="A806506" s="30"/>
      <c r="B806506" s="30"/>
      <c r="C806506" s="30"/>
      <c r="D806506" s="30"/>
      <c r="E806506" s="30"/>
      <c r="F806506" s="30"/>
    </row>
    <row r="806605" spans="1:6" x14ac:dyDescent="0.3">
      <c r="A806605" s="30"/>
      <c r="B806605" s="30"/>
      <c r="C806605" s="30"/>
      <c r="D806605" s="30"/>
      <c r="E806605" s="30"/>
      <c r="F806605" s="30"/>
    </row>
    <row r="806704" spans="1:6" x14ac:dyDescent="0.3">
      <c r="A806704" s="30"/>
      <c r="B806704" s="30"/>
      <c r="C806704" s="30"/>
      <c r="D806704" s="30"/>
      <c r="E806704" s="30"/>
      <c r="F806704" s="30"/>
    </row>
    <row r="806803" spans="1:6" x14ac:dyDescent="0.3">
      <c r="A806803" s="30"/>
      <c r="B806803" s="30"/>
      <c r="C806803" s="30"/>
      <c r="D806803" s="30"/>
      <c r="E806803" s="30"/>
      <c r="F806803" s="30"/>
    </row>
    <row r="806902" spans="1:6" x14ac:dyDescent="0.3">
      <c r="A806902" s="30"/>
      <c r="B806902" s="30"/>
      <c r="C806902" s="30"/>
      <c r="D806902" s="30"/>
      <c r="E806902" s="30"/>
      <c r="F806902" s="30"/>
    </row>
    <row r="807001" spans="1:6" x14ac:dyDescent="0.3">
      <c r="A807001" s="30"/>
      <c r="B807001" s="30"/>
      <c r="C807001" s="30"/>
      <c r="D807001" s="30"/>
      <c r="E807001" s="30"/>
      <c r="F807001" s="30"/>
    </row>
    <row r="807100" spans="1:6" x14ac:dyDescent="0.3">
      <c r="A807100" s="30"/>
      <c r="B807100" s="30"/>
      <c r="C807100" s="30"/>
      <c r="D807100" s="30"/>
      <c r="E807100" s="30"/>
      <c r="F807100" s="30"/>
    </row>
    <row r="807199" spans="1:6" x14ac:dyDescent="0.3">
      <c r="A807199" s="30"/>
      <c r="B807199" s="30"/>
      <c r="C807199" s="30"/>
      <c r="D807199" s="30"/>
      <c r="E807199" s="30"/>
      <c r="F807199" s="30"/>
    </row>
    <row r="807298" spans="1:6" x14ac:dyDescent="0.3">
      <c r="A807298" s="30"/>
      <c r="B807298" s="30"/>
      <c r="C807298" s="30"/>
      <c r="D807298" s="30"/>
      <c r="E807298" s="30"/>
      <c r="F807298" s="30"/>
    </row>
    <row r="807397" spans="1:6" x14ac:dyDescent="0.3">
      <c r="A807397" s="30"/>
      <c r="B807397" s="30"/>
      <c r="C807397" s="30"/>
      <c r="D807397" s="30"/>
      <c r="E807397" s="30"/>
      <c r="F807397" s="30"/>
    </row>
    <row r="807496" spans="1:6" x14ac:dyDescent="0.3">
      <c r="A807496" s="30"/>
      <c r="B807496" s="30"/>
      <c r="C807496" s="30"/>
      <c r="D807496" s="30"/>
      <c r="E807496" s="30"/>
      <c r="F807496" s="30"/>
    </row>
    <row r="807595" spans="1:6" x14ac:dyDescent="0.3">
      <c r="A807595" s="30"/>
      <c r="B807595" s="30"/>
      <c r="C807595" s="30"/>
      <c r="D807595" s="30"/>
      <c r="E807595" s="30"/>
      <c r="F807595" s="30"/>
    </row>
    <row r="807694" spans="1:6" x14ac:dyDescent="0.3">
      <c r="A807694" s="30"/>
      <c r="B807694" s="30"/>
      <c r="C807694" s="30"/>
      <c r="D807694" s="30"/>
      <c r="E807694" s="30"/>
      <c r="F807694" s="30"/>
    </row>
    <row r="807793" spans="1:6" x14ac:dyDescent="0.3">
      <c r="A807793" s="30"/>
      <c r="B807793" s="30"/>
      <c r="C807793" s="30"/>
      <c r="D807793" s="30"/>
      <c r="E807793" s="30"/>
      <c r="F807793" s="30"/>
    </row>
    <row r="807892" spans="1:6" x14ac:dyDescent="0.3">
      <c r="A807892" s="30"/>
      <c r="B807892" s="30"/>
      <c r="C807892" s="30"/>
      <c r="D807892" s="30"/>
      <c r="E807892" s="30"/>
      <c r="F807892" s="30"/>
    </row>
    <row r="807991" spans="1:6" x14ac:dyDescent="0.3">
      <c r="A807991" s="30"/>
      <c r="B807991" s="30"/>
      <c r="C807991" s="30"/>
      <c r="D807991" s="30"/>
      <c r="E807991" s="30"/>
      <c r="F807991" s="30"/>
    </row>
    <row r="808090" spans="1:6" x14ac:dyDescent="0.3">
      <c r="A808090" s="30"/>
      <c r="B808090" s="30"/>
      <c r="C808090" s="30"/>
      <c r="D808090" s="30"/>
      <c r="E808090" s="30"/>
      <c r="F808090" s="30"/>
    </row>
    <row r="808189" spans="1:6" x14ac:dyDescent="0.3">
      <c r="A808189" s="30"/>
      <c r="B808189" s="30"/>
      <c r="C808189" s="30"/>
      <c r="D808189" s="30"/>
      <c r="E808189" s="30"/>
      <c r="F808189" s="30"/>
    </row>
    <row r="808288" spans="1:6" x14ac:dyDescent="0.3">
      <c r="A808288" s="30"/>
      <c r="B808288" s="30"/>
      <c r="C808288" s="30"/>
      <c r="D808288" s="30"/>
      <c r="E808288" s="30"/>
      <c r="F808288" s="30"/>
    </row>
    <row r="808387" spans="1:6" x14ac:dyDescent="0.3">
      <c r="A808387" s="30"/>
      <c r="B808387" s="30"/>
      <c r="C808387" s="30"/>
      <c r="D808387" s="30"/>
      <c r="E808387" s="30"/>
      <c r="F808387" s="30"/>
    </row>
    <row r="808486" spans="1:6" x14ac:dyDescent="0.3">
      <c r="A808486" s="30"/>
      <c r="B808486" s="30"/>
      <c r="C808486" s="30"/>
      <c r="D808486" s="30"/>
      <c r="E808486" s="30"/>
      <c r="F808486" s="30"/>
    </row>
    <row r="808585" spans="1:6" x14ac:dyDescent="0.3">
      <c r="A808585" s="30"/>
      <c r="B808585" s="30"/>
      <c r="C808585" s="30"/>
      <c r="D808585" s="30"/>
      <c r="E808585" s="30"/>
      <c r="F808585" s="30"/>
    </row>
    <row r="808684" spans="1:6" x14ac:dyDescent="0.3">
      <c r="A808684" s="30"/>
      <c r="B808684" s="30"/>
      <c r="C808684" s="30"/>
      <c r="D808684" s="30"/>
      <c r="E808684" s="30"/>
      <c r="F808684" s="30"/>
    </row>
    <row r="808783" spans="1:6" x14ac:dyDescent="0.3">
      <c r="A808783" s="30"/>
      <c r="B808783" s="30"/>
      <c r="C808783" s="30"/>
      <c r="D808783" s="30"/>
      <c r="E808783" s="30"/>
      <c r="F808783" s="30"/>
    </row>
    <row r="808882" spans="1:6" x14ac:dyDescent="0.3">
      <c r="A808882" s="30"/>
      <c r="B808882" s="30"/>
      <c r="C808882" s="30"/>
      <c r="D808882" s="30"/>
      <c r="E808882" s="30"/>
      <c r="F808882" s="30"/>
    </row>
    <row r="808981" spans="1:6" x14ac:dyDescent="0.3">
      <c r="A808981" s="30"/>
      <c r="B808981" s="30"/>
      <c r="C808981" s="30"/>
      <c r="D808981" s="30"/>
      <c r="E808981" s="30"/>
      <c r="F808981" s="30"/>
    </row>
    <row r="809080" spans="1:6" x14ac:dyDescent="0.3">
      <c r="A809080" s="30"/>
      <c r="B809080" s="30"/>
      <c r="C809080" s="30"/>
      <c r="D809080" s="30"/>
      <c r="E809080" s="30"/>
      <c r="F809080" s="30"/>
    </row>
    <row r="809179" spans="1:6" x14ac:dyDescent="0.3">
      <c r="A809179" s="30"/>
      <c r="B809179" s="30"/>
      <c r="C809179" s="30"/>
      <c r="D809179" s="30"/>
      <c r="E809179" s="30"/>
      <c r="F809179" s="30"/>
    </row>
    <row r="809278" spans="1:6" x14ac:dyDescent="0.3">
      <c r="A809278" s="30"/>
      <c r="B809278" s="30"/>
      <c r="C809278" s="30"/>
      <c r="D809278" s="30"/>
      <c r="E809278" s="30"/>
      <c r="F809278" s="30"/>
    </row>
    <row r="809377" spans="1:6" x14ac:dyDescent="0.3">
      <c r="A809377" s="30"/>
      <c r="B809377" s="30"/>
      <c r="C809377" s="30"/>
      <c r="D809377" s="30"/>
      <c r="E809377" s="30"/>
      <c r="F809377" s="30"/>
    </row>
    <row r="809476" spans="1:6" x14ac:dyDescent="0.3">
      <c r="A809476" s="30"/>
      <c r="B809476" s="30"/>
      <c r="C809476" s="30"/>
      <c r="D809476" s="30"/>
      <c r="E809476" s="30"/>
      <c r="F809476" s="30"/>
    </row>
    <row r="809575" spans="1:6" x14ac:dyDescent="0.3">
      <c r="A809575" s="30"/>
      <c r="B809575" s="30"/>
      <c r="C809575" s="30"/>
      <c r="D809575" s="30"/>
      <c r="E809575" s="30"/>
      <c r="F809575" s="30"/>
    </row>
    <row r="809674" spans="1:6" x14ac:dyDescent="0.3">
      <c r="A809674" s="30"/>
      <c r="B809674" s="30"/>
      <c r="C809674" s="30"/>
      <c r="D809674" s="30"/>
      <c r="E809674" s="30"/>
      <c r="F809674" s="30"/>
    </row>
    <row r="809773" spans="1:6" x14ac:dyDescent="0.3">
      <c r="A809773" s="30"/>
      <c r="B809773" s="30"/>
      <c r="C809773" s="30"/>
      <c r="D809773" s="30"/>
      <c r="E809773" s="30"/>
      <c r="F809773" s="30"/>
    </row>
    <row r="809872" spans="1:6" x14ac:dyDescent="0.3">
      <c r="A809872" s="30"/>
      <c r="B809872" s="30"/>
      <c r="C809872" s="30"/>
      <c r="D809872" s="30"/>
      <c r="E809872" s="30"/>
      <c r="F809872" s="30"/>
    </row>
    <row r="809971" spans="1:6" x14ac:dyDescent="0.3">
      <c r="A809971" s="30"/>
      <c r="B809971" s="30"/>
      <c r="C809971" s="30"/>
      <c r="D809971" s="30"/>
      <c r="E809971" s="30"/>
      <c r="F809971" s="30"/>
    </row>
    <row r="810070" spans="1:6" x14ac:dyDescent="0.3">
      <c r="A810070" s="30"/>
      <c r="B810070" s="30"/>
      <c r="C810070" s="30"/>
      <c r="D810070" s="30"/>
      <c r="E810070" s="30"/>
      <c r="F810070" s="30"/>
    </row>
    <row r="810169" spans="1:6" x14ac:dyDescent="0.3">
      <c r="A810169" s="30"/>
      <c r="B810169" s="30"/>
      <c r="C810169" s="30"/>
      <c r="D810169" s="30"/>
      <c r="E810169" s="30"/>
      <c r="F810169" s="30"/>
    </row>
    <row r="810268" spans="1:6" x14ac:dyDescent="0.3">
      <c r="A810268" s="30"/>
      <c r="B810268" s="30"/>
      <c r="C810268" s="30"/>
      <c r="D810268" s="30"/>
      <c r="E810268" s="30"/>
      <c r="F810268" s="30"/>
    </row>
    <row r="810367" spans="1:6" x14ac:dyDescent="0.3">
      <c r="A810367" s="30"/>
      <c r="B810367" s="30"/>
      <c r="C810367" s="30"/>
      <c r="D810367" s="30"/>
      <c r="E810367" s="30"/>
      <c r="F810367" s="30"/>
    </row>
    <row r="810466" spans="1:6" x14ac:dyDescent="0.3">
      <c r="A810466" s="30"/>
      <c r="B810466" s="30"/>
      <c r="C810466" s="30"/>
      <c r="D810466" s="30"/>
      <c r="E810466" s="30"/>
      <c r="F810466" s="30"/>
    </row>
    <row r="810565" spans="1:6" x14ac:dyDescent="0.3">
      <c r="A810565" s="30"/>
      <c r="B810565" s="30"/>
      <c r="C810565" s="30"/>
      <c r="D810565" s="30"/>
      <c r="E810565" s="30"/>
      <c r="F810565" s="30"/>
    </row>
    <row r="810664" spans="1:6" x14ac:dyDescent="0.3">
      <c r="A810664" s="30"/>
      <c r="B810664" s="30"/>
      <c r="C810664" s="30"/>
      <c r="D810664" s="30"/>
      <c r="E810664" s="30"/>
      <c r="F810664" s="30"/>
    </row>
    <row r="810763" spans="1:6" x14ac:dyDescent="0.3">
      <c r="A810763" s="30"/>
      <c r="B810763" s="30"/>
      <c r="C810763" s="30"/>
      <c r="D810763" s="30"/>
      <c r="E810763" s="30"/>
      <c r="F810763" s="30"/>
    </row>
    <row r="810862" spans="1:6" x14ac:dyDescent="0.3">
      <c r="A810862" s="30"/>
      <c r="B810862" s="30"/>
      <c r="C810862" s="30"/>
      <c r="D810862" s="30"/>
      <c r="E810862" s="30"/>
      <c r="F810862" s="30"/>
    </row>
    <row r="810961" spans="1:6" x14ac:dyDescent="0.3">
      <c r="A810961" s="30"/>
      <c r="B810961" s="30"/>
      <c r="C810961" s="30"/>
      <c r="D810961" s="30"/>
      <c r="E810961" s="30"/>
      <c r="F810961" s="30"/>
    </row>
    <row r="811060" spans="1:6" x14ac:dyDescent="0.3">
      <c r="A811060" s="30"/>
      <c r="B811060" s="30"/>
      <c r="C811060" s="30"/>
      <c r="D811060" s="30"/>
      <c r="E811060" s="30"/>
      <c r="F811060" s="30"/>
    </row>
    <row r="811159" spans="1:6" x14ac:dyDescent="0.3">
      <c r="A811159" s="30"/>
      <c r="B811159" s="30"/>
      <c r="C811159" s="30"/>
      <c r="D811159" s="30"/>
      <c r="E811159" s="30"/>
      <c r="F811159" s="30"/>
    </row>
    <row r="811258" spans="1:6" x14ac:dyDescent="0.3">
      <c r="A811258" s="30"/>
      <c r="B811258" s="30"/>
      <c r="C811258" s="30"/>
      <c r="D811258" s="30"/>
      <c r="E811258" s="30"/>
      <c r="F811258" s="30"/>
    </row>
    <row r="811357" spans="1:6" x14ac:dyDescent="0.3">
      <c r="A811357" s="30"/>
      <c r="B811357" s="30"/>
      <c r="C811357" s="30"/>
      <c r="D811357" s="30"/>
      <c r="E811357" s="30"/>
      <c r="F811357" s="30"/>
    </row>
    <row r="811456" spans="1:6" x14ac:dyDescent="0.3">
      <c r="A811456" s="30"/>
      <c r="B811456" s="30"/>
      <c r="C811456" s="30"/>
      <c r="D811456" s="30"/>
      <c r="E811456" s="30"/>
      <c r="F811456" s="30"/>
    </row>
    <row r="811555" spans="1:6" x14ac:dyDescent="0.3">
      <c r="A811555" s="30"/>
      <c r="B811555" s="30"/>
      <c r="C811555" s="30"/>
      <c r="D811555" s="30"/>
      <c r="E811555" s="30"/>
      <c r="F811555" s="30"/>
    </row>
    <row r="811654" spans="1:6" x14ac:dyDescent="0.3">
      <c r="A811654" s="30"/>
      <c r="B811654" s="30"/>
      <c r="C811654" s="30"/>
      <c r="D811654" s="30"/>
      <c r="E811654" s="30"/>
      <c r="F811654" s="30"/>
    </row>
    <row r="811753" spans="1:6" x14ac:dyDescent="0.3">
      <c r="A811753" s="30"/>
      <c r="B811753" s="30"/>
      <c r="C811753" s="30"/>
      <c r="D811753" s="30"/>
      <c r="E811753" s="30"/>
      <c r="F811753" s="30"/>
    </row>
    <row r="811852" spans="1:6" x14ac:dyDescent="0.3">
      <c r="A811852" s="30"/>
      <c r="B811852" s="30"/>
      <c r="C811852" s="30"/>
      <c r="D811852" s="30"/>
      <c r="E811852" s="30"/>
      <c r="F811852" s="30"/>
    </row>
    <row r="811951" spans="1:6" x14ac:dyDescent="0.3">
      <c r="A811951" s="30"/>
      <c r="B811951" s="30"/>
      <c r="C811951" s="30"/>
      <c r="D811951" s="30"/>
      <c r="E811951" s="30"/>
      <c r="F811951" s="30"/>
    </row>
    <row r="812050" spans="1:6" x14ac:dyDescent="0.3">
      <c r="A812050" s="30"/>
      <c r="B812050" s="30"/>
      <c r="C812050" s="30"/>
      <c r="D812050" s="30"/>
      <c r="E812050" s="30"/>
      <c r="F812050" s="30"/>
    </row>
    <row r="812149" spans="1:6" x14ac:dyDescent="0.3">
      <c r="A812149" s="30"/>
      <c r="B812149" s="30"/>
      <c r="C812149" s="30"/>
      <c r="D812149" s="30"/>
      <c r="E812149" s="30"/>
      <c r="F812149" s="30"/>
    </row>
    <row r="812248" spans="1:6" x14ac:dyDescent="0.3">
      <c r="A812248" s="30"/>
      <c r="B812248" s="30"/>
      <c r="C812248" s="30"/>
      <c r="D812248" s="30"/>
      <c r="E812248" s="30"/>
      <c r="F812248" s="30"/>
    </row>
    <row r="812347" spans="1:6" x14ac:dyDescent="0.3">
      <c r="A812347" s="30"/>
      <c r="B812347" s="30"/>
      <c r="C812347" s="30"/>
      <c r="D812347" s="30"/>
      <c r="E812347" s="30"/>
      <c r="F812347" s="30"/>
    </row>
    <row r="812446" spans="1:6" x14ac:dyDescent="0.3">
      <c r="A812446" s="30"/>
      <c r="B812446" s="30"/>
      <c r="C812446" s="30"/>
      <c r="D812446" s="30"/>
      <c r="E812446" s="30"/>
      <c r="F812446" s="30"/>
    </row>
    <row r="812545" spans="1:6" x14ac:dyDescent="0.3">
      <c r="A812545" s="30"/>
      <c r="B812545" s="30"/>
      <c r="C812545" s="30"/>
      <c r="D812545" s="30"/>
      <c r="E812545" s="30"/>
      <c r="F812545" s="30"/>
    </row>
    <row r="812644" spans="1:6" x14ac:dyDescent="0.3">
      <c r="A812644" s="30"/>
      <c r="B812644" s="30"/>
      <c r="C812644" s="30"/>
      <c r="D812644" s="30"/>
      <c r="E812644" s="30"/>
      <c r="F812644" s="30"/>
    </row>
    <row r="812743" spans="1:6" x14ac:dyDescent="0.3">
      <c r="A812743" s="30"/>
      <c r="B812743" s="30"/>
      <c r="C812743" s="30"/>
      <c r="D812743" s="30"/>
      <c r="E812743" s="30"/>
      <c r="F812743" s="30"/>
    </row>
    <row r="812842" spans="1:6" x14ac:dyDescent="0.3">
      <c r="A812842" s="30"/>
      <c r="B812842" s="30"/>
      <c r="C812842" s="30"/>
      <c r="D812842" s="30"/>
      <c r="E812842" s="30"/>
      <c r="F812842" s="30"/>
    </row>
    <row r="812941" spans="1:6" x14ac:dyDescent="0.3">
      <c r="A812941" s="30"/>
      <c r="B812941" s="30"/>
      <c r="C812941" s="30"/>
      <c r="D812941" s="30"/>
      <c r="E812941" s="30"/>
      <c r="F812941" s="30"/>
    </row>
    <row r="813040" spans="1:6" x14ac:dyDescent="0.3">
      <c r="A813040" s="30"/>
      <c r="B813040" s="30"/>
      <c r="C813040" s="30"/>
      <c r="D813040" s="30"/>
      <c r="E813040" s="30"/>
      <c r="F813040" s="30"/>
    </row>
    <row r="813139" spans="1:6" x14ac:dyDescent="0.3">
      <c r="A813139" s="30"/>
      <c r="B813139" s="30"/>
      <c r="C813139" s="30"/>
      <c r="D813139" s="30"/>
      <c r="E813139" s="30"/>
      <c r="F813139" s="30"/>
    </row>
    <row r="813238" spans="1:6" x14ac:dyDescent="0.3">
      <c r="A813238" s="30"/>
      <c r="B813238" s="30"/>
      <c r="C813238" s="30"/>
      <c r="D813238" s="30"/>
      <c r="E813238" s="30"/>
      <c r="F813238" s="30"/>
    </row>
    <row r="813337" spans="1:6" x14ac:dyDescent="0.3">
      <c r="A813337" s="30"/>
      <c r="B813337" s="30"/>
      <c r="C813337" s="30"/>
      <c r="D813337" s="30"/>
      <c r="E813337" s="30"/>
      <c r="F813337" s="30"/>
    </row>
    <row r="813436" spans="1:6" x14ac:dyDescent="0.3">
      <c r="A813436" s="30"/>
      <c r="B813436" s="30"/>
      <c r="C813436" s="30"/>
      <c r="D813436" s="30"/>
      <c r="E813436" s="30"/>
      <c r="F813436" s="30"/>
    </row>
    <row r="813535" spans="1:6" x14ac:dyDescent="0.3">
      <c r="A813535" s="30"/>
      <c r="B813535" s="30"/>
      <c r="C813535" s="30"/>
      <c r="D813535" s="30"/>
      <c r="E813535" s="30"/>
      <c r="F813535" s="30"/>
    </row>
    <row r="813634" spans="1:6" x14ac:dyDescent="0.3">
      <c r="A813634" s="30"/>
      <c r="B813634" s="30"/>
      <c r="C813634" s="30"/>
      <c r="D813634" s="30"/>
      <c r="E813634" s="30"/>
      <c r="F813634" s="30"/>
    </row>
    <row r="813733" spans="1:6" x14ac:dyDescent="0.3">
      <c r="A813733" s="30"/>
      <c r="B813733" s="30"/>
      <c r="C813733" s="30"/>
      <c r="D813733" s="30"/>
      <c r="E813733" s="30"/>
      <c r="F813733" s="30"/>
    </row>
    <row r="813832" spans="1:6" x14ac:dyDescent="0.3">
      <c r="A813832" s="30"/>
      <c r="B813832" s="30"/>
      <c r="C813832" s="30"/>
      <c r="D813832" s="30"/>
      <c r="E813832" s="30"/>
      <c r="F813832" s="30"/>
    </row>
    <row r="813931" spans="1:6" x14ac:dyDescent="0.3">
      <c r="A813931" s="30"/>
      <c r="B813931" s="30"/>
      <c r="C813931" s="30"/>
      <c r="D813931" s="30"/>
      <c r="E813931" s="30"/>
      <c r="F813931" s="30"/>
    </row>
    <row r="814030" spans="1:6" x14ac:dyDescent="0.3">
      <c r="A814030" s="30"/>
      <c r="B814030" s="30"/>
      <c r="C814030" s="30"/>
      <c r="D814030" s="30"/>
      <c r="E814030" s="30"/>
      <c r="F814030" s="30"/>
    </row>
    <row r="814129" spans="1:6" x14ac:dyDescent="0.3">
      <c r="A814129" s="30"/>
      <c r="B814129" s="30"/>
      <c r="C814129" s="30"/>
      <c r="D814129" s="30"/>
      <c r="E814129" s="30"/>
      <c r="F814129" s="30"/>
    </row>
    <row r="814228" spans="1:6" x14ac:dyDescent="0.3">
      <c r="A814228" s="30"/>
      <c r="B814228" s="30"/>
      <c r="C814228" s="30"/>
      <c r="D814228" s="30"/>
      <c r="E814228" s="30"/>
      <c r="F814228" s="30"/>
    </row>
    <row r="814327" spans="1:6" x14ac:dyDescent="0.3">
      <c r="A814327" s="30"/>
      <c r="B814327" s="30"/>
      <c r="C814327" s="30"/>
      <c r="D814327" s="30"/>
      <c r="E814327" s="30"/>
      <c r="F814327" s="30"/>
    </row>
    <row r="814426" spans="1:6" x14ac:dyDescent="0.3">
      <c r="A814426" s="30"/>
      <c r="B814426" s="30"/>
      <c r="C814426" s="30"/>
      <c r="D814426" s="30"/>
      <c r="E814426" s="30"/>
      <c r="F814426" s="30"/>
    </row>
    <row r="814525" spans="1:6" x14ac:dyDescent="0.3">
      <c r="A814525" s="30"/>
      <c r="B814525" s="30"/>
      <c r="C814525" s="30"/>
      <c r="D814525" s="30"/>
      <c r="E814525" s="30"/>
      <c r="F814525" s="30"/>
    </row>
    <row r="814624" spans="1:6" x14ac:dyDescent="0.3">
      <c r="A814624" s="30"/>
      <c r="B814624" s="30"/>
      <c r="C814624" s="30"/>
      <c r="D814624" s="30"/>
      <c r="E814624" s="30"/>
      <c r="F814624" s="30"/>
    </row>
    <row r="814723" spans="1:6" x14ac:dyDescent="0.3">
      <c r="A814723" s="30"/>
      <c r="B814723" s="30"/>
      <c r="C814723" s="30"/>
      <c r="D814723" s="30"/>
      <c r="E814723" s="30"/>
      <c r="F814723" s="30"/>
    </row>
    <row r="814822" spans="1:6" x14ac:dyDescent="0.3">
      <c r="A814822" s="30"/>
      <c r="B814822" s="30"/>
      <c r="C814822" s="30"/>
      <c r="D814822" s="30"/>
      <c r="E814822" s="30"/>
      <c r="F814822" s="30"/>
    </row>
    <row r="814921" spans="1:6" x14ac:dyDescent="0.3">
      <c r="A814921" s="30"/>
      <c r="B814921" s="30"/>
      <c r="C814921" s="30"/>
      <c r="D814921" s="30"/>
      <c r="E814921" s="30"/>
      <c r="F814921" s="30"/>
    </row>
    <row r="815020" spans="1:6" x14ac:dyDescent="0.3">
      <c r="A815020" s="30"/>
      <c r="B815020" s="30"/>
      <c r="C815020" s="30"/>
      <c r="D815020" s="30"/>
      <c r="E815020" s="30"/>
      <c r="F815020" s="30"/>
    </row>
    <row r="815119" spans="1:6" x14ac:dyDescent="0.3">
      <c r="A815119" s="30"/>
      <c r="B815119" s="30"/>
      <c r="C815119" s="30"/>
      <c r="D815119" s="30"/>
      <c r="E815119" s="30"/>
      <c r="F815119" s="30"/>
    </row>
    <row r="815218" spans="1:6" x14ac:dyDescent="0.3">
      <c r="A815218" s="30"/>
      <c r="B815218" s="30"/>
      <c r="C815218" s="30"/>
      <c r="D815218" s="30"/>
      <c r="E815218" s="30"/>
      <c r="F815218" s="30"/>
    </row>
    <row r="815317" spans="1:6" x14ac:dyDescent="0.3">
      <c r="A815317" s="30"/>
      <c r="B815317" s="30"/>
      <c r="C815317" s="30"/>
      <c r="D815317" s="30"/>
      <c r="E815317" s="30"/>
      <c r="F815317" s="30"/>
    </row>
    <row r="815416" spans="1:6" x14ac:dyDescent="0.3">
      <c r="A815416" s="30"/>
      <c r="B815416" s="30"/>
      <c r="C815416" s="30"/>
      <c r="D815416" s="30"/>
      <c r="E815416" s="30"/>
      <c r="F815416" s="30"/>
    </row>
    <row r="815515" spans="1:6" x14ac:dyDescent="0.3">
      <c r="A815515" s="30"/>
      <c r="B815515" s="30"/>
      <c r="C815515" s="30"/>
      <c r="D815515" s="30"/>
      <c r="E815515" s="30"/>
      <c r="F815515" s="30"/>
    </row>
    <row r="815614" spans="1:6" x14ac:dyDescent="0.3">
      <c r="A815614" s="30"/>
      <c r="B815614" s="30"/>
      <c r="C815614" s="30"/>
      <c r="D815614" s="30"/>
      <c r="E815614" s="30"/>
      <c r="F815614" s="30"/>
    </row>
    <row r="815713" spans="1:6" x14ac:dyDescent="0.3">
      <c r="A815713" s="30"/>
      <c r="B815713" s="30"/>
      <c r="C815713" s="30"/>
      <c r="D815713" s="30"/>
      <c r="E815713" s="30"/>
      <c r="F815713" s="30"/>
    </row>
    <row r="815812" spans="1:6" x14ac:dyDescent="0.3">
      <c r="A815812" s="30"/>
      <c r="B815812" s="30"/>
      <c r="C815812" s="30"/>
      <c r="D815812" s="30"/>
      <c r="E815812" s="30"/>
      <c r="F815812" s="30"/>
    </row>
    <row r="815911" spans="1:6" x14ac:dyDescent="0.3">
      <c r="A815911" s="30"/>
      <c r="B815911" s="30"/>
      <c r="C815911" s="30"/>
      <c r="D815911" s="30"/>
      <c r="E815911" s="30"/>
      <c r="F815911" s="30"/>
    </row>
    <row r="816010" spans="1:6" x14ac:dyDescent="0.3">
      <c r="A816010" s="30"/>
      <c r="B816010" s="30"/>
      <c r="C816010" s="30"/>
      <c r="D816010" s="30"/>
      <c r="E816010" s="30"/>
      <c r="F816010" s="30"/>
    </row>
    <row r="816109" spans="1:6" x14ac:dyDescent="0.3">
      <c r="A816109" s="30"/>
      <c r="B816109" s="30"/>
      <c r="C816109" s="30"/>
      <c r="D816109" s="30"/>
      <c r="E816109" s="30"/>
      <c r="F816109" s="30"/>
    </row>
    <row r="816208" spans="1:6" x14ac:dyDescent="0.3">
      <c r="A816208" s="30"/>
      <c r="B816208" s="30"/>
      <c r="C816208" s="30"/>
      <c r="D816208" s="30"/>
      <c r="E816208" s="30"/>
      <c r="F816208" s="30"/>
    </row>
    <row r="816307" spans="1:6" x14ac:dyDescent="0.3">
      <c r="A816307" s="30"/>
      <c r="B816307" s="30"/>
      <c r="C816307" s="30"/>
      <c r="D816307" s="30"/>
      <c r="E816307" s="30"/>
      <c r="F816307" s="30"/>
    </row>
    <row r="816406" spans="1:6" x14ac:dyDescent="0.3">
      <c r="A816406" s="30"/>
      <c r="B816406" s="30"/>
      <c r="C816406" s="30"/>
      <c r="D816406" s="30"/>
      <c r="E816406" s="30"/>
      <c r="F816406" s="30"/>
    </row>
    <row r="816505" spans="1:6" x14ac:dyDescent="0.3">
      <c r="A816505" s="30"/>
      <c r="B816505" s="30"/>
      <c r="C816505" s="30"/>
      <c r="D816505" s="30"/>
      <c r="E816505" s="30"/>
      <c r="F816505" s="30"/>
    </row>
    <row r="816604" spans="1:6" x14ac:dyDescent="0.3">
      <c r="A816604" s="30"/>
      <c r="B816604" s="30"/>
      <c r="C816604" s="30"/>
      <c r="D816604" s="30"/>
      <c r="E816604" s="30"/>
      <c r="F816604" s="30"/>
    </row>
    <row r="816703" spans="1:6" x14ac:dyDescent="0.3">
      <c r="A816703" s="30"/>
      <c r="B816703" s="30"/>
      <c r="C816703" s="30"/>
      <c r="D816703" s="30"/>
      <c r="E816703" s="30"/>
      <c r="F816703" s="30"/>
    </row>
    <row r="816802" spans="1:6" x14ac:dyDescent="0.3">
      <c r="A816802" s="30"/>
      <c r="B816802" s="30"/>
      <c r="C816802" s="30"/>
      <c r="D816802" s="30"/>
      <c r="E816802" s="30"/>
      <c r="F816802" s="30"/>
    </row>
    <row r="816901" spans="1:6" x14ac:dyDescent="0.3">
      <c r="A816901" s="30"/>
      <c r="B816901" s="30"/>
      <c r="C816901" s="30"/>
      <c r="D816901" s="30"/>
      <c r="E816901" s="30"/>
      <c r="F816901" s="30"/>
    </row>
    <row r="817000" spans="1:6" x14ac:dyDescent="0.3">
      <c r="A817000" s="30"/>
      <c r="B817000" s="30"/>
      <c r="C817000" s="30"/>
      <c r="D817000" s="30"/>
      <c r="E817000" s="30"/>
      <c r="F817000" s="30"/>
    </row>
    <row r="817099" spans="1:6" x14ac:dyDescent="0.3">
      <c r="A817099" s="30"/>
      <c r="B817099" s="30"/>
      <c r="C817099" s="30"/>
      <c r="D817099" s="30"/>
      <c r="E817099" s="30"/>
      <c r="F817099" s="30"/>
    </row>
    <row r="817198" spans="1:6" x14ac:dyDescent="0.3">
      <c r="A817198" s="30"/>
      <c r="B817198" s="30"/>
      <c r="C817198" s="30"/>
      <c r="D817198" s="30"/>
      <c r="E817198" s="30"/>
      <c r="F817198" s="30"/>
    </row>
    <row r="817297" spans="1:6" x14ac:dyDescent="0.3">
      <c r="A817297" s="30"/>
      <c r="B817297" s="30"/>
      <c r="C817297" s="30"/>
      <c r="D817297" s="30"/>
      <c r="E817297" s="30"/>
      <c r="F817297" s="30"/>
    </row>
    <row r="817396" spans="1:6" x14ac:dyDescent="0.3">
      <c r="A817396" s="30"/>
      <c r="B817396" s="30"/>
      <c r="C817396" s="30"/>
      <c r="D817396" s="30"/>
      <c r="E817396" s="30"/>
      <c r="F817396" s="30"/>
    </row>
    <row r="817495" spans="1:6" x14ac:dyDescent="0.3">
      <c r="A817495" s="30"/>
      <c r="B817495" s="30"/>
      <c r="C817495" s="30"/>
      <c r="D817495" s="30"/>
      <c r="E817495" s="30"/>
      <c r="F817495" s="30"/>
    </row>
    <row r="817594" spans="1:6" x14ac:dyDescent="0.3">
      <c r="A817594" s="30"/>
      <c r="B817594" s="30"/>
      <c r="C817594" s="30"/>
      <c r="D817594" s="30"/>
      <c r="E817594" s="30"/>
      <c r="F817594" s="30"/>
    </row>
    <row r="817693" spans="1:6" x14ac:dyDescent="0.3">
      <c r="A817693" s="30"/>
      <c r="B817693" s="30"/>
      <c r="C817693" s="30"/>
      <c r="D817693" s="30"/>
      <c r="E817693" s="30"/>
      <c r="F817693" s="30"/>
    </row>
    <row r="817792" spans="1:6" x14ac:dyDescent="0.3">
      <c r="A817792" s="30"/>
      <c r="B817792" s="30"/>
      <c r="C817792" s="30"/>
      <c r="D817792" s="30"/>
      <c r="E817792" s="30"/>
      <c r="F817792" s="30"/>
    </row>
    <row r="817891" spans="1:6" x14ac:dyDescent="0.3">
      <c r="A817891" s="30"/>
      <c r="B817891" s="30"/>
      <c r="C817891" s="30"/>
      <c r="D817891" s="30"/>
      <c r="E817891" s="30"/>
      <c r="F817891" s="30"/>
    </row>
    <row r="817990" spans="1:6" x14ac:dyDescent="0.3">
      <c r="A817990" s="30"/>
      <c r="B817990" s="30"/>
      <c r="C817990" s="30"/>
      <c r="D817990" s="30"/>
      <c r="E817990" s="30"/>
      <c r="F817990" s="30"/>
    </row>
    <row r="818089" spans="1:6" x14ac:dyDescent="0.3">
      <c r="A818089" s="30"/>
      <c r="B818089" s="30"/>
      <c r="C818089" s="30"/>
      <c r="D818089" s="30"/>
      <c r="E818089" s="30"/>
      <c r="F818089" s="30"/>
    </row>
    <row r="818188" spans="1:6" x14ac:dyDescent="0.3">
      <c r="A818188" s="30"/>
      <c r="B818188" s="30"/>
      <c r="C818188" s="30"/>
      <c r="D818188" s="30"/>
      <c r="E818188" s="30"/>
      <c r="F818188" s="30"/>
    </row>
    <row r="818287" spans="1:6" x14ac:dyDescent="0.3">
      <c r="A818287" s="30"/>
      <c r="B818287" s="30"/>
      <c r="C818287" s="30"/>
      <c r="D818287" s="30"/>
      <c r="E818287" s="30"/>
      <c r="F818287" s="30"/>
    </row>
    <row r="818386" spans="1:6" x14ac:dyDescent="0.3">
      <c r="A818386" s="30"/>
      <c r="B818386" s="30"/>
      <c r="C818386" s="30"/>
      <c r="D818386" s="30"/>
      <c r="E818386" s="30"/>
      <c r="F818386" s="30"/>
    </row>
    <row r="818485" spans="1:6" x14ac:dyDescent="0.3">
      <c r="A818485" s="30"/>
      <c r="B818485" s="30"/>
      <c r="C818485" s="30"/>
      <c r="D818485" s="30"/>
      <c r="E818485" s="30"/>
      <c r="F818485" s="30"/>
    </row>
    <row r="818584" spans="1:6" x14ac:dyDescent="0.3">
      <c r="A818584" s="30"/>
      <c r="B818584" s="30"/>
      <c r="C818584" s="30"/>
      <c r="D818584" s="30"/>
      <c r="E818584" s="30"/>
      <c r="F818584" s="30"/>
    </row>
    <row r="818683" spans="1:6" x14ac:dyDescent="0.3">
      <c r="A818683" s="30"/>
      <c r="B818683" s="30"/>
      <c r="C818683" s="30"/>
      <c r="D818683" s="30"/>
      <c r="E818683" s="30"/>
      <c r="F818683" s="30"/>
    </row>
    <row r="818782" spans="1:6" x14ac:dyDescent="0.3">
      <c r="A818782" s="30"/>
      <c r="B818782" s="30"/>
      <c r="C818782" s="30"/>
      <c r="D818782" s="30"/>
      <c r="E818782" s="30"/>
      <c r="F818782" s="30"/>
    </row>
    <row r="818881" spans="1:6" x14ac:dyDescent="0.3">
      <c r="A818881" s="30"/>
      <c r="B818881" s="30"/>
      <c r="C818881" s="30"/>
      <c r="D818881" s="30"/>
      <c r="E818881" s="30"/>
      <c r="F818881" s="30"/>
    </row>
    <row r="818980" spans="1:6" x14ac:dyDescent="0.3">
      <c r="A818980" s="30"/>
      <c r="B818980" s="30"/>
      <c r="C818980" s="30"/>
      <c r="D818980" s="30"/>
      <c r="E818980" s="30"/>
      <c r="F818980" s="30"/>
    </row>
    <row r="819079" spans="1:6" x14ac:dyDescent="0.3">
      <c r="A819079" s="30"/>
      <c r="B819079" s="30"/>
      <c r="C819079" s="30"/>
      <c r="D819079" s="30"/>
      <c r="E819079" s="30"/>
      <c r="F819079" s="30"/>
    </row>
    <row r="819178" spans="1:6" x14ac:dyDescent="0.3">
      <c r="A819178" s="30"/>
      <c r="B819178" s="30"/>
      <c r="C819178" s="30"/>
      <c r="D819178" s="30"/>
      <c r="E819178" s="30"/>
      <c r="F819178" s="30"/>
    </row>
    <row r="819277" spans="1:6" x14ac:dyDescent="0.3">
      <c r="A819277" s="30"/>
      <c r="B819277" s="30"/>
      <c r="C819277" s="30"/>
      <c r="D819277" s="30"/>
      <c r="E819277" s="30"/>
      <c r="F819277" s="30"/>
    </row>
    <row r="819376" spans="1:6" x14ac:dyDescent="0.3">
      <c r="A819376" s="30"/>
      <c r="B819376" s="30"/>
      <c r="C819376" s="30"/>
      <c r="D819376" s="30"/>
      <c r="E819376" s="30"/>
      <c r="F819376" s="30"/>
    </row>
    <row r="819475" spans="1:6" x14ac:dyDescent="0.3">
      <c r="A819475" s="30"/>
      <c r="B819475" s="30"/>
      <c r="C819475" s="30"/>
      <c r="D819475" s="30"/>
      <c r="E819475" s="30"/>
      <c r="F819475" s="30"/>
    </row>
    <row r="819574" spans="1:6" x14ac:dyDescent="0.3">
      <c r="A819574" s="30"/>
      <c r="B819574" s="30"/>
      <c r="C819574" s="30"/>
      <c r="D819574" s="30"/>
      <c r="E819574" s="30"/>
      <c r="F819574" s="30"/>
    </row>
    <row r="819673" spans="1:6" x14ac:dyDescent="0.3">
      <c r="A819673" s="30"/>
      <c r="B819673" s="30"/>
      <c r="C819673" s="30"/>
      <c r="D819673" s="30"/>
      <c r="E819673" s="30"/>
      <c r="F819673" s="30"/>
    </row>
    <row r="819772" spans="1:6" x14ac:dyDescent="0.3">
      <c r="A819772" s="30"/>
      <c r="B819772" s="30"/>
      <c r="C819772" s="30"/>
      <c r="D819772" s="30"/>
      <c r="E819772" s="30"/>
      <c r="F819772" s="30"/>
    </row>
    <row r="819871" spans="1:6" x14ac:dyDescent="0.3">
      <c r="A819871" s="30"/>
      <c r="B819871" s="30"/>
      <c r="C819871" s="30"/>
      <c r="D819871" s="30"/>
      <c r="E819871" s="30"/>
      <c r="F819871" s="30"/>
    </row>
    <row r="819970" spans="1:6" x14ac:dyDescent="0.3">
      <c r="A819970" s="30"/>
      <c r="B819970" s="30"/>
      <c r="C819970" s="30"/>
      <c r="D819970" s="30"/>
      <c r="E819970" s="30"/>
      <c r="F819970" s="30"/>
    </row>
    <row r="820069" spans="1:6" x14ac:dyDescent="0.3">
      <c r="A820069" s="30"/>
      <c r="B820069" s="30"/>
      <c r="C820069" s="30"/>
      <c r="D820069" s="30"/>
      <c r="E820069" s="30"/>
      <c r="F820069" s="30"/>
    </row>
    <row r="820168" spans="1:6" x14ac:dyDescent="0.3">
      <c r="A820168" s="30"/>
      <c r="B820168" s="30"/>
      <c r="C820168" s="30"/>
      <c r="D820168" s="30"/>
      <c r="E820168" s="30"/>
      <c r="F820168" s="30"/>
    </row>
    <row r="820267" spans="1:6" x14ac:dyDescent="0.3">
      <c r="A820267" s="30"/>
      <c r="B820267" s="30"/>
      <c r="C820267" s="30"/>
      <c r="D820267" s="30"/>
      <c r="E820267" s="30"/>
      <c r="F820267" s="30"/>
    </row>
    <row r="820366" spans="1:6" x14ac:dyDescent="0.3">
      <c r="A820366" s="30"/>
      <c r="B820366" s="30"/>
      <c r="C820366" s="30"/>
      <c r="D820366" s="30"/>
      <c r="E820366" s="30"/>
      <c r="F820366" s="30"/>
    </row>
    <row r="820465" spans="1:6" x14ac:dyDescent="0.3">
      <c r="A820465" s="30"/>
      <c r="B820465" s="30"/>
      <c r="C820465" s="30"/>
      <c r="D820465" s="30"/>
      <c r="E820465" s="30"/>
      <c r="F820465" s="30"/>
    </row>
    <row r="820564" spans="1:6" x14ac:dyDescent="0.3">
      <c r="A820564" s="30"/>
      <c r="B820564" s="30"/>
      <c r="C820564" s="30"/>
      <c r="D820564" s="30"/>
      <c r="E820564" s="30"/>
      <c r="F820564" s="30"/>
    </row>
    <row r="820663" spans="1:6" x14ac:dyDescent="0.3">
      <c r="A820663" s="30"/>
      <c r="B820663" s="30"/>
      <c r="C820663" s="30"/>
      <c r="D820663" s="30"/>
      <c r="E820663" s="30"/>
      <c r="F820663" s="30"/>
    </row>
    <row r="820762" spans="1:6" x14ac:dyDescent="0.3">
      <c r="A820762" s="30"/>
      <c r="B820762" s="30"/>
      <c r="C820762" s="30"/>
      <c r="D820762" s="30"/>
      <c r="E820762" s="30"/>
      <c r="F820762" s="30"/>
    </row>
    <row r="820861" spans="1:6" x14ac:dyDescent="0.3">
      <c r="A820861" s="30"/>
      <c r="B820861" s="30"/>
      <c r="C820861" s="30"/>
      <c r="D820861" s="30"/>
      <c r="E820861" s="30"/>
      <c r="F820861" s="30"/>
    </row>
    <row r="820960" spans="1:6" x14ac:dyDescent="0.3">
      <c r="A820960" s="30"/>
      <c r="B820960" s="30"/>
      <c r="C820960" s="30"/>
      <c r="D820960" s="30"/>
      <c r="E820960" s="30"/>
      <c r="F820960" s="30"/>
    </row>
    <row r="821059" spans="1:6" x14ac:dyDescent="0.3">
      <c r="A821059" s="30"/>
      <c r="B821059" s="30"/>
      <c r="C821059" s="30"/>
      <c r="D821059" s="30"/>
      <c r="E821059" s="30"/>
      <c r="F821059" s="30"/>
    </row>
    <row r="821158" spans="1:6" x14ac:dyDescent="0.3">
      <c r="A821158" s="30"/>
      <c r="B821158" s="30"/>
      <c r="C821158" s="30"/>
      <c r="D821158" s="30"/>
      <c r="E821158" s="30"/>
      <c r="F821158" s="30"/>
    </row>
    <row r="821257" spans="1:6" x14ac:dyDescent="0.3">
      <c r="A821257" s="30"/>
      <c r="B821257" s="30"/>
      <c r="C821257" s="30"/>
      <c r="D821257" s="30"/>
      <c r="E821257" s="30"/>
      <c r="F821257" s="30"/>
    </row>
    <row r="821356" spans="1:6" x14ac:dyDescent="0.3">
      <c r="A821356" s="30"/>
      <c r="B821356" s="30"/>
      <c r="C821356" s="30"/>
      <c r="D821356" s="30"/>
      <c r="E821356" s="30"/>
      <c r="F821356" s="30"/>
    </row>
    <row r="821455" spans="1:6" x14ac:dyDescent="0.3">
      <c r="A821455" s="30"/>
      <c r="B821455" s="30"/>
      <c r="C821455" s="30"/>
      <c r="D821455" s="30"/>
      <c r="E821455" s="30"/>
      <c r="F821455" s="30"/>
    </row>
    <row r="821554" spans="1:6" x14ac:dyDescent="0.3">
      <c r="A821554" s="30"/>
      <c r="B821554" s="30"/>
      <c r="C821554" s="30"/>
      <c r="D821554" s="30"/>
      <c r="E821554" s="30"/>
      <c r="F821554" s="30"/>
    </row>
    <row r="821653" spans="1:6" x14ac:dyDescent="0.3">
      <c r="A821653" s="30"/>
      <c r="B821653" s="30"/>
      <c r="C821653" s="30"/>
      <c r="D821653" s="30"/>
      <c r="E821653" s="30"/>
      <c r="F821653" s="30"/>
    </row>
    <row r="821752" spans="1:6" x14ac:dyDescent="0.3">
      <c r="A821752" s="30"/>
      <c r="B821752" s="30"/>
      <c r="C821752" s="30"/>
      <c r="D821752" s="30"/>
      <c r="E821752" s="30"/>
      <c r="F821752" s="30"/>
    </row>
    <row r="821851" spans="1:6" x14ac:dyDescent="0.3">
      <c r="A821851" s="30"/>
      <c r="B821851" s="30"/>
      <c r="C821851" s="30"/>
      <c r="D821851" s="30"/>
      <c r="E821851" s="30"/>
      <c r="F821851" s="30"/>
    </row>
    <row r="821950" spans="1:6" x14ac:dyDescent="0.3">
      <c r="A821950" s="30"/>
      <c r="B821950" s="30"/>
      <c r="C821950" s="30"/>
      <c r="D821950" s="30"/>
      <c r="E821950" s="30"/>
      <c r="F821950" s="30"/>
    </row>
    <row r="822049" spans="1:6" x14ac:dyDescent="0.3">
      <c r="A822049" s="30"/>
      <c r="B822049" s="30"/>
      <c r="C822049" s="30"/>
      <c r="D822049" s="30"/>
      <c r="E822049" s="30"/>
      <c r="F822049" s="30"/>
    </row>
    <row r="822148" spans="1:6" x14ac:dyDescent="0.3">
      <c r="A822148" s="30"/>
      <c r="B822148" s="30"/>
      <c r="C822148" s="30"/>
      <c r="D822148" s="30"/>
      <c r="E822148" s="30"/>
      <c r="F822148" s="30"/>
    </row>
    <row r="822247" spans="1:6" x14ac:dyDescent="0.3">
      <c r="A822247" s="30"/>
      <c r="B822247" s="30"/>
      <c r="C822247" s="30"/>
      <c r="D822247" s="30"/>
      <c r="E822247" s="30"/>
      <c r="F822247" s="30"/>
    </row>
    <row r="822346" spans="1:6" x14ac:dyDescent="0.3">
      <c r="A822346" s="30"/>
      <c r="B822346" s="30"/>
      <c r="C822346" s="30"/>
      <c r="D822346" s="30"/>
      <c r="E822346" s="30"/>
      <c r="F822346" s="30"/>
    </row>
    <row r="822445" spans="1:6" x14ac:dyDescent="0.3">
      <c r="A822445" s="30"/>
      <c r="B822445" s="30"/>
      <c r="C822445" s="30"/>
      <c r="D822445" s="30"/>
      <c r="E822445" s="30"/>
      <c r="F822445" s="30"/>
    </row>
    <row r="822544" spans="1:6" x14ac:dyDescent="0.3">
      <c r="A822544" s="30"/>
      <c r="B822544" s="30"/>
      <c r="C822544" s="30"/>
      <c r="D822544" s="30"/>
      <c r="E822544" s="30"/>
      <c r="F822544" s="30"/>
    </row>
    <row r="822643" spans="1:6" x14ac:dyDescent="0.3">
      <c r="A822643" s="30"/>
      <c r="B822643" s="30"/>
      <c r="C822643" s="30"/>
      <c r="D822643" s="30"/>
      <c r="E822643" s="30"/>
      <c r="F822643" s="30"/>
    </row>
    <row r="822742" spans="1:6" x14ac:dyDescent="0.3">
      <c r="A822742" s="30"/>
      <c r="B822742" s="30"/>
      <c r="C822742" s="30"/>
      <c r="D822742" s="30"/>
      <c r="E822742" s="30"/>
      <c r="F822742" s="30"/>
    </row>
    <row r="822841" spans="1:6" x14ac:dyDescent="0.3">
      <c r="A822841" s="30"/>
      <c r="B822841" s="30"/>
      <c r="C822841" s="30"/>
      <c r="D822841" s="30"/>
      <c r="E822841" s="30"/>
      <c r="F822841" s="30"/>
    </row>
    <row r="822940" spans="1:6" x14ac:dyDescent="0.3">
      <c r="A822940" s="30"/>
      <c r="B822940" s="30"/>
      <c r="C822940" s="30"/>
      <c r="D822940" s="30"/>
      <c r="E822940" s="30"/>
      <c r="F822940" s="30"/>
    </row>
    <row r="823039" spans="1:6" x14ac:dyDescent="0.3">
      <c r="A823039" s="30"/>
      <c r="B823039" s="30"/>
      <c r="C823039" s="30"/>
      <c r="D823039" s="30"/>
      <c r="E823039" s="30"/>
      <c r="F823039" s="30"/>
    </row>
    <row r="823138" spans="1:6" x14ac:dyDescent="0.3">
      <c r="A823138" s="30"/>
      <c r="B823138" s="30"/>
      <c r="C823138" s="30"/>
      <c r="D823138" s="30"/>
      <c r="E823138" s="30"/>
      <c r="F823138" s="30"/>
    </row>
    <row r="823237" spans="1:6" x14ac:dyDescent="0.3">
      <c r="A823237" s="30"/>
      <c r="B823237" s="30"/>
      <c r="C823237" s="30"/>
      <c r="D823237" s="30"/>
      <c r="E823237" s="30"/>
      <c r="F823237" s="30"/>
    </row>
    <row r="823336" spans="1:6" x14ac:dyDescent="0.3">
      <c r="A823336" s="30"/>
      <c r="B823336" s="30"/>
      <c r="C823336" s="30"/>
      <c r="D823336" s="30"/>
      <c r="E823336" s="30"/>
      <c r="F823336" s="30"/>
    </row>
    <row r="823435" spans="1:6" x14ac:dyDescent="0.3">
      <c r="A823435" s="30"/>
      <c r="B823435" s="30"/>
      <c r="C823435" s="30"/>
      <c r="D823435" s="30"/>
      <c r="E823435" s="30"/>
      <c r="F823435" s="30"/>
    </row>
    <row r="823534" spans="1:6" x14ac:dyDescent="0.3">
      <c r="A823534" s="30"/>
      <c r="B823534" s="30"/>
      <c r="C823534" s="30"/>
      <c r="D823534" s="30"/>
      <c r="E823534" s="30"/>
      <c r="F823534" s="30"/>
    </row>
    <row r="823633" spans="1:6" x14ac:dyDescent="0.3">
      <c r="A823633" s="30"/>
      <c r="B823633" s="30"/>
      <c r="C823633" s="30"/>
      <c r="D823633" s="30"/>
      <c r="E823633" s="30"/>
      <c r="F823633" s="30"/>
    </row>
    <row r="823732" spans="1:6" x14ac:dyDescent="0.3">
      <c r="A823732" s="30"/>
      <c r="B823732" s="30"/>
      <c r="C823732" s="30"/>
      <c r="D823732" s="30"/>
      <c r="E823732" s="30"/>
      <c r="F823732" s="30"/>
    </row>
    <row r="823831" spans="1:6" x14ac:dyDescent="0.3">
      <c r="A823831" s="30"/>
      <c r="B823831" s="30"/>
      <c r="C823831" s="30"/>
      <c r="D823831" s="30"/>
      <c r="E823831" s="30"/>
      <c r="F823831" s="30"/>
    </row>
    <row r="823930" spans="1:6" x14ac:dyDescent="0.3">
      <c r="A823930" s="30"/>
      <c r="B823930" s="30"/>
      <c r="C823930" s="30"/>
      <c r="D823930" s="30"/>
      <c r="E823930" s="30"/>
      <c r="F823930" s="30"/>
    </row>
    <row r="824029" spans="1:6" x14ac:dyDescent="0.3">
      <c r="A824029" s="30"/>
      <c r="B824029" s="30"/>
      <c r="C824029" s="30"/>
      <c r="D824029" s="30"/>
      <c r="E824029" s="30"/>
      <c r="F824029" s="30"/>
    </row>
    <row r="824128" spans="1:6" x14ac:dyDescent="0.3">
      <c r="A824128" s="30"/>
      <c r="B824128" s="30"/>
      <c r="C824128" s="30"/>
      <c r="D824128" s="30"/>
      <c r="E824128" s="30"/>
      <c r="F824128" s="30"/>
    </row>
    <row r="824227" spans="1:6" x14ac:dyDescent="0.3">
      <c r="A824227" s="30"/>
      <c r="B824227" s="30"/>
      <c r="C824227" s="30"/>
      <c r="D824227" s="30"/>
      <c r="E824227" s="30"/>
      <c r="F824227" s="30"/>
    </row>
    <row r="824326" spans="1:6" x14ac:dyDescent="0.3">
      <c r="A824326" s="30"/>
      <c r="B824326" s="30"/>
      <c r="C824326" s="30"/>
      <c r="D824326" s="30"/>
      <c r="E824326" s="30"/>
      <c r="F824326" s="30"/>
    </row>
    <row r="824425" spans="1:6" x14ac:dyDescent="0.3">
      <c r="A824425" s="30"/>
      <c r="B824425" s="30"/>
      <c r="C824425" s="30"/>
      <c r="D824425" s="30"/>
      <c r="E824425" s="30"/>
      <c r="F824425" s="30"/>
    </row>
    <row r="824524" spans="1:6" x14ac:dyDescent="0.3">
      <c r="A824524" s="30"/>
      <c r="B824524" s="30"/>
      <c r="C824524" s="30"/>
      <c r="D824524" s="30"/>
      <c r="E824524" s="30"/>
      <c r="F824524" s="30"/>
    </row>
    <row r="824623" spans="1:6" x14ac:dyDescent="0.3">
      <c r="A824623" s="30"/>
      <c r="B824623" s="30"/>
      <c r="C824623" s="30"/>
      <c r="D824623" s="30"/>
      <c r="E824623" s="30"/>
      <c r="F824623" s="30"/>
    </row>
    <row r="824722" spans="1:6" x14ac:dyDescent="0.3">
      <c r="A824722" s="30"/>
      <c r="B824722" s="30"/>
      <c r="C824722" s="30"/>
      <c r="D824722" s="30"/>
      <c r="E824722" s="30"/>
      <c r="F824722" s="30"/>
    </row>
    <row r="824821" spans="1:6" x14ac:dyDescent="0.3">
      <c r="A824821" s="30"/>
      <c r="B824821" s="30"/>
      <c r="C824821" s="30"/>
      <c r="D824821" s="30"/>
      <c r="E824821" s="30"/>
      <c r="F824821" s="30"/>
    </row>
    <row r="824920" spans="1:6" x14ac:dyDescent="0.3">
      <c r="A824920" s="30"/>
      <c r="B824920" s="30"/>
      <c r="C824920" s="30"/>
      <c r="D824920" s="30"/>
      <c r="E824920" s="30"/>
      <c r="F824920" s="30"/>
    </row>
    <row r="825019" spans="1:6" x14ac:dyDescent="0.3">
      <c r="A825019" s="30"/>
      <c r="B825019" s="30"/>
      <c r="C825019" s="30"/>
      <c r="D825019" s="30"/>
      <c r="E825019" s="30"/>
      <c r="F825019" s="30"/>
    </row>
    <row r="825118" spans="1:6" x14ac:dyDescent="0.3">
      <c r="A825118" s="30"/>
      <c r="B825118" s="30"/>
      <c r="C825118" s="30"/>
      <c r="D825118" s="30"/>
      <c r="E825118" s="30"/>
      <c r="F825118" s="30"/>
    </row>
    <row r="825217" spans="1:6" x14ac:dyDescent="0.3">
      <c r="A825217" s="30"/>
      <c r="B825217" s="30"/>
      <c r="C825217" s="30"/>
      <c r="D825217" s="30"/>
      <c r="E825217" s="30"/>
      <c r="F825217" s="30"/>
    </row>
    <row r="825316" spans="1:6" x14ac:dyDescent="0.3">
      <c r="A825316" s="30"/>
      <c r="B825316" s="30"/>
      <c r="C825316" s="30"/>
      <c r="D825316" s="30"/>
      <c r="E825316" s="30"/>
      <c r="F825316" s="30"/>
    </row>
    <row r="825415" spans="1:6" x14ac:dyDescent="0.3">
      <c r="A825415" s="30"/>
      <c r="B825415" s="30"/>
      <c r="C825415" s="30"/>
      <c r="D825415" s="30"/>
      <c r="E825415" s="30"/>
      <c r="F825415" s="30"/>
    </row>
    <row r="825514" spans="1:6" x14ac:dyDescent="0.3">
      <c r="A825514" s="30"/>
      <c r="B825514" s="30"/>
      <c r="C825514" s="30"/>
      <c r="D825514" s="30"/>
      <c r="E825514" s="30"/>
      <c r="F825514" s="30"/>
    </row>
    <row r="825613" spans="1:6" x14ac:dyDescent="0.3">
      <c r="A825613" s="30"/>
      <c r="B825613" s="30"/>
      <c r="C825613" s="30"/>
      <c r="D825613" s="30"/>
      <c r="E825613" s="30"/>
      <c r="F825613" s="30"/>
    </row>
    <row r="825712" spans="1:6" x14ac:dyDescent="0.3">
      <c r="A825712" s="30"/>
      <c r="B825712" s="30"/>
      <c r="C825712" s="30"/>
      <c r="D825712" s="30"/>
      <c r="E825712" s="30"/>
      <c r="F825712" s="30"/>
    </row>
    <row r="825811" spans="1:6" x14ac:dyDescent="0.3">
      <c r="A825811" s="30"/>
      <c r="B825811" s="30"/>
      <c r="C825811" s="30"/>
      <c r="D825811" s="30"/>
      <c r="E825811" s="30"/>
      <c r="F825811" s="30"/>
    </row>
    <row r="825910" spans="1:6" x14ac:dyDescent="0.3">
      <c r="A825910" s="30"/>
      <c r="B825910" s="30"/>
      <c r="C825910" s="30"/>
      <c r="D825910" s="30"/>
      <c r="E825910" s="30"/>
      <c r="F825910" s="30"/>
    </row>
    <row r="826009" spans="1:6" x14ac:dyDescent="0.3">
      <c r="A826009" s="30"/>
      <c r="B826009" s="30"/>
      <c r="C826009" s="30"/>
      <c r="D826009" s="30"/>
      <c r="E826009" s="30"/>
      <c r="F826009" s="30"/>
    </row>
    <row r="826108" spans="1:6" x14ac:dyDescent="0.3">
      <c r="A826108" s="30"/>
      <c r="B826108" s="30"/>
      <c r="C826108" s="30"/>
      <c r="D826108" s="30"/>
      <c r="E826108" s="30"/>
      <c r="F826108" s="30"/>
    </row>
    <row r="826207" spans="1:6" x14ac:dyDescent="0.3">
      <c r="A826207" s="30"/>
      <c r="B826207" s="30"/>
      <c r="C826207" s="30"/>
      <c r="D826207" s="30"/>
      <c r="E826207" s="30"/>
      <c r="F826207" s="30"/>
    </row>
    <row r="826306" spans="1:6" x14ac:dyDescent="0.3">
      <c r="A826306" s="30"/>
      <c r="B826306" s="30"/>
      <c r="C826306" s="30"/>
      <c r="D826306" s="30"/>
      <c r="E826306" s="30"/>
      <c r="F826306" s="30"/>
    </row>
    <row r="826405" spans="1:6" x14ac:dyDescent="0.3">
      <c r="A826405" s="30"/>
      <c r="B826405" s="30"/>
      <c r="C826405" s="30"/>
      <c r="D826405" s="30"/>
      <c r="E826405" s="30"/>
      <c r="F826405" s="30"/>
    </row>
    <row r="826504" spans="1:6" x14ac:dyDescent="0.3">
      <c r="A826504" s="30"/>
      <c r="B826504" s="30"/>
      <c r="C826504" s="30"/>
      <c r="D826504" s="30"/>
      <c r="E826504" s="30"/>
      <c r="F826504" s="30"/>
    </row>
    <row r="826603" spans="1:6" x14ac:dyDescent="0.3">
      <c r="A826603" s="30"/>
      <c r="B826603" s="30"/>
      <c r="C826603" s="30"/>
      <c r="D826603" s="30"/>
      <c r="E826603" s="30"/>
      <c r="F826603" s="30"/>
    </row>
    <row r="826702" spans="1:6" x14ac:dyDescent="0.3">
      <c r="A826702" s="30"/>
      <c r="B826702" s="30"/>
      <c r="C826702" s="30"/>
      <c r="D826702" s="30"/>
      <c r="E826702" s="30"/>
      <c r="F826702" s="30"/>
    </row>
    <row r="826801" spans="1:6" x14ac:dyDescent="0.3">
      <c r="A826801" s="30"/>
      <c r="B826801" s="30"/>
      <c r="C826801" s="30"/>
      <c r="D826801" s="30"/>
      <c r="E826801" s="30"/>
      <c r="F826801" s="30"/>
    </row>
    <row r="826900" spans="1:6" x14ac:dyDescent="0.3">
      <c r="A826900" s="30"/>
      <c r="B826900" s="30"/>
      <c r="C826900" s="30"/>
      <c r="D826900" s="30"/>
      <c r="E826900" s="30"/>
      <c r="F826900" s="30"/>
    </row>
    <row r="826999" spans="1:6" x14ac:dyDescent="0.3">
      <c r="A826999" s="30"/>
      <c r="B826999" s="30"/>
      <c r="C826999" s="30"/>
      <c r="D826999" s="30"/>
      <c r="E826999" s="30"/>
      <c r="F826999" s="30"/>
    </row>
    <row r="827098" spans="1:6" x14ac:dyDescent="0.3">
      <c r="A827098" s="30"/>
      <c r="B827098" s="30"/>
      <c r="C827098" s="30"/>
      <c r="D827098" s="30"/>
      <c r="E827098" s="30"/>
      <c r="F827098" s="30"/>
    </row>
    <row r="827197" spans="1:6" x14ac:dyDescent="0.3">
      <c r="A827197" s="30"/>
      <c r="B827197" s="30"/>
      <c r="C827197" s="30"/>
      <c r="D827197" s="30"/>
      <c r="E827197" s="30"/>
      <c r="F827197" s="30"/>
    </row>
    <row r="827296" spans="1:6" x14ac:dyDescent="0.3">
      <c r="A827296" s="30"/>
      <c r="B827296" s="30"/>
      <c r="C827296" s="30"/>
      <c r="D827296" s="30"/>
      <c r="E827296" s="30"/>
      <c r="F827296" s="30"/>
    </row>
    <row r="827395" spans="1:6" x14ac:dyDescent="0.3">
      <c r="A827395" s="30"/>
      <c r="B827395" s="30"/>
      <c r="C827395" s="30"/>
      <c r="D827395" s="30"/>
      <c r="E827395" s="30"/>
      <c r="F827395" s="30"/>
    </row>
    <row r="827494" spans="1:6" x14ac:dyDescent="0.3">
      <c r="A827494" s="30"/>
      <c r="B827494" s="30"/>
      <c r="C827494" s="30"/>
      <c r="D827494" s="30"/>
      <c r="E827494" s="30"/>
      <c r="F827494" s="30"/>
    </row>
    <row r="827593" spans="1:6" x14ac:dyDescent="0.3">
      <c r="A827593" s="30"/>
      <c r="B827593" s="30"/>
      <c r="C827593" s="30"/>
      <c r="D827593" s="30"/>
      <c r="E827593" s="30"/>
      <c r="F827593" s="30"/>
    </row>
    <row r="827692" spans="1:6" x14ac:dyDescent="0.3">
      <c r="A827692" s="30"/>
      <c r="B827692" s="30"/>
      <c r="C827692" s="30"/>
      <c r="D827692" s="30"/>
      <c r="E827692" s="30"/>
      <c r="F827692" s="30"/>
    </row>
    <row r="827791" spans="1:6" x14ac:dyDescent="0.3">
      <c r="A827791" s="30"/>
      <c r="B827791" s="30"/>
      <c r="C827791" s="30"/>
      <c r="D827791" s="30"/>
      <c r="E827791" s="30"/>
      <c r="F827791" s="30"/>
    </row>
    <row r="827890" spans="1:6" x14ac:dyDescent="0.3">
      <c r="A827890" s="30"/>
      <c r="B827890" s="30"/>
      <c r="C827890" s="30"/>
      <c r="D827890" s="30"/>
      <c r="E827890" s="30"/>
      <c r="F827890" s="30"/>
    </row>
    <row r="827989" spans="1:6" x14ac:dyDescent="0.3">
      <c r="A827989" s="30"/>
      <c r="B827989" s="30"/>
      <c r="C827989" s="30"/>
      <c r="D827989" s="30"/>
      <c r="E827989" s="30"/>
      <c r="F827989" s="30"/>
    </row>
    <row r="828088" spans="1:6" x14ac:dyDescent="0.3">
      <c r="A828088" s="30"/>
      <c r="B828088" s="30"/>
      <c r="C828088" s="30"/>
      <c r="D828088" s="30"/>
      <c r="E828088" s="30"/>
      <c r="F828088" s="30"/>
    </row>
    <row r="828187" spans="1:6" x14ac:dyDescent="0.3">
      <c r="A828187" s="30"/>
      <c r="B828187" s="30"/>
      <c r="C828187" s="30"/>
      <c r="D828187" s="30"/>
      <c r="E828187" s="30"/>
      <c r="F828187" s="30"/>
    </row>
    <row r="828286" spans="1:6" x14ac:dyDescent="0.3">
      <c r="A828286" s="30"/>
      <c r="B828286" s="30"/>
      <c r="C828286" s="30"/>
      <c r="D828286" s="30"/>
      <c r="E828286" s="30"/>
      <c r="F828286" s="30"/>
    </row>
    <row r="828385" spans="1:6" x14ac:dyDescent="0.3">
      <c r="A828385" s="30"/>
      <c r="B828385" s="30"/>
      <c r="C828385" s="30"/>
      <c r="D828385" s="30"/>
      <c r="E828385" s="30"/>
      <c r="F828385" s="30"/>
    </row>
    <row r="828484" spans="1:6" x14ac:dyDescent="0.3">
      <c r="A828484" s="30"/>
      <c r="B828484" s="30"/>
      <c r="C828484" s="30"/>
      <c r="D828484" s="30"/>
      <c r="E828484" s="30"/>
      <c r="F828484" s="30"/>
    </row>
    <row r="828583" spans="1:6" x14ac:dyDescent="0.3">
      <c r="A828583" s="30"/>
      <c r="B828583" s="30"/>
      <c r="C828583" s="30"/>
      <c r="D828583" s="30"/>
      <c r="E828583" s="30"/>
      <c r="F828583" s="30"/>
    </row>
    <row r="828682" spans="1:6" x14ac:dyDescent="0.3">
      <c r="A828682" s="30"/>
      <c r="B828682" s="30"/>
      <c r="C828682" s="30"/>
      <c r="D828682" s="30"/>
      <c r="E828682" s="30"/>
      <c r="F828682" s="30"/>
    </row>
    <row r="828781" spans="1:6" x14ac:dyDescent="0.3">
      <c r="A828781" s="30"/>
      <c r="B828781" s="30"/>
      <c r="C828781" s="30"/>
      <c r="D828781" s="30"/>
      <c r="E828781" s="30"/>
      <c r="F828781" s="30"/>
    </row>
    <row r="828880" spans="1:6" x14ac:dyDescent="0.3">
      <c r="A828880" s="30"/>
      <c r="B828880" s="30"/>
      <c r="C828880" s="30"/>
      <c r="D828880" s="30"/>
      <c r="E828880" s="30"/>
      <c r="F828880" s="30"/>
    </row>
    <row r="828979" spans="1:6" x14ac:dyDescent="0.3">
      <c r="A828979" s="30"/>
      <c r="B828979" s="30"/>
      <c r="C828979" s="30"/>
      <c r="D828979" s="30"/>
      <c r="E828979" s="30"/>
      <c r="F828979" s="30"/>
    </row>
    <row r="829078" spans="1:6" x14ac:dyDescent="0.3">
      <c r="A829078" s="30"/>
      <c r="B829078" s="30"/>
      <c r="C829078" s="30"/>
      <c r="D829078" s="30"/>
      <c r="E829078" s="30"/>
      <c r="F829078" s="30"/>
    </row>
    <row r="829177" spans="1:6" x14ac:dyDescent="0.3">
      <c r="A829177" s="30"/>
      <c r="B829177" s="30"/>
      <c r="C829177" s="30"/>
      <c r="D829177" s="30"/>
      <c r="E829177" s="30"/>
      <c r="F829177" s="30"/>
    </row>
    <row r="829276" spans="1:6" x14ac:dyDescent="0.3">
      <c r="A829276" s="30"/>
      <c r="B829276" s="30"/>
      <c r="C829276" s="30"/>
      <c r="D829276" s="30"/>
      <c r="E829276" s="30"/>
      <c r="F829276" s="30"/>
    </row>
    <row r="829375" spans="1:6" x14ac:dyDescent="0.3">
      <c r="A829375" s="30"/>
      <c r="B829375" s="30"/>
      <c r="C829375" s="30"/>
      <c r="D829375" s="30"/>
      <c r="E829375" s="30"/>
      <c r="F829375" s="30"/>
    </row>
    <row r="829474" spans="1:6" x14ac:dyDescent="0.3">
      <c r="A829474" s="30"/>
      <c r="B829474" s="30"/>
      <c r="C829474" s="30"/>
      <c r="D829474" s="30"/>
      <c r="E829474" s="30"/>
      <c r="F829474" s="30"/>
    </row>
    <row r="829573" spans="1:6" x14ac:dyDescent="0.3">
      <c r="A829573" s="30"/>
      <c r="B829573" s="30"/>
      <c r="C829573" s="30"/>
      <c r="D829573" s="30"/>
      <c r="E829573" s="30"/>
      <c r="F829573" s="30"/>
    </row>
    <row r="829672" spans="1:6" x14ac:dyDescent="0.3">
      <c r="A829672" s="30"/>
      <c r="B829672" s="30"/>
      <c r="C829672" s="30"/>
      <c r="D829672" s="30"/>
      <c r="E829672" s="30"/>
      <c r="F829672" s="30"/>
    </row>
    <row r="829771" spans="1:6" x14ac:dyDescent="0.3">
      <c r="A829771" s="30"/>
      <c r="B829771" s="30"/>
      <c r="C829771" s="30"/>
      <c r="D829771" s="30"/>
      <c r="E829771" s="30"/>
      <c r="F829771" s="30"/>
    </row>
    <row r="829870" spans="1:6" x14ac:dyDescent="0.3">
      <c r="A829870" s="30"/>
      <c r="B829870" s="30"/>
      <c r="C829870" s="30"/>
      <c r="D829870" s="30"/>
      <c r="E829870" s="30"/>
      <c r="F829870" s="30"/>
    </row>
    <row r="829969" spans="1:6" x14ac:dyDescent="0.3">
      <c r="A829969" s="30"/>
      <c r="B829969" s="30"/>
      <c r="C829969" s="30"/>
      <c r="D829969" s="30"/>
      <c r="E829969" s="30"/>
      <c r="F829969" s="30"/>
    </row>
    <row r="830068" spans="1:6" x14ac:dyDescent="0.3">
      <c r="A830068" s="30"/>
      <c r="B830068" s="30"/>
      <c r="C830068" s="30"/>
      <c r="D830068" s="30"/>
      <c r="E830068" s="30"/>
      <c r="F830068" s="30"/>
    </row>
    <row r="830167" spans="1:6" x14ac:dyDescent="0.3">
      <c r="A830167" s="30"/>
      <c r="B830167" s="30"/>
      <c r="C830167" s="30"/>
      <c r="D830167" s="30"/>
      <c r="E830167" s="30"/>
      <c r="F830167" s="30"/>
    </row>
    <row r="830266" spans="1:6" x14ac:dyDescent="0.3">
      <c r="A830266" s="30"/>
      <c r="B830266" s="30"/>
      <c r="C830266" s="30"/>
      <c r="D830266" s="30"/>
      <c r="E830266" s="30"/>
      <c r="F830266" s="30"/>
    </row>
    <row r="830365" spans="1:6" x14ac:dyDescent="0.3">
      <c r="A830365" s="30"/>
      <c r="B830365" s="30"/>
      <c r="C830365" s="30"/>
      <c r="D830365" s="30"/>
      <c r="E830365" s="30"/>
      <c r="F830365" s="30"/>
    </row>
    <row r="830464" spans="1:6" x14ac:dyDescent="0.3">
      <c r="A830464" s="30"/>
      <c r="B830464" s="30"/>
      <c r="C830464" s="30"/>
      <c r="D830464" s="30"/>
      <c r="E830464" s="30"/>
      <c r="F830464" s="30"/>
    </row>
    <row r="830563" spans="1:6" x14ac:dyDescent="0.3">
      <c r="A830563" s="30"/>
      <c r="B830563" s="30"/>
      <c r="C830563" s="30"/>
      <c r="D830563" s="30"/>
      <c r="E830563" s="30"/>
      <c r="F830563" s="30"/>
    </row>
    <row r="830662" spans="1:6" x14ac:dyDescent="0.3">
      <c r="A830662" s="30"/>
      <c r="B830662" s="30"/>
      <c r="C830662" s="30"/>
      <c r="D830662" s="30"/>
      <c r="E830662" s="30"/>
      <c r="F830662" s="30"/>
    </row>
    <row r="830761" spans="1:6" x14ac:dyDescent="0.3">
      <c r="A830761" s="30"/>
      <c r="B830761" s="30"/>
      <c r="C830761" s="30"/>
      <c r="D830761" s="30"/>
      <c r="E830761" s="30"/>
      <c r="F830761" s="30"/>
    </row>
    <row r="830860" spans="1:6" x14ac:dyDescent="0.3">
      <c r="A830860" s="30"/>
      <c r="B830860" s="30"/>
      <c r="C830860" s="30"/>
      <c r="D830860" s="30"/>
      <c r="E830860" s="30"/>
      <c r="F830860" s="30"/>
    </row>
    <row r="830959" spans="1:6" x14ac:dyDescent="0.3">
      <c r="A830959" s="30"/>
      <c r="B830959" s="30"/>
      <c r="C830959" s="30"/>
      <c r="D830959" s="30"/>
      <c r="E830959" s="30"/>
      <c r="F830959" s="30"/>
    </row>
    <row r="831058" spans="1:6" x14ac:dyDescent="0.3">
      <c r="A831058" s="30"/>
      <c r="B831058" s="30"/>
      <c r="C831058" s="30"/>
      <c r="D831058" s="30"/>
      <c r="E831058" s="30"/>
      <c r="F831058" s="30"/>
    </row>
    <row r="831157" spans="1:6" x14ac:dyDescent="0.3">
      <c r="A831157" s="30"/>
      <c r="B831157" s="30"/>
      <c r="C831157" s="30"/>
      <c r="D831157" s="30"/>
      <c r="E831157" s="30"/>
      <c r="F831157" s="30"/>
    </row>
    <row r="831256" spans="1:6" x14ac:dyDescent="0.3">
      <c r="A831256" s="30"/>
      <c r="B831256" s="30"/>
      <c r="C831256" s="30"/>
      <c r="D831256" s="30"/>
      <c r="E831256" s="30"/>
      <c r="F831256" s="30"/>
    </row>
    <row r="831355" spans="1:6" x14ac:dyDescent="0.3">
      <c r="A831355" s="30"/>
      <c r="B831355" s="30"/>
      <c r="C831355" s="30"/>
      <c r="D831355" s="30"/>
      <c r="E831355" s="30"/>
      <c r="F831355" s="30"/>
    </row>
    <row r="831454" spans="1:6" x14ac:dyDescent="0.3">
      <c r="A831454" s="30"/>
      <c r="B831454" s="30"/>
      <c r="C831454" s="30"/>
      <c r="D831454" s="30"/>
      <c r="E831454" s="30"/>
      <c r="F831454" s="30"/>
    </row>
    <row r="831553" spans="1:6" x14ac:dyDescent="0.3">
      <c r="A831553" s="30"/>
      <c r="B831553" s="30"/>
      <c r="C831553" s="30"/>
      <c r="D831553" s="30"/>
      <c r="E831553" s="30"/>
      <c r="F831553" s="30"/>
    </row>
    <row r="831652" spans="1:6" x14ac:dyDescent="0.3">
      <c r="A831652" s="30"/>
      <c r="B831652" s="30"/>
      <c r="C831652" s="30"/>
      <c r="D831652" s="30"/>
      <c r="E831652" s="30"/>
      <c r="F831652" s="30"/>
    </row>
    <row r="831751" spans="1:6" x14ac:dyDescent="0.3">
      <c r="A831751" s="30"/>
      <c r="B831751" s="30"/>
      <c r="C831751" s="30"/>
      <c r="D831751" s="30"/>
      <c r="E831751" s="30"/>
      <c r="F831751" s="30"/>
    </row>
    <row r="831850" spans="1:6" x14ac:dyDescent="0.3">
      <c r="A831850" s="30"/>
      <c r="B831850" s="30"/>
      <c r="C831850" s="30"/>
      <c r="D831850" s="30"/>
      <c r="E831850" s="30"/>
      <c r="F831850" s="30"/>
    </row>
    <row r="831949" spans="1:6" x14ac:dyDescent="0.3">
      <c r="A831949" s="30"/>
      <c r="B831949" s="30"/>
      <c r="C831949" s="30"/>
      <c r="D831949" s="30"/>
      <c r="E831949" s="30"/>
      <c r="F831949" s="30"/>
    </row>
    <row r="832048" spans="1:6" x14ac:dyDescent="0.3">
      <c r="A832048" s="30"/>
      <c r="B832048" s="30"/>
      <c r="C832048" s="30"/>
      <c r="D832048" s="30"/>
      <c r="E832048" s="30"/>
      <c r="F832048" s="30"/>
    </row>
    <row r="832147" spans="1:6" x14ac:dyDescent="0.3">
      <c r="A832147" s="30"/>
      <c r="B832147" s="30"/>
      <c r="C832147" s="30"/>
      <c r="D832147" s="30"/>
      <c r="E832147" s="30"/>
      <c r="F832147" s="30"/>
    </row>
    <row r="832246" spans="1:6" x14ac:dyDescent="0.3">
      <c r="A832246" s="30"/>
      <c r="B832246" s="30"/>
      <c r="C832246" s="30"/>
      <c r="D832246" s="30"/>
      <c r="E832246" s="30"/>
      <c r="F832246" s="30"/>
    </row>
    <row r="832345" spans="1:6" x14ac:dyDescent="0.3">
      <c r="A832345" s="30"/>
      <c r="B832345" s="30"/>
      <c r="C832345" s="30"/>
      <c r="D832345" s="30"/>
      <c r="E832345" s="30"/>
      <c r="F832345" s="30"/>
    </row>
    <row r="832444" spans="1:6" x14ac:dyDescent="0.3">
      <c r="A832444" s="30"/>
      <c r="B832444" s="30"/>
      <c r="C832444" s="30"/>
      <c r="D832444" s="30"/>
      <c r="E832444" s="30"/>
      <c r="F832444" s="30"/>
    </row>
    <row r="832543" spans="1:6" x14ac:dyDescent="0.3">
      <c r="A832543" s="30"/>
      <c r="B832543" s="30"/>
      <c r="C832543" s="30"/>
      <c r="D832543" s="30"/>
      <c r="E832543" s="30"/>
      <c r="F832543" s="30"/>
    </row>
    <row r="832642" spans="1:6" x14ac:dyDescent="0.3">
      <c r="A832642" s="30"/>
      <c r="B832642" s="30"/>
      <c r="C832642" s="30"/>
      <c r="D832642" s="30"/>
      <c r="E832642" s="30"/>
      <c r="F832642" s="30"/>
    </row>
    <row r="832741" spans="1:6" x14ac:dyDescent="0.3">
      <c r="A832741" s="30"/>
      <c r="B832741" s="30"/>
      <c r="C832741" s="30"/>
      <c r="D832741" s="30"/>
      <c r="E832741" s="30"/>
      <c r="F832741" s="30"/>
    </row>
    <row r="832840" spans="1:6" x14ac:dyDescent="0.3">
      <c r="A832840" s="30"/>
      <c r="B832840" s="30"/>
      <c r="C832840" s="30"/>
      <c r="D832840" s="30"/>
      <c r="E832840" s="30"/>
      <c r="F832840" s="30"/>
    </row>
    <row r="832939" spans="1:6" x14ac:dyDescent="0.3">
      <c r="A832939" s="30"/>
      <c r="B832939" s="30"/>
      <c r="C832939" s="30"/>
      <c r="D832939" s="30"/>
      <c r="E832939" s="30"/>
      <c r="F832939" s="30"/>
    </row>
    <row r="833038" spans="1:6" x14ac:dyDescent="0.3">
      <c r="A833038" s="30"/>
      <c r="B833038" s="30"/>
      <c r="C833038" s="30"/>
      <c r="D833038" s="30"/>
      <c r="E833038" s="30"/>
      <c r="F833038" s="30"/>
    </row>
    <row r="833137" spans="1:6" x14ac:dyDescent="0.3">
      <c r="A833137" s="30"/>
      <c r="B833137" s="30"/>
      <c r="C833137" s="30"/>
      <c r="D833137" s="30"/>
      <c r="E833137" s="30"/>
      <c r="F833137" s="30"/>
    </row>
    <row r="833236" spans="1:6" x14ac:dyDescent="0.3">
      <c r="A833236" s="30"/>
      <c r="B833236" s="30"/>
      <c r="C833236" s="30"/>
      <c r="D833236" s="30"/>
      <c r="E833236" s="30"/>
      <c r="F833236" s="30"/>
    </row>
    <row r="833335" spans="1:6" x14ac:dyDescent="0.3">
      <c r="A833335" s="30"/>
      <c r="B833335" s="30"/>
      <c r="C833335" s="30"/>
      <c r="D833335" s="30"/>
      <c r="E833335" s="30"/>
      <c r="F833335" s="30"/>
    </row>
    <row r="833434" spans="1:6" x14ac:dyDescent="0.3">
      <c r="A833434" s="30"/>
      <c r="B833434" s="30"/>
      <c r="C833434" s="30"/>
      <c r="D833434" s="30"/>
      <c r="E833434" s="30"/>
      <c r="F833434" s="30"/>
    </row>
    <row r="833533" spans="1:6" x14ac:dyDescent="0.3">
      <c r="A833533" s="30"/>
      <c r="B833533" s="30"/>
      <c r="C833533" s="30"/>
      <c r="D833533" s="30"/>
      <c r="E833533" s="30"/>
      <c r="F833533" s="30"/>
    </row>
    <row r="833632" spans="1:6" x14ac:dyDescent="0.3">
      <c r="A833632" s="30"/>
      <c r="B833632" s="30"/>
      <c r="C833632" s="30"/>
      <c r="D833632" s="30"/>
      <c r="E833632" s="30"/>
      <c r="F833632" s="30"/>
    </row>
    <row r="833731" spans="1:6" x14ac:dyDescent="0.3">
      <c r="A833731" s="30"/>
      <c r="B833731" s="30"/>
      <c r="C833731" s="30"/>
      <c r="D833731" s="30"/>
      <c r="E833731" s="30"/>
      <c r="F833731" s="30"/>
    </row>
    <row r="833830" spans="1:6" x14ac:dyDescent="0.3">
      <c r="A833830" s="30"/>
      <c r="B833830" s="30"/>
      <c r="C833830" s="30"/>
      <c r="D833830" s="30"/>
      <c r="E833830" s="30"/>
      <c r="F833830" s="30"/>
    </row>
    <row r="833929" spans="1:6" x14ac:dyDescent="0.3">
      <c r="A833929" s="30"/>
      <c r="B833929" s="30"/>
      <c r="C833929" s="30"/>
      <c r="D833929" s="30"/>
      <c r="E833929" s="30"/>
      <c r="F833929" s="30"/>
    </row>
    <row r="834028" spans="1:6" x14ac:dyDescent="0.3">
      <c r="A834028" s="30"/>
      <c r="B834028" s="30"/>
      <c r="C834028" s="30"/>
      <c r="D834028" s="30"/>
      <c r="E834028" s="30"/>
      <c r="F834028" s="30"/>
    </row>
    <row r="834127" spans="1:6" x14ac:dyDescent="0.3">
      <c r="A834127" s="30"/>
      <c r="B834127" s="30"/>
      <c r="C834127" s="30"/>
      <c r="D834127" s="30"/>
      <c r="E834127" s="30"/>
      <c r="F834127" s="30"/>
    </row>
    <row r="834226" spans="1:6" x14ac:dyDescent="0.3">
      <c r="A834226" s="30"/>
      <c r="B834226" s="30"/>
      <c r="C834226" s="30"/>
      <c r="D834226" s="30"/>
      <c r="E834226" s="30"/>
      <c r="F834226" s="30"/>
    </row>
    <row r="834325" spans="1:6" x14ac:dyDescent="0.3">
      <c r="A834325" s="30"/>
      <c r="B834325" s="30"/>
      <c r="C834325" s="30"/>
      <c r="D834325" s="30"/>
      <c r="E834325" s="30"/>
      <c r="F834325" s="30"/>
    </row>
    <row r="834424" spans="1:6" x14ac:dyDescent="0.3">
      <c r="A834424" s="30"/>
      <c r="B834424" s="30"/>
      <c r="C834424" s="30"/>
      <c r="D834424" s="30"/>
      <c r="E834424" s="30"/>
      <c r="F834424" s="30"/>
    </row>
    <row r="834523" spans="1:6" x14ac:dyDescent="0.3">
      <c r="A834523" s="30"/>
      <c r="B834523" s="30"/>
      <c r="C834523" s="30"/>
      <c r="D834523" s="30"/>
      <c r="E834523" s="30"/>
      <c r="F834523" s="30"/>
    </row>
    <row r="834622" spans="1:6" x14ac:dyDescent="0.3">
      <c r="A834622" s="30"/>
      <c r="B834622" s="30"/>
      <c r="C834622" s="30"/>
      <c r="D834622" s="30"/>
      <c r="E834622" s="30"/>
      <c r="F834622" s="30"/>
    </row>
    <row r="834721" spans="1:6" x14ac:dyDescent="0.3">
      <c r="A834721" s="30"/>
      <c r="B834721" s="30"/>
      <c r="C834721" s="30"/>
      <c r="D834721" s="30"/>
      <c r="E834721" s="30"/>
      <c r="F834721" s="30"/>
    </row>
    <row r="834820" spans="1:6" x14ac:dyDescent="0.3">
      <c r="A834820" s="30"/>
      <c r="B834820" s="30"/>
      <c r="C834820" s="30"/>
      <c r="D834820" s="30"/>
      <c r="E834820" s="30"/>
      <c r="F834820" s="30"/>
    </row>
    <row r="834919" spans="1:6" x14ac:dyDescent="0.3">
      <c r="A834919" s="30"/>
      <c r="B834919" s="30"/>
      <c r="C834919" s="30"/>
      <c r="D834919" s="30"/>
      <c r="E834919" s="30"/>
      <c r="F834919" s="30"/>
    </row>
    <row r="835018" spans="1:6" x14ac:dyDescent="0.3">
      <c r="A835018" s="30"/>
      <c r="B835018" s="30"/>
      <c r="C835018" s="30"/>
      <c r="D835018" s="30"/>
      <c r="E835018" s="30"/>
      <c r="F835018" s="30"/>
    </row>
    <row r="835117" spans="1:6" x14ac:dyDescent="0.3">
      <c r="A835117" s="30"/>
      <c r="B835117" s="30"/>
      <c r="C835117" s="30"/>
      <c r="D835117" s="30"/>
      <c r="E835117" s="30"/>
      <c r="F835117" s="30"/>
    </row>
    <row r="835216" spans="1:6" x14ac:dyDescent="0.3">
      <c r="A835216" s="30"/>
      <c r="B835216" s="30"/>
      <c r="C835216" s="30"/>
      <c r="D835216" s="30"/>
      <c r="E835216" s="30"/>
      <c r="F835216" s="30"/>
    </row>
    <row r="835315" spans="1:6" x14ac:dyDescent="0.3">
      <c r="A835315" s="30"/>
      <c r="B835315" s="30"/>
      <c r="C835315" s="30"/>
      <c r="D835315" s="30"/>
      <c r="E835315" s="30"/>
      <c r="F835315" s="30"/>
    </row>
    <row r="835414" spans="1:6" x14ac:dyDescent="0.3">
      <c r="A835414" s="30"/>
      <c r="B835414" s="30"/>
      <c r="C835414" s="30"/>
      <c r="D835414" s="30"/>
      <c r="E835414" s="30"/>
      <c r="F835414" s="30"/>
    </row>
    <row r="835513" spans="1:6" x14ac:dyDescent="0.3">
      <c r="A835513" s="30"/>
      <c r="B835513" s="30"/>
      <c r="C835513" s="30"/>
      <c r="D835513" s="30"/>
      <c r="E835513" s="30"/>
      <c r="F835513" s="30"/>
    </row>
    <row r="835612" spans="1:6" x14ac:dyDescent="0.3">
      <c r="A835612" s="30"/>
      <c r="B835612" s="30"/>
      <c r="C835612" s="30"/>
      <c r="D835612" s="30"/>
      <c r="E835612" s="30"/>
      <c r="F835612" s="30"/>
    </row>
    <row r="835711" spans="1:6" x14ac:dyDescent="0.3">
      <c r="A835711" s="30"/>
      <c r="B835711" s="30"/>
      <c r="C835711" s="30"/>
      <c r="D835711" s="30"/>
      <c r="E835711" s="30"/>
      <c r="F835711" s="30"/>
    </row>
    <row r="835810" spans="1:6" x14ac:dyDescent="0.3">
      <c r="A835810" s="30"/>
      <c r="B835810" s="30"/>
      <c r="C835810" s="30"/>
      <c r="D835810" s="30"/>
      <c r="E835810" s="30"/>
      <c r="F835810" s="30"/>
    </row>
    <row r="835909" spans="1:6" x14ac:dyDescent="0.3">
      <c r="A835909" s="30"/>
      <c r="B835909" s="30"/>
      <c r="C835909" s="30"/>
      <c r="D835909" s="30"/>
      <c r="E835909" s="30"/>
      <c r="F835909" s="30"/>
    </row>
    <row r="836008" spans="1:6" x14ac:dyDescent="0.3">
      <c r="A836008" s="30"/>
      <c r="B836008" s="30"/>
      <c r="C836008" s="30"/>
      <c r="D836008" s="30"/>
      <c r="E836008" s="30"/>
      <c r="F836008" s="30"/>
    </row>
    <row r="836107" spans="1:6" x14ac:dyDescent="0.3">
      <c r="A836107" s="30"/>
      <c r="B836107" s="30"/>
      <c r="C836107" s="30"/>
      <c r="D836107" s="30"/>
      <c r="E836107" s="30"/>
      <c r="F836107" s="30"/>
    </row>
    <row r="836206" spans="1:6" x14ac:dyDescent="0.3">
      <c r="A836206" s="30"/>
      <c r="B836206" s="30"/>
      <c r="C836206" s="30"/>
      <c r="D836206" s="30"/>
      <c r="E836206" s="30"/>
      <c r="F836206" s="30"/>
    </row>
    <row r="836305" spans="1:6" x14ac:dyDescent="0.3">
      <c r="A836305" s="30"/>
      <c r="B836305" s="30"/>
      <c r="C836305" s="30"/>
      <c r="D836305" s="30"/>
      <c r="E836305" s="30"/>
      <c r="F836305" s="30"/>
    </row>
    <row r="836404" spans="1:6" x14ac:dyDescent="0.3">
      <c r="A836404" s="30"/>
      <c r="B836404" s="30"/>
      <c r="C836404" s="30"/>
      <c r="D836404" s="30"/>
      <c r="E836404" s="30"/>
      <c r="F836404" s="30"/>
    </row>
    <row r="836503" spans="1:6" x14ac:dyDescent="0.3">
      <c r="A836503" s="30"/>
      <c r="B836503" s="30"/>
      <c r="C836503" s="30"/>
      <c r="D836503" s="30"/>
      <c r="E836503" s="30"/>
      <c r="F836503" s="30"/>
    </row>
    <row r="836602" spans="1:6" x14ac:dyDescent="0.3">
      <c r="A836602" s="30"/>
      <c r="B836602" s="30"/>
      <c r="C836602" s="30"/>
      <c r="D836602" s="30"/>
      <c r="E836602" s="30"/>
      <c r="F836602" s="30"/>
    </row>
    <row r="836701" spans="1:6" x14ac:dyDescent="0.3">
      <c r="A836701" s="30"/>
      <c r="B836701" s="30"/>
      <c r="C836701" s="30"/>
      <c r="D836701" s="30"/>
      <c r="E836701" s="30"/>
      <c r="F836701" s="30"/>
    </row>
    <row r="836800" spans="1:6" x14ac:dyDescent="0.3">
      <c r="A836800" s="30"/>
      <c r="B836800" s="30"/>
      <c r="C836800" s="30"/>
      <c r="D836800" s="30"/>
      <c r="E836800" s="30"/>
      <c r="F836800" s="30"/>
    </row>
    <row r="836899" spans="1:6" x14ac:dyDescent="0.3">
      <c r="A836899" s="30"/>
      <c r="B836899" s="30"/>
      <c r="C836899" s="30"/>
      <c r="D836899" s="30"/>
      <c r="E836899" s="30"/>
      <c r="F836899" s="30"/>
    </row>
    <row r="836998" spans="1:6" x14ac:dyDescent="0.3">
      <c r="A836998" s="30"/>
      <c r="B836998" s="30"/>
      <c r="C836998" s="30"/>
      <c r="D836998" s="30"/>
      <c r="E836998" s="30"/>
      <c r="F836998" s="30"/>
    </row>
    <row r="837097" spans="1:6" x14ac:dyDescent="0.3">
      <c r="A837097" s="30"/>
      <c r="B837097" s="30"/>
      <c r="C837097" s="30"/>
      <c r="D837097" s="30"/>
      <c r="E837097" s="30"/>
      <c r="F837097" s="30"/>
    </row>
    <row r="837196" spans="1:6" x14ac:dyDescent="0.3">
      <c r="A837196" s="30"/>
      <c r="B837196" s="30"/>
      <c r="C837196" s="30"/>
      <c r="D837196" s="30"/>
      <c r="E837196" s="30"/>
      <c r="F837196" s="30"/>
    </row>
    <row r="837295" spans="1:6" x14ac:dyDescent="0.3">
      <c r="A837295" s="30"/>
      <c r="B837295" s="30"/>
      <c r="C837295" s="30"/>
      <c r="D837295" s="30"/>
      <c r="E837295" s="30"/>
      <c r="F837295" s="30"/>
    </row>
    <row r="837394" spans="1:6" x14ac:dyDescent="0.3">
      <c r="A837394" s="30"/>
      <c r="B837394" s="30"/>
      <c r="C837394" s="30"/>
      <c r="D837394" s="30"/>
      <c r="E837394" s="30"/>
      <c r="F837394" s="30"/>
    </row>
    <row r="837493" spans="1:6" x14ac:dyDescent="0.3">
      <c r="A837493" s="30"/>
      <c r="B837493" s="30"/>
      <c r="C837493" s="30"/>
      <c r="D837493" s="30"/>
      <c r="E837493" s="30"/>
      <c r="F837493" s="30"/>
    </row>
    <row r="837592" spans="1:6" x14ac:dyDescent="0.3">
      <c r="A837592" s="30"/>
      <c r="B837592" s="30"/>
      <c r="C837592" s="30"/>
      <c r="D837592" s="30"/>
      <c r="E837592" s="30"/>
      <c r="F837592" s="30"/>
    </row>
    <row r="837691" spans="1:6" x14ac:dyDescent="0.3">
      <c r="A837691" s="30"/>
      <c r="B837691" s="30"/>
      <c r="C837691" s="30"/>
      <c r="D837691" s="30"/>
      <c r="E837691" s="30"/>
      <c r="F837691" s="30"/>
    </row>
    <row r="837790" spans="1:6" x14ac:dyDescent="0.3">
      <c r="A837790" s="30"/>
      <c r="B837790" s="30"/>
      <c r="C837790" s="30"/>
      <c r="D837790" s="30"/>
      <c r="E837790" s="30"/>
      <c r="F837790" s="30"/>
    </row>
    <row r="837889" spans="1:6" x14ac:dyDescent="0.3">
      <c r="A837889" s="30"/>
      <c r="B837889" s="30"/>
      <c r="C837889" s="30"/>
      <c r="D837889" s="30"/>
      <c r="E837889" s="30"/>
      <c r="F837889" s="30"/>
    </row>
    <row r="837988" spans="1:6" x14ac:dyDescent="0.3">
      <c r="A837988" s="30"/>
      <c r="B837988" s="30"/>
      <c r="C837988" s="30"/>
      <c r="D837988" s="30"/>
      <c r="E837988" s="30"/>
      <c r="F837988" s="30"/>
    </row>
    <row r="838087" spans="1:6" x14ac:dyDescent="0.3">
      <c r="A838087" s="30"/>
      <c r="B838087" s="30"/>
      <c r="C838087" s="30"/>
      <c r="D838087" s="30"/>
      <c r="E838087" s="30"/>
      <c r="F838087" s="30"/>
    </row>
    <row r="838186" spans="1:6" x14ac:dyDescent="0.3">
      <c r="A838186" s="30"/>
      <c r="B838186" s="30"/>
      <c r="C838186" s="30"/>
      <c r="D838186" s="30"/>
      <c r="E838186" s="30"/>
      <c r="F838186" s="30"/>
    </row>
    <row r="838285" spans="1:6" x14ac:dyDescent="0.3">
      <c r="A838285" s="30"/>
      <c r="B838285" s="30"/>
      <c r="C838285" s="30"/>
      <c r="D838285" s="30"/>
      <c r="E838285" s="30"/>
      <c r="F838285" s="30"/>
    </row>
    <row r="838384" spans="1:6" x14ac:dyDescent="0.3">
      <c r="A838384" s="30"/>
      <c r="B838384" s="30"/>
      <c r="C838384" s="30"/>
      <c r="D838384" s="30"/>
      <c r="E838384" s="30"/>
      <c r="F838384" s="30"/>
    </row>
    <row r="838483" spans="1:6" x14ac:dyDescent="0.3">
      <c r="A838483" s="30"/>
      <c r="B838483" s="30"/>
      <c r="C838483" s="30"/>
      <c r="D838483" s="30"/>
      <c r="E838483" s="30"/>
      <c r="F838483" s="30"/>
    </row>
    <row r="838582" spans="1:6" x14ac:dyDescent="0.3">
      <c r="A838582" s="30"/>
      <c r="B838582" s="30"/>
      <c r="C838582" s="30"/>
      <c r="D838582" s="30"/>
      <c r="E838582" s="30"/>
      <c r="F838582" s="30"/>
    </row>
    <row r="838681" spans="1:6" x14ac:dyDescent="0.3">
      <c r="A838681" s="30"/>
      <c r="B838681" s="30"/>
      <c r="C838681" s="30"/>
      <c r="D838681" s="30"/>
      <c r="E838681" s="30"/>
      <c r="F838681" s="30"/>
    </row>
    <row r="838780" spans="1:6" x14ac:dyDescent="0.3">
      <c r="A838780" s="30"/>
      <c r="B838780" s="30"/>
      <c r="C838780" s="30"/>
      <c r="D838780" s="30"/>
      <c r="E838780" s="30"/>
      <c r="F838780" s="30"/>
    </row>
    <row r="838879" spans="1:6" x14ac:dyDescent="0.3">
      <c r="A838879" s="30"/>
      <c r="B838879" s="30"/>
      <c r="C838879" s="30"/>
      <c r="D838879" s="30"/>
      <c r="E838879" s="30"/>
      <c r="F838879" s="30"/>
    </row>
    <row r="838978" spans="1:6" x14ac:dyDescent="0.3">
      <c r="A838978" s="30"/>
      <c r="B838978" s="30"/>
      <c r="C838978" s="30"/>
      <c r="D838978" s="30"/>
      <c r="E838978" s="30"/>
      <c r="F838978" s="30"/>
    </row>
    <row r="839077" spans="1:6" x14ac:dyDescent="0.3">
      <c r="A839077" s="30"/>
      <c r="B839077" s="30"/>
      <c r="C839077" s="30"/>
      <c r="D839077" s="30"/>
      <c r="E839077" s="30"/>
      <c r="F839077" s="30"/>
    </row>
    <row r="839176" spans="1:6" x14ac:dyDescent="0.3">
      <c r="A839176" s="30"/>
      <c r="B839176" s="30"/>
      <c r="C839176" s="30"/>
      <c r="D839176" s="30"/>
      <c r="E839176" s="30"/>
      <c r="F839176" s="30"/>
    </row>
    <row r="839275" spans="1:6" x14ac:dyDescent="0.3">
      <c r="A839275" s="30"/>
      <c r="B839275" s="30"/>
      <c r="C839275" s="30"/>
      <c r="D839275" s="30"/>
      <c r="E839275" s="30"/>
      <c r="F839275" s="30"/>
    </row>
    <row r="839374" spans="1:6" x14ac:dyDescent="0.3">
      <c r="A839374" s="30"/>
      <c r="B839374" s="30"/>
      <c r="C839374" s="30"/>
      <c r="D839374" s="30"/>
      <c r="E839374" s="30"/>
      <c r="F839374" s="30"/>
    </row>
    <row r="839473" spans="1:6" x14ac:dyDescent="0.3">
      <c r="A839473" s="30"/>
      <c r="B839473" s="30"/>
      <c r="C839473" s="30"/>
      <c r="D839473" s="30"/>
      <c r="E839473" s="30"/>
      <c r="F839473" s="30"/>
    </row>
    <row r="839572" spans="1:6" x14ac:dyDescent="0.3">
      <c r="A839572" s="30"/>
      <c r="B839572" s="30"/>
      <c r="C839572" s="30"/>
      <c r="D839572" s="30"/>
      <c r="E839572" s="30"/>
      <c r="F839572" s="30"/>
    </row>
    <row r="839671" spans="1:6" x14ac:dyDescent="0.3">
      <c r="A839671" s="30"/>
      <c r="B839671" s="30"/>
      <c r="C839671" s="30"/>
      <c r="D839671" s="30"/>
      <c r="E839671" s="30"/>
      <c r="F839671" s="30"/>
    </row>
    <row r="839770" spans="1:6" x14ac:dyDescent="0.3">
      <c r="A839770" s="30"/>
      <c r="B839770" s="30"/>
      <c r="C839770" s="30"/>
      <c r="D839770" s="30"/>
      <c r="E839770" s="30"/>
      <c r="F839770" s="30"/>
    </row>
    <row r="839869" spans="1:6" x14ac:dyDescent="0.3">
      <c r="A839869" s="30"/>
      <c r="B839869" s="30"/>
      <c r="C839869" s="30"/>
      <c r="D839869" s="30"/>
      <c r="E839869" s="30"/>
      <c r="F839869" s="30"/>
    </row>
    <row r="839968" spans="1:6" x14ac:dyDescent="0.3">
      <c r="A839968" s="30"/>
      <c r="B839968" s="30"/>
      <c r="C839968" s="30"/>
      <c r="D839968" s="30"/>
      <c r="E839968" s="30"/>
      <c r="F839968" s="30"/>
    </row>
    <row r="840067" spans="1:6" x14ac:dyDescent="0.3">
      <c r="A840067" s="30"/>
      <c r="B840067" s="30"/>
      <c r="C840067" s="30"/>
      <c r="D840067" s="30"/>
      <c r="E840067" s="30"/>
      <c r="F840067" s="30"/>
    </row>
    <row r="840166" spans="1:6" x14ac:dyDescent="0.3">
      <c r="A840166" s="30"/>
      <c r="B840166" s="30"/>
      <c r="C840166" s="30"/>
      <c r="D840166" s="30"/>
      <c r="E840166" s="30"/>
      <c r="F840166" s="30"/>
    </row>
    <row r="840265" spans="1:6" x14ac:dyDescent="0.3">
      <c r="A840265" s="30"/>
      <c r="B840265" s="30"/>
      <c r="C840265" s="30"/>
      <c r="D840265" s="30"/>
      <c r="E840265" s="30"/>
      <c r="F840265" s="30"/>
    </row>
    <row r="840364" spans="1:6" x14ac:dyDescent="0.3">
      <c r="A840364" s="30"/>
      <c r="B840364" s="30"/>
      <c r="C840364" s="30"/>
      <c r="D840364" s="30"/>
      <c r="E840364" s="30"/>
      <c r="F840364" s="30"/>
    </row>
    <row r="840463" spans="1:6" x14ac:dyDescent="0.3">
      <c r="A840463" s="30"/>
      <c r="B840463" s="30"/>
      <c r="C840463" s="30"/>
      <c r="D840463" s="30"/>
      <c r="E840463" s="30"/>
      <c r="F840463" s="30"/>
    </row>
    <row r="840562" spans="1:6" x14ac:dyDescent="0.3">
      <c r="A840562" s="30"/>
      <c r="B840562" s="30"/>
      <c r="C840562" s="30"/>
      <c r="D840562" s="30"/>
      <c r="E840562" s="30"/>
      <c r="F840562" s="30"/>
    </row>
    <row r="840661" spans="1:6" x14ac:dyDescent="0.3">
      <c r="A840661" s="30"/>
      <c r="B840661" s="30"/>
      <c r="C840661" s="30"/>
      <c r="D840661" s="30"/>
      <c r="E840661" s="30"/>
      <c r="F840661" s="30"/>
    </row>
    <row r="840760" spans="1:6" x14ac:dyDescent="0.3">
      <c r="A840760" s="30"/>
      <c r="B840760" s="30"/>
      <c r="C840760" s="30"/>
      <c r="D840760" s="30"/>
      <c r="E840760" s="30"/>
      <c r="F840760" s="30"/>
    </row>
    <row r="840859" spans="1:6" x14ac:dyDescent="0.3">
      <c r="A840859" s="30"/>
      <c r="B840859" s="30"/>
      <c r="C840859" s="30"/>
      <c r="D840859" s="30"/>
      <c r="E840859" s="30"/>
      <c r="F840859" s="30"/>
    </row>
    <row r="840958" spans="1:6" x14ac:dyDescent="0.3">
      <c r="A840958" s="30"/>
      <c r="B840958" s="30"/>
      <c r="C840958" s="30"/>
      <c r="D840958" s="30"/>
      <c r="E840958" s="30"/>
      <c r="F840958" s="30"/>
    </row>
    <row r="841057" spans="1:6" x14ac:dyDescent="0.3">
      <c r="A841057" s="30"/>
      <c r="B841057" s="30"/>
      <c r="C841057" s="30"/>
      <c r="D841057" s="30"/>
      <c r="E841057" s="30"/>
      <c r="F841057" s="30"/>
    </row>
    <row r="841156" spans="1:6" x14ac:dyDescent="0.3">
      <c r="A841156" s="30"/>
      <c r="B841156" s="30"/>
      <c r="C841156" s="30"/>
      <c r="D841156" s="30"/>
      <c r="E841156" s="30"/>
      <c r="F841156" s="30"/>
    </row>
    <row r="841255" spans="1:6" x14ac:dyDescent="0.3">
      <c r="A841255" s="30"/>
      <c r="B841255" s="30"/>
      <c r="C841255" s="30"/>
      <c r="D841255" s="30"/>
      <c r="E841255" s="30"/>
      <c r="F841255" s="30"/>
    </row>
    <row r="841354" spans="1:6" x14ac:dyDescent="0.3">
      <c r="A841354" s="30"/>
      <c r="B841354" s="30"/>
      <c r="C841354" s="30"/>
      <c r="D841354" s="30"/>
      <c r="E841354" s="30"/>
      <c r="F841354" s="30"/>
    </row>
    <row r="841453" spans="1:6" x14ac:dyDescent="0.3">
      <c r="A841453" s="30"/>
      <c r="B841453" s="30"/>
      <c r="C841453" s="30"/>
      <c r="D841453" s="30"/>
      <c r="E841453" s="30"/>
      <c r="F841453" s="30"/>
    </row>
    <row r="841552" spans="1:6" x14ac:dyDescent="0.3">
      <c r="A841552" s="30"/>
      <c r="B841552" s="30"/>
      <c r="C841552" s="30"/>
      <c r="D841552" s="30"/>
      <c r="E841552" s="30"/>
      <c r="F841552" s="30"/>
    </row>
    <row r="841651" spans="1:6" x14ac:dyDescent="0.3">
      <c r="A841651" s="30"/>
      <c r="B841651" s="30"/>
      <c r="C841651" s="30"/>
      <c r="D841651" s="30"/>
      <c r="E841651" s="30"/>
      <c r="F841651" s="30"/>
    </row>
    <row r="841750" spans="1:6" x14ac:dyDescent="0.3">
      <c r="A841750" s="30"/>
      <c r="B841750" s="30"/>
      <c r="C841750" s="30"/>
      <c r="D841750" s="30"/>
      <c r="E841750" s="30"/>
      <c r="F841750" s="30"/>
    </row>
    <row r="841849" spans="1:6" x14ac:dyDescent="0.3">
      <c r="A841849" s="30"/>
      <c r="B841849" s="30"/>
      <c r="C841849" s="30"/>
      <c r="D841849" s="30"/>
      <c r="E841849" s="30"/>
      <c r="F841849" s="30"/>
    </row>
    <row r="841948" spans="1:6" x14ac:dyDescent="0.3">
      <c r="A841948" s="30"/>
      <c r="B841948" s="30"/>
      <c r="C841948" s="30"/>
      <c r="D841948" s="30"/>
      <c r="E841948" s="30"/>
      <c r="F841948" s="30"/>
    </row>
    <row r="842047" spans="1:6" x14ac:dyDescent="0.3">
      <c r="A842047" s="30"/>
      <c r="B842047" s="30"/>
      <c r="C842047" s="30"/>
      <c r="D842047" s="30"/>
      <c r="E842047" s="30"/>
      <c r="F842047" s="30"/>
    </row>
    <row r="842146" spans="1:6" x14ac:dyDescent="0.3">
      <c r="A842146" s="30"/>
      <c r="B842146" s="30"/>
      <c r="C842146" s="30"/>
      <c r="D842146" s="30"/>
      <c r="E842146" s="30"/>
      <c r="F842146" s="30"/>
    </row>
    <row r="842245" spans="1:6" x14ac:dyDescent="0.3">
      <c r="A842245" s="30"/>
      <c r="B842245" s="30"/>
      <c r="C842245" s="30"/>
      <c r="D842245" s="30"/>
      <c r="E842245" s="30"/>
      <c r="F842245" s="30"/>
    </row>
    <row r="842344" spans="1:6" x14ac:dyDescent="0.3">
      <c r="A842344" s="30"/>
      <c r="B842344" s="30"/>
      <c r="C842344" s="30"/>
      <c r="D842344" s="30"/>
      <c r="E842344" s="30"/>
      <c r="F842344" s="30"/>
    </row>
    <row r="842443" spans="1:6" x14ac:dyDescent="0.3">
      <c r="A842443" s="30"/>
      <c r="B842443" s="30"/>
      <c r="C842443" s="30"/>
      <c r="D842443" s="30"/>
      <c r="E842443" s="30"/>
      <c r="F842443" s="30"/>
    </row>
    <row r="842542" spans="1:6" x14ac:dyDescent="0.3">
      <c r="A842542" s="30"/>
      <c r="B842542" s="30"/>
      <c r="C842542" s="30"/>
      <c r="D842542" s="30"/>
      <c r="E842542" s="30"/>
      <c r="F842542" s="30"/>
    </row>
    <row r="842641" spans="1:6" x14ac:dyDescent="0.3">
      <c r="A842641" s="30"/>
      <c r="B842641" s="30"/>
      <c r="C842641" s="30"/>
      <c r="D842641" s="30"/>
      <c r="E842641" s="30"/>
      <c r="F842641" s="30"/>
    </row>
    <row r="842740" spans="1:6" x14ac:dyDescent="0.3">
      <c r="A842740" s="30"/>
      <c r="B842740" s="30"/>
      <c r="C842740" s="30"/>
      <c r="D842740" s="30"/>
      <c r="E842740" s="30"/>
      <c r="F842740" s="30"/>
    </row>
    <row r="842839" spans="1:6" x14ac:dyDescent="0.3">
      <c r="A842839" s="30"/>
      <c r="B842839" s="30"/>
      <c r="C842839" s="30"/>
      <c r="D842839" s="30"/>
      <c r="E842839" s="30"/>
      <c r="F842839" s="30"/>
    </row>
    <row r="842938" spans="1:6" x14ac:dyDescent="0.3">
      <c r="A842938" s="30"/>
      <c r="B842938" s="30"/>
      <c r="C842938" s="30"/>
      <c r="D842938" s="30"/>
      <c r="E842938" s="30"/>
      <c r="F842938" s="30"/>
    </row>
    <row r="843037" spans="1:6" x14ac:dyDescent="0.3">
      <c r="A843037" s="30"/>
      <c r="B843037" s="30"/>
      <c r="C843037" s="30"/>
      <c r="D843037" s="30"/>
      <c r="E843037" s="30"/>
      <c r="F843037" s="30"/>
    </row>
    <row r="843136" spans="1:6" x14ac:dyDescent="0.3">
      <c r="A843136" s="30"/>
      <c r="B843136" s="30"/>
      <c r="C843136" s="30"/>
      <c r="D843136" s="30"/>
      <c r="E843136" s="30"/>
      <c r="F843136" s="30"/>
    </row>
    <row r="843235" spans="1:6" x14ac:dyDescent="0.3">
      <c r="A843235" s="30"/>
      <c r="B843235" s="30"/>
      <c r="C843235" s="30"/>
      <c r="D843235" s="30"/>
      <c r="E843235" s="30"/>
      <c r="F843235" s="30"/>
    </row>
    <row r="843334" spans="1:6" x14ac:dyDescent="0.3">
      <c r="A843334" s="30"/>
      <c r="B843334" s="30"/>
      <c r="C843334" s="30"/>
      <c r="D843334" s="30"/>
      <c r="E843334" s="30"/>
      <c r="F843334" s="30"/>
    </row>
    <row r="843433" spans="1:6" x14ac:dyDescent="0.3">
      <c r="A843433" s="30"/>
      <c r="B843433" s="30"/>
      <c r="C843433" s="30"/>
      <c r="D843433" s="30"/>
      <c r="E843433" s="30"/>
      <c r="F843433" s="30"/>
    </row>
    <row r="843532" spans="1:6" x14ac:dyDescent="0.3">
      <c r="A843532" s="30"/>
      <c r="B843532" s="30"/>
      <c r="C843532" s="30"/>
      <c r="D843532" s="30"/>
      <c r="E843532" s="30"/>
      <c r="F843532" s="30"/>
    </row>
    <row r="843631" spans="1:6" x14ac:dyDescent="0.3">
      <c r="A843631" s="30"/>
      <c r="B843631" s="30"/>
      <c r="C843631" s="30"/>
      <c r="D843631" s="30"/>
      <c r="E843631" s="30"/>
      <c r="F843631" s="30"/>
    </row>
    <row r="843730" spans="1:6" x14ac:dyDescent="0.3">
      <c r="A843730" s="30"/>
      <c r="B843730" s="30"/>
      <c r="C843730" s="30"/>
      <c r="D843730" s="30"/>
      <c r="E843730" s="30"/>
      <c r="F843730" s="30"/>
    </row>
    <row r="843829" spans="1:6" x14ac:dyDescent="0.3">
      <c r="A843829" s="30"/>
      <c r="B843829" s="30"/>
      <c r="C843829" s="30"/>
      <c r="D843829" s="30"/>
      <c r="E843829" s="30"/>
      <c r="F843829" s="30"/>
    </row>
    <row r="843928" spans="1:6" x14ac:dyDescent="0.3">
      <c r="A843928" s="30"/>
      <c r="B843928" s="30"/>
      <c r="C843928" s="30"/>
      <c r="D843928" s="30"/>
      <c r="E843928" s="30"/>
      <c r="F843928" s="30"/>
    </row>
    <row r="844027" spans="1:6" x14ac:dyDescent="0.3">
      <c r="A844027" s="30"/>
      <c r="B844027" s="30"/>
      <c r="C844027" s="30"/>
      <c r="D844027" s="30"/>
      <c r="E844027" s="30"/>
      <c r="F844027" s="30"/>
    </row>
    <row r="844126" spans="1:6" x14ac:dyDescent="0.3">
      <c r="A844126" s="30"/>
      <c r="B844126" s="30"/>
      <c r="C844126" s="30"/>
      <c r="D844126" s="30"/>
      <c r="E844126" s="30"/>
      <c r="F844126" s="30"/>
    </row>
    <row r="844225" spans="1:6" x14ac:dyDescent="0.3">
      <c r="A844225" s="30"/>
      <c r="B844225" s="30"/>
      <c r="C844225" s="30"/>
      <c r="D844225" s="30"/>
      <c r="E844225" s="30"/>
      <c r="F844225" s="30"/>
    </row>
    <row r="844324" spans="1:6" x14ac:dyDescent="0.3">
      <c r="A844324" s="30"/>
      <c r="B844324" s="30"/>
      <c r="C844324" s="30"/>
      <c r="D844324" s="30"/>
      <c r="E844324" s="30"/>
      <c r="F844324" s="30"/>
    </row>
    <row r="844423" spans="1:6" x14ac:dyDescent="0.3">
      <c r="A844423" s="30"/>
      <c r="B844423" s="30"/>
      <c r="C844423" s="30"/>
      <c r="D844423" s="30"/>
      <c r="E844423" s="30"/>
      <c r="F844423" s="30"/>
    </row>
    <row r="844522" spans="1:6" x14ac:dyDescent="0.3">
      <c r="A844522" s="30"/>
      <c r="B844522" s="30"/>
      <c r="C844522" s="30"/>
      <c r="D844522" s="30"/>
      <c r="E844522" s="30"/>
      <c r="F844522" s="30"/>
    </row>
    <row r="844621" spans="1:6" x14ac:dyDescent="0.3">
      <c r="A844621" s="30"/>
      <c r="B844621" s="30"/>
      <c r="C844621" s="30"/>
      <c r="D844621" s="30"/>
      <c r="E844621" s="30"/>
      <c r="F844621" s="30"/>
    </row>
    <row r="844720" spans="1:6" x14ac:dyDescent="0.3">
      <c r="A844720" s="30"/>
      <c r="B844720" s="30"/>
      <c r="C844720" s="30"/>
      <c r="D844720" s="30"/>
      <c r="E844720" s="30"/>
      <c r="F844720" s="30"/>
    </row>
    <row r="844819" spans="1:6" x14ac:dyDescent="0.3">
      <c r="A844819" s="30"/>
      <c r="B844819" s="30"/>
      <c r="C844819" s="30"/>
      <c r="D844819" s="30"/>
      <c r="E844819" s="30"/>
      <c r="F844819" s="30"/>
    </row>
    <row r="844918" spans="1:6" x14ac:dyDescent="0.3">
      <c r="A844918" s="30"/>
      <c r="B844918" s="30"/>
      <c r="C844918" s="30"/>
      <c r="D844918" s="30"/>
      <c r="E844918" s="30"/>
      <c r="F844918" s="30"/>
    </row>
    <row r="845017" spans="1:6" x14ac:dyDescent="0.3">
      <c r="A845017" s="30"/>
      <c r="B845017" s="30"/>
      <c r="C845017" s="30"/>
      <c r="D845017" s="30"/>
      <c r="E845017" s="30"/>
      <c r="F845017" s="30"/>
    </row>
    <row r="845116" spans="1:6" x14ac:dyDescent="0.3">
      <c r="A845116" s="30"/>
      <c r="B845116" s="30"/>
      <c r="C845116" s="30"/>
      <c r="D845116" s="30"/>
      <c r="E845116" s="30"/>
      <c r="F845116" s="30"/>
    </row>
    <row r="845215" spans="1:6" x14ac:dyDescent="0.3">
      <c r="A845215" s="30"/>
      <c r="B845215" s="30"/>
      <c r="C845215" s="30"/>
      <c r="D845215" s="30"/>
      <c r="E845215" s="30"/>
      <c r="F845215" s="30"/>
    </row>
    <row r="845314" spans="1:6" x14ac:dyDescent="0.3">
      <c r="A845314" s="30"/>
      <c r="B845314" s="30"/>
      <c r="C845314" s="30"/>
      <c r="D845314" s="30"/>
      <c r="E845314" s="30"/>
      <c r="F845314" s="30"/>
    </row>
    <row r="845413" spans="1:6" x14ac:dyDescent="0.3">
      <c r="A845413" s="30"/>
      <c r="B845413" s="30"/>
      <c r="C845413" s="30"/>
      <c r="D845413" s="30"/>
      <c r="E845413" s="30"/>
      <c r="F845413" s="30"/>
    </row>
    <row r="845512" spans="1:6" x14ac:dyDescent="0.3">
      <c r="A845512" s="30"/>
      <c r="B845512" s="30"/>
      <c r="C845512" s="30"/>
      <c r="D845512" s="30"/>
      <c r="E845512" s="30"/>
      <c r="F845512" s="30"/>
    </row>
    <row r="845611" spans="1:6" x14ac:dyDescent="0.3">
      <c r="A845611" s="30"/>
      <c r="B845611" s="30"/>
      <c r="C845611" s="30"/>
      <c r="D845611" s="30"/>
      <c r="E845611" s="30"/>
      <c r="F845611" s="30"/>
    </row>
    <row r="845710" spans="1:6" x14ac:dyDescent="0.3">
      <c r="A845710" s="30"/>
      <c r="B845710" s="30"/>
      <c r="C845710" s="30"/>
      <c r="D845710" s="30"/>
      <c r="E845710" s="30"/>
      <c r="F845710" s="30"/>
    </row>
    <row r="845809" spans="1:6" x14ac:dyDescent="0.3">
      <c r="A845809" s="30"/>
      <c r="B845809" s="30"/>
      <c r="C845809" s="30"/>
      <c r="D845809" s="30"/>
      <c r="E845809" s="30"/>
      <c r="F845809" s="30"/>
    </row>
    <row r="845908" spans="1:6" x14ac:dyDescent="0.3">
      <c r="A845908" s="30"/>
      <c r="B845908" s="30"/>
      <c r="C845908" s="30"/>
      <c r="D845908" s="30"/>
      <c r="E845908" s="30"/>
      <c r="F845908" s="30"/>
    </row>
    <row r="846007" spans="1:6" x14ac:dyDescent="0.3">
      <c r="A846007" s="30"/>
      <c r="B846007" s="30"/>
      <c r="C846007" s="30"/>
      <c r="D846007" s="30"/>
      <c r="E846007" s="30"/>
      <c r="F846007" s="30"/>
    </row>
    <row r="846106" spans="1:6" x14ac:dyDescent="0.3">
      <c r="A846106" s="30"/>
      <c r="B846106" s="30"/>
      <c r="C846106" s="30"/>
      <c r="D846106" s="30"/>
      <c r="E846106" s="30"/>
      <c r="F846106" s="30"/>
    </row>
    <row r="846205" spans="1:6" x14ac:dyDescent="0.3">
      <c r="A846205" s="30"/>
      <c r="B846205" s="30"/>
      <c r="C846205" s="30"/>
      <c r="D846205" s="30"/>
      <c r="E846205" s="30"/>
      <c r="F846205" s="30"/>
    </row>
    <row r="846304" spans="1:6" x14ac:dyDescent="0.3">
      <c r="A846304" s="30"/>
      <c r="B846304" s="30"/>
      <c r="C846304" s="30"/>
      <c r="D846304" s="30"/>
      <c r="E846304" s="30"/>
      <c r="F846304" s="30"/>
    </row>
    <row r="846403" spans="1:6" x14ac:dyDescent="0.3">
      <c r="A846403" s="30"/>
      <c r="B846403" s="30"/>
      <c r="C846403" s="30"/>
      <c r="D846403" s="30"/>
      <c r="E846403" s="30"/>
      <c r="F846403" s="30"/>
    </row>
    <row r="846502" spans="1:6" x14ac:dyDescent="0.3">
      <c r="A846502" s="30"/>
      <c r="B846502" s="30"/>
      <c r="C846502" s="30"/>
      <c r="D846502" s="30"/>
      <c r="E846502" s="30"/>
      <c r="F846502" s="30"/>
    </row>
    <row r="846601" spans="1:6" x14ac:dyDescent="0.3">
      <c r="A846601" s="30"/>
      <c r="B846601" s="30"/>
      <c r="C846601" s="30"/>
      <c r="D846601" s="30"/>
      <c r="E846601" s="30"/>
      <c r="F846601" s="30"/>
    </row>
    <row r="846700" spans="1:6" x14ac:dyDescent="0.3">
      <c r="A846700" s="30"/>
      <c r="B846700" s="30"/>
      <c r="C846700" s="30"/>
      <c r="D846700" s="30"/>
      <c r="E846700" s="30"/>
      <c r="F846700" s="30"/>
    </row>
    <row r="846799" spans="1:6" x14ac:dyDescent="0.3">
      <c r="A846799" s="30"/>
      <c r="B846799" s="30"/>
      <c r="C846799" s="30"/>
      <c r="D846799" s="30"/>
      <c r="E846799" s="30"/>
      <c r="F846799" s="30"/>
    </row>
    <row r="846898" spans="1:6" x14ac:dyDescent="0.3">
      <c r="A846898" s="30"/>
      <c r="B846898" s="30"/>
      <c r="C846898" s="30"/>
      <c r="D846898" s="30"/>
      <c r="E846898" s="30"/>
      <c r="F846898" s="30"/>
    </row>
    <row r="846997" spans="1:6" x14ac:dyDescent="0.3">
      <c r="A846997" s="30"/>
      <c r="B846997" s="30"/>
      <c r="C846997" s="30"/>
      <c r="D846997" s="30"/>
      <c r="E846997" s="30"/>
      <c r="F846997" s="30"/>
    </row>
    <row r="847096" spans="1:6" x14ac:dyDescent="0.3">
      <c r="A847096" s="30"/>
      <c r="B847096" s="30"/>
      <c r="C847096" s="30"/>
      <c r="D847096" s="30"/>
      <c r="E847096" s="30"/>
      <c r="F847096" s="30"/>
    </row>
    <row r="847195" spans="1:6" x14ac:dyDescent="0.3">
      <c r="A847195" s="30"/>
      <c r="B847195" s="30"/>
      <c r="C847195" s="30"/>
      <c r="D847195" s="30"/>
      <c r="E847195" s="30"/>
      <c r="F847195" s="30"/>
    </row>
    <row r="847294" spans="1:6" x14ac:dyDescent="0.3">
      <c r="A847294" s="30"/>
      <c r="B847294" s="30"/>
      <c r="C847294" s="30"/>
      <c r="D847294" s="30"/>
      <c r="E847294" s="30"/>
      <c r="F847294" s="30"/>
    </row>
    <row r="847393" spans="1:6" x14ac:dyDescent="0.3">
      <c r="A847393" s="30"/>
      <c r="B847393" s="30"/>
      <c r="C847393" s="30"/>
      <c r="D847393" s="30"/>
      <c r="E847393" s="30"/>
      <c r="F847393" s="30"/>
    </row>
    <row r="847492" spans="1:6" x14ac:dyDescent="0.3">
      <c r="A847492" s="30"/>
      <c r="B847492" s="30"/>
      <c r="C847492" s="30"/>
      <c r="D847492" s="30"/>
      <c r="E847492" s="30"/>
      <c r="F847492" s="30"/>
    </row>
    <row r="847591" spans="1:6" x14ac:dyDescent="0.3">
      <c r="A847591" s="30"/>
      <c r="B847591" s="30"/>
      <c r="C847591" s="30"/>
      <c r="D847591" s="30"/>
      <c r="E847591" s="30"/>
      <c r="F847591" s="30"/>
    </row>
    <row r="847690" spans="1:6" x14ac:dyDescent="0.3">
      <c r="A847690" s="30"/>
      <c r="B847690" s="30"/>
      <c r="C847690" s="30"/>
      <c r="D847690" s="30"/>
      <c r="E847690" s="30"/>
      <c r="F847690" s="30"/>
    </row>
    <row r="847789" spans="1:6" x14ac:dyDescent="0.3">
      <c r="A847789" s="30"/>
      <c r="B847789" s="30"/>
      <c r="C847789" s="30"/>
      <c r="D847789" s="30"/>
      <c r="E847789" s="30"/>
      <c r="F847789" s="30"/>
    </row>
    <row r="847888" spans="1:6" x14ac:dyDescent="0.3">
      <c r="A847888" s="30"/>
      <c r="B847888" s="30"/>
      <c r="C847888" s="30"/>
      <c r="D847888" s="30"/>
      <c r="E847888" s="30"/>
      <c r="F847888" s="30"/>
    </row>
    <row r="847987" spans="1:6" x14ac:dyDescent="0.3">
      <c r="A847987" s="30"/>
      <c r="B847987" s="30"/>
      <c r="C847987" s="30"/>
      <c r="D847987" s="30"/>
      <c r="E847987" s="30"/>
      <c r="F847987" s="30"/>
    </row>
    <row r="848086" spans="1:6" x14ac:dyDescent="0.3">
      <c r="A848086" s="30"/>
      <c r="B848086" s="30"/>
      <c r="C848086" s="30"/>
      <c r="D848086" s="30"/>
      <c r="E848086" s="30"/>
      <c r="F848086" s="30"/>
    </row>
    <row r="848185" spans="1:6" x14ac:dyDescent="0.3">
      <c r="A848185" s="30"/>
      <c r="B848185" s="30"/>
      <c r="C848185" s="30"/>
      <c r="D848185" s="30"/>
      <c r="E848185" s="30"/>
      <c r="F848185" s="30"/>
    </row>
    <row r="848284" spans="1:6" x14ac:dyDescent="0.3">
      <c r="A848284" s="30"/>
      <c r="B848284" s="30"/>
      <c r="C848284" s="30"/>
      <c r="D848284" s="30"/>
      <c r="E848284" s="30"/>
      <c r="F848284" s="30"/>
    </row>
    <row r="848383" spans="1:6" x14ac:dyDescent="0.3">
      <c r="A848383" s="30"/>
      <c r="B848383" s="30"/>
      <c r="C848383" s="30"/>
      <c r="D848383" s="30"/>
      <c r="E848383" s="30"/>
      <c r="F848383" s="30"/>
    </row>
    <row r="848482" spans="1:6" x14ac:dyDescent="0.3">
      <c r="A848482" s="30"/>
      <c r="B848482" s="30"/>
      <c r="C848482" s="30"/>
      <c r="D848482" s="30"/>
      <c r="E848482" s="30"/>
      <c r="F848482" s="30"/>
    </row>
    <row r="848581" spans="1:6" x14ac:dyDescent="0.3">
      <c r="A848581" s="30"/>
      <c r="B848581" s="30"/>
      <c r="C848581" s="30"/>
      <c r="D848581" s="30"/>
      <c r="E848581" s="30"/>
      <c r="F848581" s="30"/>
    </row>
    <row r="848680" spans="1:6" x14ac:dyDescent="0.3">
      <c r="A848680" s="30"/>
      <c r="B848680" s="30"/>
      <c r="C848680" s="30"/>
      <c r="D848680" s="30"/>
      <c r="E848680" s="30"/>
      <c r="F848680" s="30"/>
    </row>
    <row r="848779" spans="1:6" x14ac:dyDescent="0.3">
      <c r="A848779" s="30"/>
      <c r="B848779" s="30"/>
      <c r="C848779" s="30"/>
      <c r="D848779" s="30"/>
      <c r="E848779" s="30"/>
      <c r="F848779" s="30"/>
    </row>
    <row r="848878" spans="1:6" x14ac:dyDescent="0.3">
      <c r="A848878" s="30"/>
      <c r="B848878" s="30"/>
      <c r="C848878" s="30"/>
      <c r="D848878" s="30"/>
      <c r="E848878" s="30"/>
      <c r="F848878" s="30"/>
    </row>
    <row r="848977" spans="1:6" x14ac:dyDescent="0.3">
      <c r="A848977" s="30"/>
      <c r="B848977" s="30"/>
      <c r="C848977" s="30"/>
      <c r="D848977" s="30"/>
      <c r="E848977" s="30"/>
      <c r="F848977" s="30"/>
    </row>
    <row r="849076" spans="1:6" x14ac:dyDescent="0.3">
      <c r="A849076" s="30"/>
      <c r="B849076" s="30"/>
      <c r="C849076" s="30"/>
      <c r="D849076" s="30"/>
      <c r="E849076" s="30"/>
      <c r="F849076" s="30"/>
    </row>
    <row r="849175" spans="1:6" x14ac:dyDescent="0.3">
      <c r="A849175" s="30"/>
      <c r="B849175" s="30"/>
      <c r="C849175" s="30"/>
      <c r="D849175" s="30"/>
      <c r="E849175" s="30"/>
      <c r="F849175" s="30"/>
    </row>
    <row r="849274" spans="1:6" x14ac:dyDescent="0.3">
      <c r="A849274" s="30"/>
      <c r="B849274" s="30"/>
      <c r="C849274" s="30"/>
      <c r="D849274" s="30"/>
      <c r="E849274" s="30"/>
      <c r="F849274" s="30"/>
    </row>
    <row r="849373" spans="1:6" x14ac:dyDescent="0.3">
      <c r="A849373" s="30"/>
      <c r="B849373" s="30"/>
      <c r="C849373" s="30"/>
      <c r="D849373" s="30"/>
      <c r="E849373" s="30"/>
      <c r="F849373" s="30"/>
    </row>
    <row r="849472" spans="1:6" x14ac:dyDescent="0.3">
      <c r="A849472" s="30"/>
      <c r="B849472" s="30"/>
      <c r="C849472" s="30"/>
      <c r="D849472" s="30"/>
      <c r="E849472" s="30"/>
      <c r="F849472" s="30"/>
    </row>
    <row r="849571" spans="1:6" x14ac:dyDescent="0.3">
      <c r="A849571" s="30"/>
      <c r="B849571" s="30"/>
      <c r="C849571" s="30"/>
      <c r="D849571" s="30"/>
      <c r="E849571" s="30"/>
      <c r="F849571" s="30"/>
    </row>
    <row r="849670" spans="1:6" x14ac:dyDescent="0.3">
      <c r="A849670" s="30"/>
      <c r="B849670" s="30"/>
      <c r="C849670" s="30"/>
      <c r="D849670" s="30"/>
      <c r="E849670" s="30"/>
      <c r="F849670" s="30"/>
    </row>
    <row r="849769" spans="1:6" x14ac:dyDescent="0.3">
      <c r="A849769" s="30"/>
      <c r="B849769" s="30"/>
      <c r="C849769" s="30"/>
      <c r="D849769" s="30"/>
      <c r="E849769" s="30"/>
      <c r="F849769" s="30"/>
    </row>
    <row r="849868" spans="1:6" x14ac:dyDescent="0.3">
      <c r="A849868" s="30"/>
      <c r="B849868" s="30"/>
      <c r="C849868" s="30"/>
      <c r="D849868" s="30"/>
      <c r="E849868" s="30"/>
      <c r="F849868" s="30"/>
    </row>
    <row r="849967" spans="1:6" x14ac:dyDescent="0.3">
      <c r="A849967" s="30"/>
      <c r="B849967" s="30"/>
      <c r="C849967" s="30"/>
      <c r="D849967" s="30"/>
      <c r="E849967" s="30"/>
      <c r="F849967" s="30"/>
    </row>
    <row r="850066" spans="1:6" x14ac:dyDescent="0.3">
      <c r="A850066" s="30"/>
      <c r="B850066" s="30"/>
      <c r="C850066" s="30"/>
      <c r="D850066" s="30"/>
      <c r="E850066" s="30"/>
      <c r="F850066" s="30"/>
    </row>
    <row r="850165" spans="1:6" x14ac:dyDescent="0.3">
      <c r="A850165" s="30"/>
      <c r="B850165" s="30"/>
      <c r="C850165" s="30"/>
      <c r="D850165" s="30"/>
      <c r="E850165" s="30"/>
      <c r="F850165" s="30"/>
    </row>
    <row r="850264" spans="1:6" x14ac:dyDescent="0.3">
      <c r="A850264" s="30"/>
      <c r="B850264" s="30"/>
      <c r="C850264" s="30"/>
      <c r="D850264" s="30"/>
      <c r="E850264" s="30"/>
      <c r="F850264" s="30"/>
    </row>
    <row r="850363" spans="1:6" x14ac:dyDescent="0.3">
      <c r="A850363" s="30"/>
      <c r="B850363" s="30"/>
      <c r="C850363" s="30"/>
      <c r="D850363" s="30"/>
      <c r="E850363" s="30"/>
      <c r="F850363" s="30"/>
    </row>
    <row r="850462" spans="1:6" x14ac:dyDescent="0.3">
      <c r="A850462" s="30"/>
      <c r="B850462" s="30"/>
      <c r="C850462" s="30"/>
      <c r="D850462" s="30"/>
      <c r="E850462" s="30"/>
      <c r="F850462" s="30"/>
    </row>
    <row r="850561" spans="1:6" x14ac:dyDescent="0.3">
      <c r="A850561" s="30"/>
      <c r="B850561" s="30"/>
      <c r="C850561" s="30"/>
      <c r="D850561" s="30"/>
      <c r="E850561" s="30"/>
      <c r="F850561" s="30"/>
    </row>
    <row r="850660" spans="1:6" x14ac:dyDescent="0.3">
      <c r="A850660" s="30"/>
      <c r="B850660" s="30"/>
      <c r="C850660" s="30"/>
      <c r="D850660" s="30"/>
      <c r="E850660" s="30"/>
      <c r="F850660" s="30"/>
    </row>
    <row r="850759" spans="1:6" x14ac:dyDescent="0.3">
      <c r="A850759" s="30"/>
      <c r="B850759" s="30"/>
      <c r="C850759" s="30"/>
      <c r="D850759" s="30"/>
      <c r="E850759" s="30"/>
      <c r="F850759" s="30"/>
    </row>
    <row r="850858" spans="1:6" x14ac:dyDescent="0.3">
      <c r="A850858" s="30"/>
      <c r="B850858" s="30"/>
      <c r="C850858" s="30"/>
      <c r="D850858" s="30"/>
      <c r="E850858" s="30"/>
      <c r="F850858" s="30"/>
    </row>
    <row r="850957" spans="1:6" x14ac:dyDescent="0.3">
      <c r="A850957" s="30"/>
      <c r="B850957" s="30"/>
      <c r="C850957" s="30"/>
      <c r="D850957" s="30"/>
      <c r="E850957" s="30"/>
      <c r="F850957" s="30"/>
    </row>
    <row r="851056" spans="1:6" x14ac:dyDescent="0.3">
      <c r="A851056" s="30"/>
      <c r="B851056" s="30"/>
      <c r="C851056" s="30"/>
      <c r="D851056" s="30"/>
      <c r="E851056" s="30"/>
      <c r="F851056" s="30"/>
    </row>
    <row r="851155" spans="1:6" x14ac:dyDescent="0.3">
      <c r="A851155" s="30"/>
      <c r="B851155" s="30"/>
      <c r="C851155" s="30"/>
      <c r="D851155" s="30"/>
      <c r="E851155" s="30"/>
      <c r="F851155" s="30"/>
    </row>
    <row r="851254" spans="1:6" x14ac:dyDescent="0.3">
      <c r="A851254" s="30"/>
      <c r="B851254" s="30"/>
      <c r="C851254" s="30"/>
      <c r="D851254" s="30"/>
      <c r="E851254" s="30"/>
      <c r="F851254" s="30"/>
    </row>
    <row r="851353" spans="1:6" x14ac:dyDescent="0.3">
      <c r="A851353" s="30"/>
      <c r="B851353" s="30"/>
      <c r="C851353" s="30"/>
      <c r="D851353" s="30"/>
      <c r="E851353" s="30"/>
      <c r="F851353" s="30"/>
    </row>
    <row r="851452" spans="1:6" x14ac:dyDescent="0.3">
      <c r="A851452" s="30"/>
      <c r="B851452" s="30"/>
      <c r="C851452" s="30"/>
      <c r="D851452" s="30"/>
      <c r="E851452" s="30"/>
      <c r="F851452" s="30"/>
    </row>
    <row r="851551" spans="1:6" x14ac:dyDescent="0.3">
      <c r="A851551" s="30"/>
      <c r="B851551" s="30"/>
      <c r="C851551" s="30"/>
      <c r="D851551" s="30"/>
      <c r="E851551" s="30"/>
      <c r="F851551" s="30"/>
    </row>
    <row r="851650" spans="1:6" x14ac:dyDescent="0.3">
      <c r="A851650" s="30"/>
      <c r="B851650" s="30"/>
      <c r="C851650" s="30"/>
      <c r="D851650" s="30"/>
      <c r="E851650" s="30"/>
      <c r="F851650" s="30"/>
    </row>
    <row r="851749" spans="1:6" x14ac:dyDescent="0.3">
      <c r="A851749" s="30"/>
      <c r="B851749" s="30"/>
      <c r="C851749" s="30"/>
      <c r="D851749" s="30"/>
      <c r="E851749" s="30"/>
      <c r="F851749" s="30"/>
    </row>
    <row r="851848" spans="1:6" x14ac:dyDescent="0.3">
      <c r="A851848" s="30"/>
      <c r="B851848" s="30"/>
      <c r="C851848" s="30"/>
      <c r="D851848" s="30"/>
      <c r="E851848" s="30"/>
      <c r="F851848" s="30"/>
    </row>
    <row r="851947" spans="1:6" x14ac:dyDescent="0.3">
      <c r="A851947" s="30"/>
      <c r="B851947" s="30"/>
      <c r="C851947" s="30"/>
      <c r="D851947" s="30"/>
      <c r="E851947" s="30"/>
      <c r="F851947" s="30"/>
    </row>
    <row r="852046" spans="1:6" x14ac:dyDescent="0.3">
      <c r="A852046" s="30"/>
      <c r="B852046" s="30"/>
      <c r="C852046" s="30"/>
      <c r="D852046" s="30"/>
      <c r="E852046" s="30"/>
      <c r="F852046" s="30"/>
    </row>
    <row r="852145" spans="1:6" x14ac:dyDescent="0.3">
      <c r="A852145" s="30"/>
      <c r="B852145" s="30"/>
      <c r="C852145" s="30"/>
      <c r="D852145" s="30"/>
      <c r="E852145" s="30"/>
      <c r="F852145" s="30"/>
    </row>
    <row r="852244" spans="1:6" x14ac:dyDescent="0.3">
      <c r="A852244" s="30"/>
      <c r="B852244" s="30"/>
      <c r="C852244" s="30"/>
      <c r="D852244" s="30"/>
      <c r="E852244" s="30"/>
      <c r="F852244" s="30"/>
    </row>
    <row r="852343" spans="1:6" x14ac:dyDescent="0.3">
      <c r="A852343" s="30"/>
      <c r="B852343" s="30"/>
      <c r="C852343" s="30"/>
      <c r="D852343" s="30"/>
      <c r="E852343" s="30"/>
      <c r="F852343" s="30"/>
    </row>
    <row r="852442" spans="1:6" x14ac:dyDescent="0.3">
      <c r="A852442" s="30"/>
      <c r="B852442" s="30"/>
      <c r="C852442" s="30"/>
      <c r="D852442" s="30"/>
      <c r="E852442" s="30"/>
      <c r="F852442" s="30"/>
    </row>
    <row r="852541" spans="1:6" x14ac:dyDescent="0.3">
      <c r="A852541" s="30"/>
      <c r="B852541" s="30"/>
      <c r="C852541" s="30"/>
      <c r="D852541" s="30"/>
      <c r="E852541" s="30"/>
      <c r="F852541" s="30"/>
    </row>
    <row r="852640" spans="1:6" x14ac:dyDescent="0.3">
      <c r="A852640" s="30"/>
      <c r="B852640" s="30"/>
      <c r="C852640" s="30"/>
      <c r="D852640" s="30"/>
      <c r="E852640" s="30"/>
      <c r="F852640" s="30"/>
    </row>
    <row r="852739" spans="1:6" x14ac:dyDescent="0.3">
      <c r="A852739" s="30"/>
      <c r="B852739" s="30"/>
      <c r="C852739" s="30"/>
      <c r="D852739" s="30"/>
      <c r="E852739" s="30"/>
      <c r="F852739" s="30"/>
    </row>
    <row r="852838" spans="1:6" x14ac:dyDescent="0.3">
      <c r="A852838" s="30"/>
      <c r="B852838" s="30"/>
      <c r="C852838" s="30"/>
      <c r="D852838" s="30"/>
      <c r="E852838" s="30"/>
      <c r="F852838" s="30"/>
    </row>
    <row r="852937" spans="1:6" x14ac:dyDescent="0.3">
      <c r="A852937" s="30"/>
      <c r="B852937" s="30"/>
      <c r="C852937" s="30"/>
      <c r="D852937" s="30"/>
      <c r="E852937" s="30"/>
      <c r="F852937" s="30"/>
    </row>
    <row r="853036" spans="1:6" x14ac:dyDescent="0.3">
      <c r="A853036" s="30"/>
      <c r="B853036" s="30"/>
      <c r="C853036" s="30"/>
      <c r="D853036" s="30"/>
      <c r="E853036" s="30"/>
      <c r="F853036" s="30"/>
    </row>
    <row r="853135" spans="1:6" x14ac:dyDescent="0.3">
      <c r="A853135" s="30"/>
      <c r="B853135" s="30"/>
      <c r="C853135" s="30"/>
      <c r="D853135" s="30"/>
      <c r="E853135" s="30"/>
      <c r="F853135" s="30"/>
    </row>
    <row r="853234" spans="1:6" x14ac:dyDescent="0.3">
      <c r="A853234" s="30"/>
      <c r="B853234" s="30"/>
      <c r="C853234" s="30"/>
      <c r="D853234" s="30"/>
      <c r="E853234" s="30"/>
      <c r="F853234" s="30"/>
    </row>
    <row r="853333" spans="1:6" x14ac:dyDescent="0.3">
      <c r="A853333" s="30"/>
      <c r="B853333" s="30"/>
      <c r="C853333" s="30"/>
      <c r="D853333" s="30"/>
      <c r="E853333" s="30"/>
      <c r="F853333" s="30"/>
    </row>
    <row r="853432" spans="1:6" x14ac:dyDescent="0.3">
      <c r="A853432" s="30"/>
      <c r="B853432" s="30"/>
      <c r="C853432" s="30"/>
      <c r="D853432" s="30"/>
      <c r="E853432" s="30"/>
      <c r="F853432" s="30"/>
    </row>
    <row r="853531" spans="1:6" x14ac:dyDescent="0.3">
      <c r="A853531" s="30"/>
      <c r="B853531" s="30"/>
      <c r="C853531" s="30"/>
      <c r="D853531" s="30"/>
      <c r="E853531" s="30"/>
      <c r="F853531" s="30"/>
    </row>
    <row r="853630" spans="1:6" x14ac:dyDescent="0.3">
      <c r="A853630" s="30"/>
      <c r="B853630" s="30"/>
      <c r="C853630" s="30"/>
      <c r="D853630" s="30"/>
      <c r="E853630" s="30"/>
      <c r="F853630" s="30"/>
    </row>
    <row r="853729" spans="1:6" x14ac:dyDescent="0.3">
      <c r="A853729" s="30"/>
      <c r="B853729" s="30"/>
      <c r="C853729" s="30"/>
      <c r="D853729" s="30"/>
      <c r="E853729" s="30"/>
      <c r="F853729" s="30"/>
    </row>
    <row r="853828" spans="1:6" x14ac:dyDescent="0.3">
      <c r="A853828" s="30"/>
      <c r="B853828" s="30"/>
      <c r="C853828" s="30"/>
      <c r="D853828" s="30"/>
      <c r="E853828" s="30"/>
      <c r="F853828" s="30"/>
    </row>
    <row r="853927" spans="1:6" x14ac:dyDescent="0.3">
      <c r="A853927" s="30"/>
      <c r="B853927" s="30"/>
      <c r="C853927" s="30"/>
      <c r="D853927" s="30"/>
      <c r="E853927" s="30"/>
      <c r="F853927" s="30"/>
    </row>
    <row r="854026" spans="1:6" x14ac:dyDescent="0.3">
      <c r="A854026" s="30"/>
      <c r="B854026" s="30"/>
      <c r="C854026" s="30"/>
      <c r="D854026" s="30"/>
      <c r="E854026" s="30"/>
      <c r="F854026" s="30"/>
    </row>
    <row r="854125" spans="1:6" x14ac:dyDescent="0.3">
      <c r="A854125" s="30"/>
      <c r="B854125" s="30"/>
      <c r="C854125" s="30"/>
      <c r="D854125" s="30"/>
      <c r="E854125" s="30"/>
      <c r="F854125" s="30"/>
    </row>
    <row r="854224" spans="1:6" x14ac:dyDescent="0.3">
      <c r="A854224" s="30"/>
      <c r="B854224" s="30"/>
      <c r="C854224" s="30"/>
      <c r="D854224" s="30"/>
      <c r="E854224" s="30"/>
      <c r="F854224" s="30"/>
    </row>
    <row r="854323" spans="1:6" x14ac:dyDescent="0.3">
      <c r="A854323" s="30"/>
      <c r="B854323" s="30"/>
      <c r="C854323" s="30"/>
      <c r="D854323" s="30"/>
      <c r="E854323" s="30"/>
      <c r="F854323" s="30"/>
    </row>
    <row r="854422" spans="1:6" x14ac:dyDescent="0.3">
      <c r="A854422" s="30"/>
      <c r="B854422" s="30"/>
      <c r="C854422" s="30"/>
      <c r="D854422" s="30"/>
      <c r="E854422" s="30"/>
      <c r="F854422" s="30"/>
    </row>
    <row r="854521" spans="1:6" x14ac:dyDescent="0.3">
      <c r="A854521" s="30"/>
      <c r="B854521" s="30"/>
      <c r="C854521" s="30"/>
      <c r="D854521" s="30"/>
      <c r="E854521" s="30"/>
      <c r="F854521" s="30"/>
    </row>
    <row r="854620" spans="1:6" x14ac:dyDescent="0.3">
      <c r="A854620" s="30"/>
      <c r="B854620" s="30"/>
      <c r="C854620" s="30"/>
      <c r="D854620" s="30"/>
      <c r="E854620" s="30"/>
      <c r="F854620" s="30"/>
    </row>
    <row r="854719" spans="1:6" x14ac:dyDescent="0.3">
      <c r="A854719" s="30"/>
      <c r="B854719" s="30"/>
      <c r="C854719" s="30"/>
      <c r="D854719" s="30"/>
      <c r="E854719" s="30"/>
      <c r="F854719" s="30"/>
    </row>
    <row r="854818" spans="1:6" x14ac:dyDescent="0.3">
      <c r="A854818" s="30"/>
      <c r="B854818" s="30"/>
      <c r="C854818" s="30"/>
      <c r="D854818" s="30"/>
      <c r="E854818" s="30"/>
      <c r="F854818" s="30"/>
    </row>
    <row r="854917" spans="1:6" x14ac:dyDescent="0.3">
      <c r="A854917" s="30"/>
      <c r="B854917" s="30"/>
      <c r="C854917" s="30"/>
      <c r="D854917" s="30"/>
      <c r="E854917" s="30"/>
      <c r="F854917" s="30"/>
    </row>
    <row r="855016" spans="1:6" x14ac:dyDescent="0.3">
      <c r="A855016" s="30"/>
      <c r="B855016" s="30"/>
      <c r="C855016" s="30"/>
      <c r="D855016" s="30"/>
      <c r="E855016" s="30"/>
      <c r="F855016" s="30"/>
    </row>
    <row r="855115" spans="1:6" x14ac:dyDescent="0.3">
      <c r="A855115" s="30"/>
      <c r="B855115" s="30"/>
      <c r="C855115" s="30"/>
      <c r="D855115" s="30"/>
      <c r="E855115" s="30"/>
      <c r="F855115" s="30"/>
    </row>
    <row r="855214" spans="1:6" x14ac:dyDescent="0.3">
      <c r="A855214" s="30"/>
      <c r="B855214" s="30"/>
      <c r="C855214" s="30"/>
      <c r="D855214" s="30"/>
      <c r="E855214" s="30"/>
      <c r="F855214" s="30"/>
    </row>
    <row r="855313" spans="1:6" x14ac:dyDescent="0.3">
      <c r="A855313" s="30"/>
      <c r="B855313" s="30"/>
      <c r="C855313" s="30"/>
      <c r="D855313" s="30"/>
      <c r="E855313" s="30"/>
      <c r="F855313" s="30"/>
    </row>
    <row r="855412" spans="1:6" x14ac:dyDescent="0.3">
      <c r="A855412" s="30"/>
      <c r="B855412" s="30"/>
      <c r="C855412" s="30"/>
      <c r="D855412" s="30"/>
      <c r="E855412" s="30"/>
      <c r="F855412" s="30"/>
    </row>
    <row r="855511" spans="1:6" x14ac:dyDescent="0.3">
      <c r="A855511" s="30"/>
      <c r="B855511" s="30"/>
      <c r="C855511" s="30"/>
      <c r="D855511" s="30"/>
      <c r="E855511" s="30"/>
      <c r="F855511" s="30"/>
    </row>
    <row r="855610" spans="1:6" x14ac:dyDescent="0.3">
      <c r="A855610" s="30"/>
      <c r="B855610" s="30"/>
      <c r="C855610" s="30"/>
      <c r="D855610" s="30"/>
      <c r="E855610" s="30"/>
      <c r="F855610" s="30"/>
    </row>
    <row r="855709" spans="1:6" x14ac:dyDescent="0.3">
      <c r="A855709" s="30"/>
      <c r="B855709" s="30"/>
      <c r="C855709" s="30"/>
      <c r="D855709" s="30"/>
      <c r="E855709" s="30"/>
      <c r="F855709" s="30"/>
    </row>
    <row r="855808" spans="1:6" x14ac:dyDescent="0.3">
      <c r="A855808" s="30"/>
      <c r="B855808" s="30"/>
      <c r="C855808" s="30"/>
      <c r="D855808" s="30"/>
      <c r="E855808" s="30"/>
      <c r="F855808" s="30"/>
    </row>
    <row r="855907" spans="1:6" x14ac:dyDescent="0.3">
      <c r="A855907" s="30"/>
      <c r="B855907" s="30"/>
      <c r="C855907" s="30"/>
      <c r="D855907" s="30"/>
      <c r="E855907" s="30"/>
      <c r="F855907" s="30"/>
    </row>
    <row r="856006" spans="1:6" x14ac:dyDescent="0.3">
      <c r="A856006" s="30"/>
      <c r="B856006" s="30"/>
      <c r="C856006" s="30"/>
      <c r="D856006" s="30"/>
      <c r="E856006" s="30"/>
      <c r="F856006" s="30"/>
    </row>
    <row r="856105" spans="1:6" x14ac:dyDescent="0.3">
      <c r="A856105" s="30"/>
      <c r="B856105" s="30"/>
      <c r="C856105" s="30"/>
      <c r="D856105" s="30"/>
      <c r="E856105" s="30"/>
      <c r="F856105" s="30"/>
    </row>
    <row r="856204" spans="1:6" x14ac:dyDescent="0.3">
      <c r="A856204" s="30"/>
      <c r="B856204" s="30"/>
      <c r="C856204" s="30"/>
      <c r="D856204" s="30"/>
      <c r="E856204" s="30"/>
      <c r="F856204" s="30"/>
    </row>
    <row r="856303" spans="1:6" x14ac:dyDescent="0.3">
      <c r="A856303" s="30"/>
      <c r="B856303" s="30"/>
      <c r="C856303" s="30"/>
      <c r="D856303" s="30"/>
      <c r="E856303" s="30"/>
      <c r="F856303" s="30"/>
    </row>
    <row r="856402" spans="1:6" x14ac:dyDescent="0.3">
      <c r="A856402" s="30"/>
      <c r="B856402" s="30"/>
      <c r="C856402" s="30"/>
      <c r="D856402" s="30"/>
      <c r="E856402" s="30"/>
      <c r="F856402" s="30"/>
    </row>
    <row r="856501" spans="1:6" x14ac:dyDescent="0.3">
      <c r="A856501" s="30"/>
      <c r="B856501" s="30"/>
      <c r="C856501" s="30"/>
      <c r="D856501" s="30"/>
      <c r="E856501" s="30"/>
      <c r="F856501" s="30"/>
    </row>
    <row r="856600" spans="1:6" x14ac:dyDescent="0.3">
      <c r="A856600" s="30"/>
      <c r="B856600" s="30"/>
      <c r="C856600" s="30"/>
      <c r="D856600" s="30"/>
      <c r="E856600" s="30"/>
      <c r="F856600" s="30"/>
    </row>
    <row r="856699" spans="1:6" x14ac:dyDescent="0.3">
      <c r="A856699" s="30"/>
      <c r="B856699" s="30"/>
      <c r="C856699" s="30"/>
      <c r="D856699" s="30"/>
      <c r="E856699" s="30"/>
      <c r="F856699" s="30"/>
    </row>
    <row r="856798" spans="1:6" x14ac:dyDescent="0.3">
      <c r="A856798" s="30"/>
      <c r="B856798" s="30"/>
      <c r="C856798" s="30"/>
      <c r="D856798" s="30"/>
      <c r="E856798" s="30"/>
      <c r="F856798" s="30"/>
    </row>
    <row r="856897" spans="1:6" x14ac:dyDescent="0.3">
      <c r="A856897" s="30"/>
      <c r="B856897" s="30"/>
      <c r="C856897" s="30"/>
      <c r="D856897" s="30"/>
      <c r="E856897" s="30"/>
      <c r="F856897" s="30"/>
    </row>
    <row r="856996" spans="1:6" x14ac:dyDescent="0.3">
      <c r="A856996" s="30"/>
      <c r="B856996" s="30"/>
      <c r="C856996" s="30"/>
      <c r="D856996" s="30"/>
      <c r="E856996" s="30"/>
      <c r="F856996" s="30"/>
    </row>
    <row r="857095" spans="1:6" x14ac:dyDescent="0.3">
      <c r="A857095" s="30"/>
      <c r="B857095" s="30"/>
      <c r="C857095" s="30"/>
      <c r="D857095" s="30"/>
      <c r="E857095" s="30"/>
      <c r="F857095" s="30"/>
    </row>
    <row r="857194" spans="1:6" x14ac:dyDescent="0.3">
      <c r="A857194" s="30"/>
      <c r="B857194" s="30"/>
      <c r="C857194" s="30"/>
      <c r="D857194" s="30"/>
      <c r="E857194" s="30"/>
      <c r="F857194" s="30"/>
    </row>
    <row r="857293" spans="1:6" x14ac:dyDescent="0.3">
      <c r="A857293" s="30"/>
      <c r="B857293" s="30"/>
      <c r="C857293" s="30"/>
      <c r="D857293" s="30"/>
      <c r="E857293" s="30"/>
      <c r="F857293" s="30"/>
    </row>
    <row r="857392" spans="1:6" x14ac:dyDescent="0.3">
      <c r="A857392" s="30"/>
      <c r="B857392" s="30"/>
      <c r="C857392" s="30"/>
      <c r="D857392" s="30"/>
      <c r="E857392" s="30"/>
      <c r="F857392" s="30"/>
    </row>
    <row r="857491" spans="1:6" x14ac:dyDescent="0.3">
      <c r="A857491" s="30"/>
      <c r="B857491" s="30"/>
      <c r="C857491" s="30"/>
      <c r="D857491" s="30"/>
      <c r="E857491" s="30"/>
      <c r="F857491" s="30"/>
    </row>
    <row r="857590" spans="1:6" x14ac:dyDescent="0.3">
      <c r="A857590" s="30"/>
      <c r="B857590" s="30"/>
      <c r="C857590" s="30"/>
      <c r="D857590" s="30"/>
      <c r="E857590" s="30"/>
      <c r="F857590" s="30"/>
    </row>
    <row r="857689" spans="1:6" x14ac:dyDescent="0.3">
      <c r="A857689" s="30"/>
      <c r="B857689" s="30"/>
      <c r="C857689" s="30"/>
      <c r="D857689" s="30"/>
      <c r="E857689" s="30"/>
      <c r="F857689" s="30"/>
    </row>
    <row r="857788" spans="1:6" x14ac:dyDescent="0.3">
      <c r="A857788" s="30"/>
      <c r="B857788" s="30"/>
      <c r="C857788" s="30"/>
      <c r="D857788" s="30"/>
      <c r="E857788" s="30"/>
      <c r="F857788" s="30"/>
    </row>
    <row r="857887" spans="1:6" x14ac:dyDescent="0.3">
      <c r="A857887" s="30"/>
      <c r="B857887" s="30"/>
      <c r="C857887" s="30"/>
      <c r="D857887" s="30"/>
      <c r="E857887" s="30"/>
      <c r="F857887" s="30"/>
    </row>
    <row r="857986" spans="1:6" x14ac:dyDescent="0.3">
      <c r="A857986" s="30"/>
      <c r="B857986" s="30"/>
      <c r="C857986" s="30"/>
      <c r="D857986" s="30"/>
      <c r="E857986" s="30"/>
      <c r="F857986" s="30"/>
    </row>
    <row r="858085" spans="1:6" x14ac:dyDescent="0.3">
      <c r="A858085" s="30"/>
      <c r="B858085" s="30"/>
      <c r="C858085" s="30"/>
      <c r="D858085" s="30"/>
      <c r="E858085" s="30"/>
      <c r="F858085" s="30"/>
    </row>
    <row r="858184" spans="1:6" x14ac:dyDescent="0.3">
      <c r="A858184" s="30"/>
      <c r="B858184" s="30"/>
      <c r="C858184" s="30"/>
      <c r="D858184" s="30"/>
      <c r="E858184" s="30"/>
      <c r="F858184" s="30"/>
    </row>
    <row r="858283" spans="1:6" x14ac:dyDescent="0.3">
      <c r="A858283" s="30"/>
      <c r="B858283" s="30"/>
      <c r="C858283" s="30"/>
      <c r="D858283" s="30"/>
      <c r="E858283" s="30"/>
      <c r="F858283" s="30"/>
    </row>
    <row r="858382" spans="1:6" x14ac:dyDescent="0.3">
      <c r="A858382" s="30"/>
      <c r="B858382" s="30"/>
      <c r="C858382" s="30"/>
      <c r="D858382" s="30"/>
      <c r="E858382" s="30"/>
      <c r="F858382" s="30"/>
    </row>
    <row r="858481" spans="1:6" x14ac:dyDescent="0.3">
      <c r="A858481" s="30"/>
      <c r="B858481" s="30"/>
      <c r="C858481" s="30"/>
      <c r="D858481" s="30"/>
      <c r="E858481" s="30"/>
      <c r="F858481" s="30"/>
    </row>
    <row r="858580" spans="1:6" x14ac:dyDescent="0.3">
      <c r="A858580" s="30"/>
      <c r="B858580" s="30"/>
      <c r="C858580" s="30"/>
      <c r="D858580" s="30"/>
      <c r="E858580" s="30"/>
      <c r="F858580" s="30"/>
    </row>
    <row r="858679" spans="1:6" x14ac:dyDescent="0.3">
      <c r="A858679" s="30"/>
      <c r="B858679" s="30"/>
      <c r="C858679" s="30"/>
      <c r="D858679" s="30"/>
      <c r="E858679" s="30"/>
      <c r="F858679" s="30"/>
    </row>
    <row r="858778" spans="1:6" x14ac:dyDescent="0.3">
      <c r="A858778" s="30"/>
      <c r="B858778" s="30"/>
      <c r="C858778" s="30"/>
      <c r="D858778" s="30"/>
      <c r="E858778" s="30"/>
      <c r="F858778" s="30"/>
    </row>
    <row r="858877" spans="1:6" x14ac:dyDescent="0.3">
      <c r="A858877" s="30"/>
      <c r="B858877" s="30"/>
      <c r="C858877" s="30"/>
      <c r="D858877" s="30"/>
      <c r="E858877" s="30"/>
      <c r="F858877" s="30"/>
    </row>
    <row r="858976" spans="1:6" x14ac:dyDescent="0.3">
      <c r="A858976" s="30"/>
      <c r="B858976" s="30"/>
      <c r="C858976" s="30"/>
      <c r="D858976" s="30"/>
      <c r="E858976" s="30"/>
      <c r="F858976" s="30"/>
    </row>
    <row r="859075" spans="1:6" x14ac:dyDescent="0.3">
      <c r="A859075" s="30"/>
      <c r="B859075" s="30"/>
      <c r="C859075" s="30"/>
      <c r="D859075" s="30"/>
      <c r="E859075" s="30"/>
      <c r="F859075" s="30"/>
    </row>
    <row r="859174" spans="1:6" x14ac:dyDescent="0.3">
      <c r="A859174" s="30"/>
      <c r="B859174" s="30"/>
      <c r="C859174" s="30"/>
      <c r="D859174" s="30"/>
      <c r="E859174" s="30"/>
      <c r="F859174" s="30"/>
    </row>
    <row r="859273" spans="1:6" x14ac:dyDescent="0.3">
      <c r="A859273" s="30"/>
      <c r="B859273" s="30"/>
      <c r="C859273" s="30"/>
      <c r="D859273" s="30"/>
      <c r="E859273" s="30"/>
      <c r="F859273" s="30"/>
    </row>
    <row r="859372" spans="1:6" x14ac:dyDescent="0.3">
      <c r="A859372" s="30"/>
      <c r="B859372" s="30"/>
      <c r="C859372" s="30"/>
      <c r="D859372" s="30"/>
      <c r="E859372" s="30"/>
      <c r="F859372" s="30"/>
    </row>
    <row r="859471" spans="1:6" x14ac:dyDescent="0.3">
      <c r="A859471" s="30"/>
      <c r="B859471" s="30"/>
      <c r="C859471" s="30"/>
      <c r="D859471" s="30"/>
      <c r="E859471" s="30"/>
      <c r="F859471" s="30"/>
    </row>
    <row r="859570" spans="1:6" x14ac:dyDescent="0.3">
      <c r="A859570" s="30"/>
      <c r="B859570" s="30"/>
      <c r="C859570" s="30"/>
      <c r="D859570" s="30"/>
      <c r="E859570" s="30"/>
      <c r="F859570" s="30"/>
    </row>
    <row r="859669" spans="1:6" x14ac:dyDescent="0.3">
      <c r="A859669" s="30"/>
      <c r="B859669" s="30"/>
      <c r="C859669" s="30"/>
      <c r="D859669" s="30"/>
      <c r="E859669" s="30"/>
      <c r="F859669" s="30"/>
    </row>
    <row r="859768" spans="1:6" x14ac:dyDescent="0.3">
      <c r="A859768" s="30"/>
      <c r="B859768" s="30"/>
      <c r="C859768" s="30"/>
      <c r="D859768" s="30"/>
      <c r="E859768" s="30"/>
      <c r="F859768" s="30"/>
    </row>
    <row r="859867" spans="1:6" x14ac:dyDescent="0.3">
      <c r="A859867" s="30"/>
      <c r="B859867" s="30"/>
      <c r="C859867" s="30"/>
      <c r="D859867" s="30"/>
      <c r="E859867" s="30"/>
      <c r="F859867" s="30"/>
    </row>
    <row r="859966" spans="1:6" x14ac:dyDescent="0.3">
      <c r="A859966" s="30"/>
      <c r="B859966" s="30"/>
      <c r="C859966" s="30"/>
      <c r="D859966" s="30"/>
      <c r="E859966" s="30"/>
      <c r="F859966" s="30"/>
    </row>
    <row r="860065" spans="1:6" x14ac:dyDescent="0.3">
      <c r="A860065" s="30"/>
      <c r="B860065" s="30"/>
      <c r="C860065" s="30"/>
      <c r="D860065" s="30"/>
      <c r="E860065" s="30"/>
      <c r="F860065" s="30"/>
    </row>
    <row r="860164" spans="1:6" x14ac:dyDescent="0.3">
      <c r="A860164" s="30"/>
      <c r="B860164" s="30"/>
      <c r="C860164" s="30"/>
      <c r="D860164" s="30"/>
      <c r="E860164" s="30"/>
      <c r="F860164" s="30"/>
    </row>
    <row r="860263" spans="1:6" x14ac:dyDescent="0.3">
      <c r="A860263" s="30"/>
      <c r="B860263" s="30"/>
      <c r="C860263" s="30"/>
      <c r="D860263" s="30"/>
      <c r="E860263" s="30"/>
      <c r="F860263" s="30"/>
    </row>
    <row r="860362" spans="1:6" x14ac:dyDescent="0.3">
      <c r="A860362" s="30"/>
      <c r="B860362" s="30"/>
      <c r="C860362" s="30"/>
      <c r="D860362" s="30"/>
      <c r="E860362" s="30"/>
      <c r="F860362" s="30"/>
    </row>
    <row r="860461" spans="1:6" x14ac:dyDescent="0.3">
      <c r="A860461" s="30"/>
      <c r="B860461" s="30"/>
      <c r="C860461" s="30"/>
      <c r="D860461" s="30"/>
      <c r="E860461" s="30"/>
      <c r="F860461" s="30"/>
    </row>
    <row r="860560" spans="1:6" x14ac:dyDescent="0.3">
      <c r="A860560" s="30"/>
      <c r="B860560" s="30"/>
      <c r="C860560" s="30"/>
      <c r="D860560" s="30"/>
      <c r="E860560" s="30"/>
      <c r="F860560" s="30"/>
    </row>
    <row r="860659" spans="1:6" x14ac:dyDescent="0.3">
      <c r="A860659" s="30"/>
      <c r="B860659" s="30"/>
      <c r="C860659" s="30"/>
      <c r="D860659" s="30"/>
      <c r="E860659" s="30"/>
      <c r="F860659" s="30"/>
    </row>
    <row r="860758" spans="1:6" x14ac:dyDescent="0.3">
      <c r="A860758" s="30"/>
      <c r="B860758" s="30"/>
      <c r="C860758" s="30"/>
      <c r="D860758" s="30"/>
      <c r="E860758" s="30"/>
      <c r="F860758" s="30"/>
    </row>
    <row r="860857" spans="1:6" x14ac:dyDescent="0.3">
      <c r="A860857" s="30"/>
      <c r="B860857" s="30"/>
      <c r="C860857" s="30"/>
      <c r="D860857" s="30"/>
      <c r="E860857" s="30"/>
      <c r="F860857" s="30"/>
    </row>
    <row r="860956" spans="1:6" x14ac:dyDescent="0.3">
      <c r="A860956" s="30"/>
      <c r="B860956" s="30"/>
      <c r="C860956" s="30"/>
      <c r="D860956" s="30"/>
      <c r="E860956" s="30"/>
      <c r="F860956" s="30"/>
    </row>
    <row r="861055" spans="1:6" x14ac:dyDescent="0.3">
      <c r="A861055" s="30"/>
      <c r="B861055" s="30"/>
      <c r="C861055" s="30"/>
      <c r="D861055" s="30"/>
      <c r="E861055" s="30"/>
      <c r="F861055" s="30"/>
    </row>
    <row r="861154" spans="1:6" x14ac:dyDescent="0.3">
      <c r="A861154" s="30"/>
      <c r="B861154" s="30"/>
      <c r="C861154" s="30"/>
      <c r="D861154" s="30"/>
      <c r="E861154" s="30"/>
      <c r="F861154" s="30"/>
    </row>
    <row r="861253" spans="1:6" x14ac:dyDescent="0.3">
      <c r="A861253" s="30"/>
      <c r="B861253" s="30"/>
      <c r="C861253" s="30"/>
      <c r="D861253" s="30"/>
      <c r="E861253" s="30"/>
      <c r="F861253" s="30"/>
    </row>
    <row r="861352" spans="1:6" x14ac:dyDescent="0.3">
      <c r="A861352" s="30"/>
      <c r="B861352" s="30"/>
      <c r="C861352" s="30"/>
      <c r="D861352" s="30"/>
      <c r="E861352" s="30"/>
      <c r="F861352" s="30"/>
    </row>
    <row r="861451" spans="1:6" x14ac:dyDescent="0.3">
      <c r="A861451" s="30"/>
      <c r="B861451" s="30"/>
      <c r="C861451" s="30"/>
      <c r="D861451" s="30"/>
      <c r="E861451" s="30"/>
      <c r="F861451" s="30"/>
    </row>
    <row r="861550" spans="1:6" x14ac:dyDescent="0.3">
      <c r="A861550" s="30"/>
      <c r="B861550" s="30"/>
      <c r="C861550" s="30"/>
      <c r="D861550" s="30"/>
      <c r="E861550" s="30"/>
      <c r="F861550" s="30"/>
    </row>
    <row r="861649" spans="1:6" x14ac:dyDescent="0.3">
      <c r="A861649" s="30"/>
      <c r="B861649" s="30"/>
      <c r="C861649" s="30"/>
      <c r="D861649" s="30"/>
      <c r="E861649" s="30"/>
      <c r="F861649" s="30"/>
    </row>
    <row r="861748" spans="1:6" x14ac:dyDescent="0.3">
      <c r="A861748" s="30"/>
      <c r="B861748" s="30"/>
      <c r="C861748" s="30"/>
      <c r="D861748" s="30"/>
      <c r="E861748" s="30"/>
      <c r="F861748" s="30"/>
    </row>
    <row r="861847" spans="1:6" x14ac:dyDescent="0.3">
      <c r="A861847" s="30"/>
      <c r="B861847" s="30"/>
      <c r="C861847" s="30"/>
      <c r="D861847" s="30"/>
      <c r="E861847" s="30"/>
      <c r="F861847" s="30"/>
    </row>
    <row r="861946" spans="1:6" x14ac:dyDescent="0.3">
      <c r="A861946" s="30"/>
      <c r="B861946" s="30"/>
      <c r="C861946" s="30"/>
      <c r="D861946" s="30"/>
      <c r="E861946" s="30"/>
      <c r="F861946" s="30"/>
    </row>
    <row r="862045" spans="1:6" x14ac:dyDescent="0.3">
      <c r="A862045" s="30"/>
      <c r="B862045" s="30"/>
      <c r="C862045" s="30"/>
      <c r="D862045" s="30"/>
      <c r="E862045" s="30"/>
      <c r="F862045" s="30"/>
    </row>
    <row r="862144" spans="1:6" x14ac:dyDescent="0.3">
      <c r="A862144" s="30"/>
      <c r="B862144" s="30"/>
      <c r="C862144" s="30"/>
      <c r="D862144" s="30"/>
      <c r="E862144" s="30"/>
      <c r="F862144" s="30"/>
    </row>
    <row r="862243" spans="1:6" x14ac:dyDescent="0.3">
      <c r="A862243" s="30"/>
      <c r="B862243" s="30"/>
      <c r="C862243" s="30"/>
      <c r="D862243" s="30"/>
      <c r="E862243" s="30"/>
      <c r="F862243" s="30"/>
    </row>
    <row r="862342" spans="1:6" x14ac:dyDescent="0.3">
      <c r="A862342" s="30"/>
      <c r="B862342" s="30"/>
      <c r="C862342" s="30"/>
      <c r="D862342" s="30"/>
      <c r="E862342" s="30"/>
      <c r="F862342" s="30"/>
    </row>
    <row r="862441" spans="1:6" x14ac:dyDescent="0.3">
      <c r="A862441" s="30"/>
      <c r="B862441" s="30"/>
      <c r="C862441" s="30"/>
      <c r="D862441" s="30"/>
      <c r="E862441" s="30"/>
      <c r="F862441" s="30"/>
    </row>
    <row r="862540" spans="1:6" x14ac:dyDescent="0.3">
      <c r="A862540" s="30"/>
      <c r="B862540" s="30"/>
      <c r="C862540" s="30"/>
      <c r="D862540" s="30"/>
      <c r="E862540" s="30"/>
      <c r="F862540" s="30"/>
    </row>
    <row r="862639" spans="1:6" x14ac:dyDescent="0.3">
      <c r="A862639" s="30"/>
      <c r="B862639" s="30"/>
      <c r="C862639" s="30"/>
      <c r="D862639" s="30"/>
      <c r="E862639" s="30"/>
      <c r="F862639" s="30"/>
    </row>
    <row r="862738" spans="1:6" x14ac:dyDescent="0.3">
      <c r="A862738" s="30"/>
      <c r="B862738" s="30"/>
      <c r="C862738" s="30"/>
      <c r="D862738" s="30"/>
      <c r="E862738" s="30"/>
      <c r="F862738" s="30"/>
    </row>
    <row r="862837" spans="1:6" x14ac:dyDescent="0.3">
      <c r="A862837" s="30"/>
      <c r="B862837" s="30"/>
      <c r="C862837" s="30"/>
      <c r="D862837" s="30"/>
      <c r="E862837" s="30"/>
      <c r="F862837" s="30"/>
    </row>
    <row r="862936" spans="1:6" x14ac:dyDescent="0.3">
      <c r="A862936" s="30"/>
      <c r="B862936" s="30"/>
      <c r="C862936" s="30"/>
      <c r="D862936" s="30"/>
      <c r="E862936" s="30"/>
      <c r="F862936" s="30"/>
    </row>
    <row r="863035" spans="1:6" x14ac:dyDescent="0.3">
      <c r="A863035" s="30"/>
      <c r="B863035" s="30"/>
      <c r="C863035" s="30"/>
      <c r="D863035" s="30"/>
      <c r="E863035" s="30"/>
      <c r="F863035" s="30"/>
    </row>
    <row r="863134" spans="1:6" x14ac:dyDescent="0.3">
      <c r="A863134" s="30"/>
      <c r="B863134" s="30"/>
      <c r="C863134" s="30"/>
      <c r="D863134" s="30"/>
      <c r="E863134" s="30"/>
      <c r="F863134" s="30"/>
    </row>
    <row r="863233" spans="1:6" x14ac:dyDescent="0.3">
      <c r="A863233" s="30"/>
      <c r="B863233" s="30"/>
      <c r="C863233" s="30"/>
      <c r="D863233" s="30"/>
      <c r="E863233" s="30"/>
      <c r="F863233" s="30"/>
    </row>
    <row r="863332" spans="1:6" x14ac:dyDescent="0.3">
      <c r="A863332" s="30"/>
      <c r="B863332" s="30"/>
      <c r="C863332" s="30"/>
      <c r="D863332" s="30"/>
      <c r="E863332" s="30"/>
      <c r="F863332" s="30"/>
    </row>
    <row r="863431" spans="1:6" x14ac:dyDescent="0.3">
      <c r="A863431" s="30"/>
      <c r="B863431" s="30"/>
      <c r="C863431" s="30"/>
      <c r="D863431" s="30"/>
      <c r="E863431" s="30"/>
      <c r="F863431" s="30"/>
    </row>
    <row r="863530" spans="1:6" x14ac:dyDescent="0.3">
      <c r="A863530" s="30"/>
      <c r="B863530" s="30"/>
      <c r="C863530" s="30"/>
      <c r="D863530" s="30"/>
      <c r="E863530" s="30"/>
      <c r="F863530" s="30"/>
    </row>
    <row r="863629" spans="1:6" x14ac:dyDescent="0.3">
      <c r="A863629" s="30"/>
      <c r="B863629" s="30"/>
      <c r="C863629" s="30"/>
      <c r="D863629" s="30"/>
      <c r="E863629" s="30"/>
      <c r="F863629" s="30"/>
    </row>
    <row r="863728" spans="1:6" x14ac:dyDescent="0.3">
      <c r="A863728" s="30"/>
      <c r="B863728" s="30"/>
      <c r="C863728" s="30"/>
      <c r="D863728" s="30"/>
      <c r="E863728" s="30"/>
      <c r="F863728" s="30"/>
    </row>
    <row r="863827" spans="1:6" x14ac:dyDescent="0.3">
      <c r="A863827" s="30"/>
      <c r="B863827" s="30"/>
      <c r="C863827" s="30"/>
      <c r="D863827" s="30"/>
      <c r="E863827" s="30"/>
      <c r="F863827" s="30"/>
    </row>
    <row r="863926" spans="1:6" x14ac:dyDescent="0.3">
      <c r="A863926" s="30"/>
      <c r="B863926" s="30"/>
      <c r="C863926" s="30"/>
      <c r="D863926" s="30"/>
      <c r="E863926" s="30"/>
      <c r="F863926" s="30"/>
    </row>
    <row r="864025" spans="1:6" x14ac:dyDescent="0.3">
      <c r="A864025" s="30"/>
      <c r="B864025" s="30"/>
      <c r="C864025" s="30"/>
      <c r="D864025" s="30"/>
      <c r="E864025" s="30"/>
      <c r="F864025" s="30"/>
    </row>
    <row r="864124" spans="1:6" x14ac:dyDescent="0.3">
      <c r="A864124" s="30"/>
      <c r="B864124" s="30"/>
      <c r="C864124" s="30"/>
      <c r="D864124" s="30"/>
      <c r="E864124" s="30"/>
      <c r="F864124" s="30"/>
    </row>
    <row r="864223" spans="1:6" x14ac:dyDescent="0.3">
      <c r="A864223" s="30"/>
      <c r="B864223" s="30"/>
      <c r="C864223" s="30"/>
      <c r="D864223" s="30"/>
      <c r="E864223" s="30"/>
      <c r="F864223" s="30"/>
    </row>
    <row r="864322" spans="1:6" x14ac:dyDescent="0.3">
      <c r="A864322" s="30"/>
      <c r="B864322" s="30"/>
      <c r="C864322" s="30"/>
      <c r="D864322" s="30"/>
      <c r="E864322" s="30"/>
      <c r="F864322" s="30"/>
    </row>
    <row r="864421" spans="1:6" x14ac:dyDescent="0.3">
      <c r="A864421" s="30"/>
      <c r="B864421" s="30"/>
      <c r="C864421" s="30"/>
      <c r="D864421" s="30"/>
      <c r="E864421" s="30"/>
      <c r="F864421" s="30"/>
    </row>
    <row r="864520" spans="1:6" x14ac:dyDescent="0.3">
      <c r="A864520" s="30"/>
      <c r="B864520" s="30"/>
      <c r="C864520" s="30"/>
      <c r="D864520" s="30"/>
      <c r="E864520" s="30"/>
      <c r="F864520" s="30"/>
    </row>
    <row r="864619" spans="1:6" x14ac:dyDescent="0.3">
      <c r="A864619" s="30"/>
      <c r="B864619" s="30"/>
      <c r="C864619" s="30"/>
      <c r="D864619" s="30"/>
      <c r="E864619" s="30"/>
      <c r="F864619" s="30"/>
    </row>
    <row r="864718" spans="1:6" x14ac:dyDescent="0.3">
      <c r="A864718" s="30"/>
      <c r="B864718" s="30"/>
      <c r="C864718" s="30"/>
      <c r="D864718" s="30"/>
      <c r="E864718" s="30"/>
      <c r="F864718" s="30"/>
    </row>
    <row r="864817" spans="1:6" x14ac:dyDescent="0.3">
      <c r="A864817" s="30"/>
      <c r="B864817" s="30"/>
      <c r="C864817" s="30"/>
      <c r="D864817" s="30"/>
      <c r="E864817" s="30"/>
      <c r="F864817" s="30"/>
    </row>
    <row r="864916" spans="1:6" x14ac:dyDescent="0.3">
      <c r="A864916" s="30"/>
      <c r="B864916" s="30"/>
      <c r="C864916" s="30"/>
      <c r="D864916" s="30"/>
      <c r="E864916" s="30"/>
      <c r="F864916" s="30"/>
    </row>
    <row r="865015" spans="1:6" x14ac:dyDescent="0.3">
      <c r="A865015" s="30"/>
      <c r="B865015" s="30"/>
      <c r="C865015" s="30"/>
      <c r="D865015" s="30"/>
      <c r="E865015" s="30"/>
      <c r="F865015" s="30"/>
    </row>
    <row r="865114" spans="1:6" x14ac:dyDescent="0.3">
      <c r="A865114" s="30"/>
      <c r="B865114" s="30"/>
      <c r="C865114" s="30"/>
      <c r="D865114" s="30"/>
      <c r="E865114" s="30"/>
      <c r="F865114" s="30"/>
    </row>
    <row r="865213" spans="1:6" x14ac:dyDescent="0.3">
      <c r="A865213" s="30"/>
      <c r="B865213" s="30"/>
      <c r="C865213" s="30"/>
      <c r="D865213" s="30"/>
      <c r="E865213" s="30"/>
      <c r="F865213" s="30"/>
    </row>
    <row r="865312" spans="1:6" x14ac:dyDescent="0.3">
      <c r="A865312" s="30"/>
      <c r="B865312" s="30"/>
      <c r="C865312" s="30"/>
      <c r="D865312" s="30"/>
      <c r="E865312" s="30"/>
      <c r="F865312" s="30"/>
    </row>
    <row r="865411" spans="1:6" x14ac:dyDescent="0.3">
      <c r="A865411" s="30"/>
      <c r="B865411" s="30"/>
      <c r="C865411" s="30"/>
      <c r="D865411" s="30"/>
      <c r="E865411" s="30"/>
      <c r="F865411" s="30"/>
    </row>
    <row r="865510" spans="1:6" x14ac:dyDescent="0.3">
      <c r="A865510" s="30"/>
      <c r="B865510" s="30"/>
      <c r="C865510" s="30"/>
      <c r="D865510" s="30"/>
      <c r="E865510" s="30"/>
      <c r="F865510" s="30"/>
    </row>
    <row r="865609" spans="1:6" x14ac:dyDescent="0.3">
      <c r="A865609" s="30"/>
      <c r="B865609" s="30"/>
      <c r="C865609" s="30"/>
      <c r="D865609" s="30"/>
      <c r="E865609" s="30"/>
      <c r="F865609" s="30"/>
    </row>
    <row r="865708" spans="1:6" x14ac:dyDescent="0.3">
      <c r="A865708" s="30"/>
      <c r="B865708" s="30"/>
      <c r="C865708" s="30"/>
      <c r="D865708" s="30"/>
      <c r="E865708" s="30"/>
      <c r="F865708" s="30"/>
    </row>
    <row r="865807" spans="1:6" x14ac:dyDescent="0.3">
      <c r="A865807" s="30"/>
      <c r="B865807" s="30"/>
      <c r="C865807" s="30"/>
      <c r="D865807" s="30"/>
      <c r="E865807" s="30"/>
      <c r="F865807" s="30"/>
    </row>
    <row r="865906" spans="1:6" x14ac:dyDescent="0.3">
      <c r="A865906" s="30"/>
      <c r="B865906" s="30"/>
      <c r="C865906" s="30"/>
      <c r="D865906" s="30"/>
      <c r="E865906" s="30"/>
      <c r="F865906" s="30"/>
    </row>
    <row r="866005" spans="1:6" x14ac:dyDescent="0.3">
      <c r="A866005" s="30"/>
      <c r="B866005" s="30"/>
      <c r="C866005" s="30"/>
      <c r="D866005" s="30"/>
      <c r="E866005" s="30"/>
      <c r="F866005" s="30"/>
    </row>
    <row r="866104" spans="1:6" x14ac:dyDescent="0.3">
      <c r="A866104" s="30"/>
      <c r="B866104" s="30"/>
      <c r="C866104" s="30"/>
      <c r="D866104" s="30"/>
      <c r="E866104" s="30"/>
      <c r="F866104" s="30"/>
    </row>
    <row r="866203" spans="1:6" x14ac:dyDescent="0.3">
      <c r="A866203" s="30"/>
      <c r="B866203" s="30"/>
      <c r="C866203" s="30"/>
      <c r="D866203" s="30"/>
      <c r="E866203" s="30"/>
      <c r="F866203" s="30"/>
    </row>
    <row r="866302" spans="1:6" x14ac:dyDescent="0.3">
      <c r="A866302" s="30"/>
      <c r="B866302" s="30"/>
      <c r="C866302" s="30"/>
      <c r="D866302" s="30"/>
      <c r="E866302" s="30"/>
      <c r="F866302" s="30"/>
    </row>
    <row r="866401" spans="1:6" x14ac:dyDescent="0.3">
      <c r="A866401" s="30"/>
      <c r="B866401" s="30"/>
      <c r="C866401" s="30"/>
      <c r="D866401" s="30"/>
      <c r="E866401" s="30"/>
      <c r="F866401" s="30"/>
    </row>
    <row r="866500" spans="1:6" x14ac:dyDescent="0.3">
      <c r="A866500" s="30"/>
      <c r="B866500" s="30"/>
      <c r="C866500" s="30"/>
      <c r="D866500" s="30"/>
      <c r="E866500" s="30"/>
      <c r="F866500" s="30"/>
    </row>
    <row r="866599" spans="1:6" x14ac:dyDescent="0.3">
      <c r="A866599" s="30"/>
      <c r="B866599" s="30"/>
      <c r="C866599" s="30"/>
      <c r="D866599" s="30"/>
      <c r="E866599" s="30"/>
      <c r="F866599" s="30"/>
    </row>
    <row r="866698" spans="1:6" x14ac:dyDescent="0.3">
      <c r="A866698" s="30"/>
      <c r="B866698" s="30"/>
      <c r="C866698" s="30"/>
      <c r="D866698" s="30"/>
      <c r="E866698" s="30"/>
      <c r="F866698" s="30"/>
    </row>
    <row r="866797" spans="1:6" x14ac:dyDescent="0.3">
      <c r="A866797" s="30"/>
      <c r="B866797" s="30"/>
      <c r="C866797" s="30"/>
      <c r="D866797" s="30"/>
      <c r="E866797" s="30"/>
      <c r="F866797" s="30"/>
    </row>
    <row r="866896" spans="1:6" x14ac:dyDescent="0.3">
      <c r="A866896" s="30"/>
      <c r="B866896" s="30"/>
      <c r="C866896" s="30"/>
      <c r="D866896" s="30"/>
      <c r="E866896" s="30"/>
      <c r="F866896" s="30"/>
    </row>
    <row r="866995" spans="1:6" x14ac:dyDescent="0.3">
      <c r="A866995" s="30"/>
      <c r="B866995" s="30"/>
      <c r="C866995" s="30"/>
      <c r="D866995" s="30"/>
      <c r="E866995" s="30"/>
      <c r="F866995" s="30"/>
    </row>
    <row r="867094" spans="1:6" x14ac:dyDescent="0.3">
      <c r="A867094" s="30"/>
      <c r="B867094" s="30"/>
      <c r="C867094" s="30"/>
      <c r="D867094" s="30"/>
      <c r="E867094" s="30"/>
      <c r="F867094" s="30"/>
    </row>
    <row r="867193" spans="1:6" x14ac:dyDescent="0.3">
      <c r="A867193" s="30"/>
      <c r="B867193" s="30"/>
      <c r="C867193" s="30"/>
      <c r="D867193" s="30"/>
      <c r="E867193" s="30"/>
      <c r="F867193" s="30"/>
    </row>
    <row r="867292" spans="1:6" x14ac:dyDescent="0.3">
      <c r="A867292" s="30"/>
      <c r="B867292" s="30"/>
      <c r="C867292" s="30"/>
      <c r="D867292" s="30"/>
      <c r="E867292" s="30"/>
      <c r="F867292" s="30"/>
    </row>
    <row r="867391" spans="1:6" x14ac:dyDescent="0.3">
      <c r="A867391" s="30"/>
      <c r="B867391" s="30"/>
      <c r="C867391" s="30"/>
      <c r="D867391" s="30"/>
      <c r="E867391" s="30"/>
      <c r="F867391" s="30"/>
    </row>
    <row r="867490" spans="1:6" x14ac:dyDescent="0.3">
      <c r="A867490" s="30"/>
      <c r="B867490" s="30"/>
      <c r="C867490" s="30"/>
      <c r="D867490" s="30"/>
      <c r="E867490" s="30"/>
      <c r="F867490" s="30"/>
    </row>
    <row r="867589" spans="1:6" x14ac:dyDescent="0.3">
      <c r="A867589" s="30"/>
      <c r="B867589" s="30"/>
      <c r="C867589" s="30"/>
      <c r="D867589" s="30"/>
      <c r="E867589" s="30"/>
      <c r="F867589" s="30"/>
    </row>
    <row r="867688" spans="1:6" x14ac:dyDescent="0.3">
      <c r="A867688" s="30"/>
      <c r="B867688" s="30"/>
      <c r="C867688" s="30"/>
      <c r="D867688" s="30"/>
      <c r="E867688" s="30"/>
      <c r="F867688" s="30"/>
    </row>
    <row r="867787" spans="1:6" x14ac:dyDescent="0.3">
      <c r="A867787" s="30"/>
      <c r="B867787" s="30"/>
      <c r="C867787" s="30"/>
      <c r="D867787" s="30"/>
      <c r="E867787" s="30"/>
      <c r="F867787" s="30"/>
    </row>
    <row r="867886" spans="1:6" x14ac:dyDescent="0.3">
      <c r="A867886" s="30"/>
      <c r="B867886" s="30"/>
      <c r="C867886" s="30"/>
      <c r="D867886" s="30"/>
      <c r="E867886" s="30"/>
      <c r="F867886" s="30"/>
    </row>
    <row r="867985" spans="1:6" x14ac:dyDescent="0.3">
      <c r="A867985" s="30"/>
      <c r="B867985" s="30"/>
      <c r="C867985" s="30"/>
      <c r="D867985" s="30"/>
      <c r="E867985" s="30"/>
      <c r="F867985" s="30"/>
    </row>
    <row r="868084" spans="1:6" x14ac:dyDescent="0.3">
      <c r="A868084" s="30"/>
      <c r="B868084" s="30"/>
      <c r="C868084" s="30"/>
      <c r="D868084" s="30"/>
      <c r="E868084" s="30"/>
      <c r="F868084" s="30"/>
    </row>
    <row r="868183" spans="1:6" x14ac:dyDescent="0.3">
      <c r="A868183" s="30"/>
      <c r="B868183" s="30"/>
      <c r="C868183" s="30"/>
      <c r="D868183" s="30"/>
      <c r="E868183" s="30"/>
      <c r="F868183" s="30"/>
    </row>
    <row r="868282" spans="1:6" x14ac:dyDescent="0.3">
      <c r="A868282" s="30"/>
      <c r="B868282" s="30"/>
      <c r="C868282" s="30"/>
      <c r="D868282" s="30"/>
      <c r="E868282" s="30"/>
      <c r="F868282" s="30"/>
    </row>
    <row r="868381" spans="1:6" x14ac:dyDescent="0.3">
      <c r="A868381" s="30"/>
      <c r="B868381" s="30"/>
      <c r="C868381" s="30"/>
      <c r="D868381" s="30"/>
      <c r="E868381" s="30"/>
      <c r="F868381" s="30"/>
    </row>
    <row r="868480" spans="1:6" x14ac:dyDescent="0.3">
      <c r="A868480" s="30"/>
      <c r="B868480" s="30"/>
      <c r="C868480" s="30"/>
      <c r="D868480" s="30"/>
      <c r="E868480" s="30"/>
      <c r="F868480" s="30"/>
    </row>
    <row r="868579" spans="1:6" x14ac:dyDescent="0.3">
      <c r="A868579" s="30"/>
      <c r="B868579" s="30"/>
      <c r="C868579" s="30"/>
      <c r="D868579" s="30"/>
      <c r="E868579" s="30"/>
      <c r="F868579" s="30"/>
    </row>
    <row r="868678" spans="1:6" x14ac:dyDescent="0.3">
      <c r="A868678" s="30"/>
      <c r="B868678" s="30"/>
      <c r="C868678" s="30"/>
      <c r="D868678" s="30"/>
      <c r="E868678" s="30"/>
      <c r="F868678" s="30"/>
    </row>
    <row r="868777" spans="1:6" x14ac:dyDescent="0.3">
      <c r="A868777" s="30"/>
      <c r="B868777" s="30"/>
      <c r="C868777" s="30"/>
      <c r="D868777" s="30"/>
      <c r="E868777" s="30"/>
      <c r="F868777" s="30"/>
    </row>
    <row r="868876" spans="1:6" x14ac:dyDescent="0.3">
      <c r="A868876" s="30"/>
      <c r="B868876" s="30"/>
      <c r="C868876" s="30"/>
      <c r="D868876" s="30"/>
      <c r="E868876" s="30"/>
      <c r="F868876" s="30"/>
    </row>
    <row r="868975" spans="1:6" x14ac:dyDescent="0.3">
      <c r="A868975" s="30"/>
      <c r="B868975" s="30"/>
      <c r="C868975" s="30"/>
      <c r="D868975" s="30"/>
      <c r="E868975" s="30"/>
      <c r="F868975" s="30"/>
    </row>
    <row r="869074" spans="1:6" x14ac:dyDescent="0.3">
      <c r="A869074" s="30"/>
      <c r="B869074" s="30"/>
      <c r="C869074" s="30"/>
      <c r="D869074" s="30"/>
      <c r="E869074" s="30"/>
      <c r="F869074" s="30"/>
    </row>
    <row r="869173" spans="1:6" x14ac:dyDescent="0.3">
      <c r="A869173" s="30"/>
      <c r="B869173" s="30"/>
      <c r="C869173" s="30"/>
      <c r="D869173" s="30"/>
      <c r="E869173" s="30"/>
      <c r="F869173" s="30"/>
    </row>
    <row r="869272" spans="1:6" x14ac:dyDescent="0.3">
      <c r="A869272" s="30"/>
      <c r="B869272" s="30"/>
      <c r="C869272" s="30"/>
      <c r="D869272" s="30"/>
      <c r="E869272" s="30"/>
      <c r="F869272" s="30"/>
    </row>
    <row r="869371" spans="1:6" x14ac:dyDescent="0.3">
      <c r="A869371" s="30"/>
      <c r="B869371" s="30"/>
      <c r="C869371" s="30"/>
      <c r="D869371" s="30"/>
      <c r="E869371" s="30"/>
      <c r="F869371" s="30"/>
    </row>
    <row r="869470" spans="1:6" x14ac:dyDescent="0.3">
      <c r="A869470" s="30"/>
      <c r="B869470" s="30"/>
      <c r="C869470" s="30"/>
      <c r="D869470" s="30"/>
      <c r="E869470" s="30"/>
      <c r="F869470" s="30"/>
    </row>
    <row r="869569" spans="1:6" x14ac:dyDescent="0.3">
      <c r="A869569" s="30"/>
      <c r="B869569" s="30"/>
      <c r="C869569" s="30"/>
      <c r="D869569" s="30"/>
      <c r="E869569" s="30"/>
      <c r="F869569" s="30"/>
    </row>
    <row r="869668" spans="1:6" x14ac:dyDescent="0.3">
      <c r="A869668" s="30"/>
      <c r="B869668" s="30"/>
      <c r="C869668" s="30"/>
      <c r="D869668" s="30"/>
      <c r="E869668" s="30"/>
      <c r="F869668" s="30"/>
    </row>
    <row r="869767" spans="1:6" x14ac:dyDescent="0.3">
      <c r="A869767" s="30"/>
      <c r="B869767" s="30"/>
      <c r="C869767" s="30"/>
      <c r="D869767" s="30"/>
      <c r="E869767" s="30"/>
      <c r="F869767" s="30"/>
    </row>
    <row r="869866" spans="1:6" x14ac:dyDescent="0.3">
      <c r="A869866" s="30"/>
      <c r="B869866" s="30"/>
      <c r="C869866" s="30"/>
      <c r="D869866" s="30"/>
      <c r="E869866" s="30"/>
      <c r="F869866" s="30"/>
    </row>
    <row r="869965" spans="1:6" x14ac:dyDescent="0.3">
      <c r="A869965" s="30"/>
      <c r="B869965" s="30"/>
      <c r="C869965" s="30"/>
      <c r="D869965" s="30"/>
      <c r="E869965" s="30"/>
      <c r="F869965" s="30"/>
    </row>
    <row r="870064" spans="1:6" x14ac:dyDescent="0.3">
      <c r="A870064" s="30"/>
      <c r="B870064" s="30"/>
      <c r="C870064" s="30"/>
      <c r="D870064" s="30"/>
      <c r="E870064" s="30"/>
      <c r="F870064" s="30"/>
    </row>
    <row r="870163" spans="1:6" x14ac:dyDescent="0.3">
      <c r="A870163" s="30"/>
      <c r="B870163" s="30"/>
      <c r="C870163" s="30"/>
      <c r="D870163" s="30"/>
      <c r="E870163" s="30"/>
      <c r="F870163" s="30"/>
    </row>
    <row r="870262" spans="1:6" x14ac:dyDescent="0.3">
      <c r="A870262" s="30"/>
      <c r="B870262" s="30"/>
      <c r="C870262" s="30"/>
      <c r="D870262" s="30"/>
      <c r="E870262" s="30"/>
      <c r="F870262" s="30"/>
    </row>
    <row r="870361" spans="1:6" x14ac:dyDescent="0.3">
      <c r="A870361" s="30"/>
      <c r="B870361" s="30"/>
      <c r="C870361" s="30"/>
      <c r="D870361" s="30"/>
      <c r="E870361" s="30"/>
      <c r="F870361" s="30"/>
    </row>
    <row r="870460" spans="1:6" x14ac:dyDescent="0.3">
      <c r="A870460" s="30"/>
      <c r="B870460" s="30"/>
      <c r="C870460" s="30"/>
      <c r="D870460" s="30"/>
      <c r="E870460" s="30"/>
      <c r="F870460" s="30"/>
    </row>
    <row r="870559" spans="1:6" x14ac:dyDescent="0.3">
      <c r="A870559" s="30"/>
      <c r="B870559" s="30"/>
      <c r="C870559" s="30"/>
      <c r="D870559" s="30"/>
      <c r="E870559" s="30"/>
      <c r="F870559" s="30"/>
    </row>
    <row r="870658" spans="1:6" x14ac:dyDescent="0.3">
      <c r="A870658" s="30"/>
      <c r="B870658" s="30"/>
      <c r="C870658" s="30"/>
      <c r="D870658" s="30"/>
      <c r="E870658" s="30"/>
      <c r="F870658" s="30"/>
    </row>
    <row r="870757" spans="1:6" x14ac:dyDescent="0.3">
      <c r="A870757" s="30"/>
      <c r="B870757" s="30"/>
      <c r="C870757" s="30"/>
      <c r="D870757" s="30"/>
      <c r="E870757" s="30"/>
      <c r="F870757" s="30"/>
    </row>
    <row r="870856" spans="1:6" x14ac:dyDescent="0.3">
      <c r="A870856" s="30"/>
      <c r="B870856" s="30"/>
      <c r="C870856" s="30"/>
      <c r="D870856" s="30"/>
      <c r="E870856" s="30"/>
      <c r="F870856" s="30"/>
    </row>
    <row r="870955" spans="1:6" x14ac:dyDescent="0.3">
      <c r="A870955" s="30"/>
      <c r="B870955" s="30"/>
      <c r="C870955" s="30"/>
      <c r="D870955" s="30"/>
      <c r="E870955" s="30"/>
      <c r="F870955" s="30"/>
    </row>
    <row r="871054" spans="1:6" x14ac:dyDescent="0.3">
      <c r="A871054" s="30"/>
      <c r="B871054" s="30"/>
      <c r="C871054" s="30"/>
      <c r="D871054" s="30"/>
      <c r="E871054" s="30"/>
      <c r="F871054" s="30"/>
    </row>
    <row r="871153" spans="1:6" x14ac:dyDescent="0.3">
      <c r="A871153" s="30"/>
      <c r="B871153" s="30"/>
      <c r="C871153" s="30"/>
      <c r="D871153" s="30"/>
      <c r="E871153" s="30"/>
      <c r="F871153" s="30"/>
    </row>
    <row r="871252" spans="1:6" x14ac:dyDescent="0.3">
      <c r="A871252" s="30"/>
      <c r="B871252" s="30"/>
      <c r="C871252" s="30"/>
      <c r="D871252" s="30"/>
      <c r="E871252" s="30"/>
      <c r="F871252" s="30"/>
    </row>
    <row r="871351" spans="1:6" x14ac:dyDescent="0.3">
      <c r="A871351" s="30"/>
      <c r="B871351" s="30"/>
      <c r="C871351" s="30"/>
      <c r="D871351" s="30"/>
      <c r="E871351" s="30"/>
      <c r="F871351" s="30"/>
    </row>
    <row r="871450" spans="1:6" x14ac:dyDescent="0.3">
      <c r="A871450" s="30"/>
      <c r="B871450" s="30"/>
      <c r="C871450" s="30"/>
      <c r="D871450" s="30"/>
      <c r="E871450" s="30"/>
      <c r="F871450" s="30"/>
    </row>
    <row r="871549" spans="1:6" x14ac:dyDescent="0.3">
      <c r="A871549" s="30"/>
      <c r="B871549" s="30"/>
      <c r="C871549" s="30"/>
      <c r="D871549" s="30"/>
      <c r="E871549" s="30"/>
      <c r="F871549" s="30"/>
    </row>
    <row r="871648" spans="1:6" x14ac:dyDescent="0.3">
      <c r="A871648" s="30"/>
      <c r="B871648" s="30"/>
      <c r="C871648" s="30"/>
      <c r="D871648" s="30"/>
      <c r="E871648" s="30"/>
      <c r="F871648" s="30"/>
    </row>
    <row r="871747" spans="1:6" x14ac:dyDescent="0.3">
      <c r="A871747" s="30"/>
      <c r="B871747" s="30"/>
      <c r="C871747" s="30"/>
      <c r="D871747" s="30"/>
      <c r="E871747" s="30"/>
      <c r="F871747" s="30"/>
    </row>
    <row r="871846" spans="1:6" x14ac:dyDescent="0.3">
      <c r="A871846" s="30"/>
      <c r="B871846" s="30"/>
      <c r="C871846" s="30"/>
      <c r="D871846" s="30"/>
      <c r="E871846" s="30"/>
      <c r="F871846" s="30"/>
    </row>
    <row r="871945" spans="1:6" x14ac:dyDescent="0.3">
      <c r="A871945" s="30"/>
      <c r="B871945" s="30"/>
      <c r="C871945" s="30"/>
      <c r="D871945" s="30"/>
      <c r="E871945" s="30"/>
      <c r="F871945" s="30"/>
    </row>
    <row r="872044" spans="1:6" x14ac:dyDescent="0.3">
      <c r="A872044" s="30"/>
      <c r="B872044" s="30"/>
      <c r="C872044" s="30"/>
      <c r="D872044" s="30"/>
      <c r="E872044" s="30"/>
      <c r="F872044" s="30"/>
    </row>
    <row r="872143" spans="1:6" x14ac:dyDescent="0.3">
      <c r="A872143" s="30"/>
      <c r="B872143" s="30"/>
      <c r="C872143" s="30"/>
      <c r="D872143" s="30"/>
      <c r="E872143" s="30"/>
      <c r="F872143" s="30"/>
    </row>
    <row r="872242" spans="1:6" x14ac:dyDescent="0.3">
      <c r="A872242" s="30"/>
      <c r="B872242" s="30"/>
      <c r="C872242" s="30"/>
      <c r="D872242" s="30"/>
      <c r="E872242" s="30"/>
      <c r="F872242" s="30"/>
    </row>
    <row r="872341" spans="1:6" x14ac:dyDescent="0.3">
      <c r="A872341" s="30"/>
      <c r="B872341" s="30"/>
      <c r="C872341" s="30"/>
      <c r="D872341" s="30"/>
      <c r="E872341" s="30"/>
      <c r="F872341" s="30"/>
    </row>
    <row r="872440" spans="1:6" x14ac:dyDescent="0.3">
      <c r="A872440" s="30"/>
      <c r="B872440" s="30"/>
      <c r="C872440" s="30"/>
      <c r="D872440" s="30"/>
      <c r="E872440" s="30"/>
      <c r="F872440" s="30"/>
    </row>
    <row r="872539" spans="1:6" x14ac:dyDescent="0.3">
      <c r="A872539" s="30"/>
      <c r="B872539" s="30"/>
      <c r="C872539" s="30"/>
      <c r="D872539" s="30"/>
      <c r="E872539" s="30"/>
      <c r="F872539" s="30"/>
    </row>
    <row r="872638" spans="1:6" x14ac:dyDescent="0.3">
      <c r="A872638" s="30"/>
      <c r="B872638" s="30"/>
      <c r="C872638" s="30"/>
      <c r="D872638" s="30"/>
      <c r="E872638" s="30"/>
      <c r="F872638" s="30"/>
    </row>
    <row r="872737" spans="1:6" x14ac:dyDescent="0.3">
      <c r="A872737" s="30"/>
      <c r="B872737" s="30"/>
      <c r="C872737" s="30"/>
      <c r="D872737" s="30"/>
      <c r="E872737" s="30"/>
      <c r="F872737" s="30"/>
    </row>
    <row r="872836" spans="1:6" x14ac:dyDescent="0.3">
      <c r="A872836" s="30"/>
      <c r="B872836" s="30"/>
      <c r="C872836" s="30"/>
      <c r="D872836" s="30"/>
      <c r="E872836" s="30"/>
      <c r="F872836" s="30"/>
    </row>
    <row r="872935" spans="1:6" x14ac:dyDescent="0.3">
      <c r="A872935" s="30"/>
      <c r="B872935" s="30"/>
      <c r="C872935" s="30"/>
      <c r="D872935" s="30"/>
      <c r="E872935" s="30"/>
      <c r="F872935" s="30"/>
    </row>
    <row r="873034" spans="1:6" x14ac:dyDescent="0.3">
      <c r="A873034" s="30"/>
      <c r="B873034" s="30"/>
      <c r="C873034" s="30"/>
      <c r="D873034" s="30"/>
      <c r="E873034" s="30"/>
      <c r="F873034" s="30"/>
    </row>
    <row r="873133" spans="1:6" x14ac:dyDescent="0.3">
      <c r="A873133" s="30"/>
      <c r="B873133" s="30"/>
      <c r="C873133" s="30"/>
      <c r="D873133" s="30"/>
      <c r="E873133" s="30"/>
      <c r="F873133" s="30"/>
    </row>
    <row r="873232" spans="1:6" x14ac:dyDescent="0.3">
      <c r="A873232" s="30"/>
      <c r="B873232" s="30"/>
      <c r="C873232" s="30"/>
      <c r="D873232" s="30"/>
      <c r="E873232" s="30"/>
      <c r="F873232" s="30"/>
    </row>
    <row r="873331" spans="1:6" x14ac:dyDescent="0.3">
      <c r="A873331" s="30"/>
      <c r="B873331" s="30"/>
      <c r="C873331" s="30"/>
      <c r="D873331" s="30"/>
      <c r="E873331" s="30"/>
      <c r="F873331" s="30"/>
    </row>
    <row r="873430" spans="1:6" x14ac:dyDescent="0.3">
      <c r="A873430" s="30"/>
      <c r="B873430" s="30"/>
      <c r="C873430" s="30"/>
      <c r="D873430" s="30"/>
      <c r="E873430" s="30"/>
      <c r="F873430" s="30"/>
    </row>
    <row r="873529" spans="1:6" x14ac:dyDescent="0.3">
      <c r="A873529" s="30"/>
      <c r="B873529" s="30"/>
      <c r="C873529" s="30"/>
      <c r="D873529" s="30"/>
      <c r="E873529" s="30"/>
      <c r="F873529" s="30"/>
    </row>
    <row r="873628" spans="1:6" x14ac:dyDescent="0.3">
      <c r="A873628" s="30"/>
      <c r="B873628" s="30"/>
      <c r="C873628" s="30"/>
      <c r="D873628" s="30"/>
      <c r="E873628" s="30"/>
      <c r="F873628" s="30"/>
    </row>
    <row r="873727" spans="1:6" x14ac:dyDescent="0.3">
      <c r="A873727" s="30"/>
      <c r="B873727" s="30"/>
      <c r="C873727" s="30"/>
      <c r="D873727" s="30"/>
      <c r="E873727" s="30"/>
      <c r="F873727" s="30"/>
    </row>
    <row r="873826" spans="1:6" x14ac:dyDescent="0.3">
      <c r="A873826" s="30"/>
      <c r="B873826" s="30"/>
      <c r="C873826" s="30"/>
      <c r="D873826" s="30"/>
      <c r="E873826" s="30"/>
      <c r="F873826" s="30"/>
    </row>
    <row r="873925" spans="1:6" x14ac:dyDescent="0.3">
      <c r="A873925" s="30"/>
      <c r="B873925" s="30"/>
      <c r="C873925" s="30"/>
      <c r="D873925" s="30"/>
      <c r="E873925" s="30"/>
      <c r="F873925" s="30"/>
    </row>
    <row r="874024" spans="1:6" x14ac:dyDescent="0.3">
      <c r="A874024" s="30"/>
      <c r="B874024" s="30"/>
      <c r="C874024" s="30"/>
      <c r="D874024" s="30"/>
      <c r="E874024" s="30"/>
      <c r="F874024" s="30"/>
    </row>
    <row r="874123" spans="1:6" x14ac:dyDescent="0.3">
      <c r="A874123" s="30"/>
      <c r="B874123" s="30"/>
      <c r="C874123" s="30"/>
      <c r="D874123" s="30"/>
      <c r="E874123" s="30"/>
      <c r="F874123" s="30"/>
    </row>
    <row r="874222" spans="1:6" x14ac:dyDescent="0.3">
      <c r="A874222" s="30"/>
      <c r="B874222" s="30"/>
      <c r="C874222" s="30"/>
      <c r="D874222" s="30"/>
      <c r="E874222" s="30"/>
      <c r="F874222" s="30"/>
    </row>
    <row r="874321" spans="1:6" x14ac:dyDescent="0.3">
      <c r="A874321" s="30"/>
      <c r="B874321" s="30"/>
      <c r="C874321" s="30"/>
      <c r="D874321" s="30"/>
      <c r="E874321" s="30"/>
      <c r="F874321" s="30"/>
    </row>
    <row r="874420" spans="1:6" x14ac:dyDescent="0.3">
      <c r="A874420" s="30"/>
      <c r="B874420" s="30"/>
      <c r="C874420" s="30"/>
      <c r="D874420" s="30"/>
      <c r="E874420" s="30"/>
      <c r="F874420" s="30"/>
    </row>
    <row r="874519" spans="1:6" x14ac:dyDescent="0.3">
      <c r="A874519" s="30"/>
      <c r="B874519" s="30"/>
      <c r="C874519" s="30"/>
      <c r="D874519" s="30"/>
      <c r="E874519" s="30"/>
      <c r="F874519" s="30"/>
    </row>
    <row r="874618" spans="1:6" x14ac:dyDescent="0.3">
      <c r="A874618" s="30"/>
      <c r="B874618" s="30"/>
      <c r="C874618" s="30"/>
      <c r="D874618" s="30"/>
      <c r="E874618" s="30"/>
      <c r="F874618" s="30"/>
    </row>
    <row r="874717" spans="1:6" x14ac:dyDescent="0.3">
      <c r="A874717" s="30"/>
      <c r="B874717" s="30"/>
      <c r="C874717" s="30"/>
      <c r="D874717" s="30"/>
      <c r="E874717" s="30"/>
      <c r="F874717" s="30"/>
    </row>
    <row r="874816" spans="1:6" x14ac:dyDescent="0.3">
      <c r="A874816" s="30"/>
      <c r="B874816" s="30"/>
      <c r="C874816" s="30"/>
      <c r="D874816" s="30"/>
      <c r="E874816" s="30"/>
      <c r="F874816" s="30"/>
    </row>
    <row r="874915" spans="1:6" x14ac:dyDescent="0.3">
      <c r="A874915" s="30"/>
      <c r="B874915" s="30"/>
      <c r="C874915" s="30"/>
      <c r="D874915" s="30"/>
      <c r="E874915" s="30"/>
      <c r="F874915" s="30"/>
    </row>
    <row r="875014" spans="1:6" x14ac:dyDescent="0.3">
      <c r="A875014" s="30"/>
      <c r="B875014" s="30"/>
      <c r="C875014" s="30"/>
      <c r="D875014" s="30"/>
      <c r="E875014" s="30"/>
      <c r="F875014" s="30"/>
    </row>
    <row r="875113" spans="1:6" x14ac:dyDescent="0.3">
      <c r="A875113" s="30"/>
      <c r="B875113" s="30"/>
      <c r="C875113" s="30"/>
      <c r="D875113" s="30"/>
      <c r="E875113" s="30"/>
      <c r="F875113" s="30"/>
    </row>
    <row r="875212" spans="1:6" x14ac:dyDescent="0.3">
      <c r="A875212" s="30"/>
      <c r="B875212" s="30"/>
      <c r="C875212" s="30"/>
      <c r="D875212" s="30"/>
      <c r="E875212" s="30"/>
      <c r="F875212" s="30"/>
    </row>
    <row r="875311" spans="1:6" x14ac:dyDescent="0.3">
      <c r="A875311" s="30"/>
      <c r="B875311" s="30"/>
      <c r="C875311" s="30"/>
      <c r="D875311" s="30"/>
      <c r="E875311" s="30"/>
      <c r="F875311" s="30"/>
    </row>
    <row r="875410" spans="1:6" x14ac:dyDescent="0.3">
      <c r="A875410" s="30"/>
      <c r="B875410" s="30"/>
      <c r="C875410" s="30"/>
      <c r="D875410" s="30"/>
      <c r="E875410" s="30"/>
      <c r="F875410" s="30"/>
    </row>
    <row r="875509" spans="1:6" x14ac:dyDescent="0.3">
      <c r="A875509" s="30"/>
      <c r="B875509" s="30"/>
      <c r="C875509" s="30"/>
      <c r="D875509" s="30"/>
      <c r="E875509" s="30"/>
      <c r="F875509" s="30"/>
    </row>
    <row r="875608" spans="1:6" x14ac:dyDescent="0.3">
      <c r="A875608" s="30"/>
      <c r="B875608" s="30"/>
      <c r="C875608" s="30"/>
      <c r="D875608" s="30"/>
      <c r="E875608" s="30"/>
      <c r="F875608" s="30"/>
    </row>
    <row r="875707" spans="1:6" x14ac:dyDescent="0.3">
      <c r="A875707" s="30"/>
      <c r="B875707" s="30"/>
      <c r="C875707" s="30"/>
      <c r="D875707" s="30"/>
      <c r="E875707" s="30"/>
      <c r="F875707" s="30"/>
    </row>
    <row r="875806" spans="1:6" x14ac:dyDescent="0.3">
      <c r="A875806" s="30"/>
      <c r="B875806" s="30"/>
      <c r="C875806" s="30"/>
      <c r="D875806" s="30"/>
      <c r="E875806" s="30"/>
      <c r="F875806" s="30"/>
    </row>
    <row r="875905" spans="1:6" x14ac:dyDescent="0.3">
      <c r="A875905" s="30"/>
      <c r="B875905" s="30"/>
      <c r="C875905" s="30"/>
      <c r="D875905" s="30"/>
      <c r="E875905" s="30"/>
      <c r="F875905" s="30"/>
    </row>
    <row r="876004" spans="1:6" x14ac:dyDescent="0.3">
      <c r="A876004" s="30"/>
      <c r="B876004" s="30"/>
      <c r="C876004" s="30"/>
      <c r="D876004" s="30"/>
      <c r="E876004" s="30"/>
      <c r="F876004" s="30"/>
    </row>
    <row r="876103" spans="1:6" x14ac:dyDescent="0.3">
      <c r="A876103" s="30"/>
      <c r="B876103" s="30"/>
      <c r="C876103" s="30"/>
      <c r="D876103" s="30"/>
      <c r="E876103" s="30"/>
      <c r="F876103" s="30"/>
    </row>
    <row r="876202" spans="1:6" x14ac:dyDescent="0.3">
      <c r="A876202" s="30"/>
      <c r="B876202" s="30"/>
      <c r="C876202" s="30"/>
      <c r="D876202" s="30"/>
      <c r="E876202" s="30"/>
      <c r="F876202" s="30"/>
    </row>
    <row r="876301" spans="1:6" x14ac:dyDescent="0.3">
      <c r="A876301" s="30"/>
      <c r="B876301" s="30"/>
      <c r="C876301" s="30"/>
      <c r="D876301" s="30"/>
      <c r="E876301" s="30"/>
      <c r="F876301" s="30"/>
    </row>
    <row r="876400" spans="1:6" x14ac:dyDescent="0.3">
      <c r="A876400" s="30"/>
      <c r="B876400" s="30"/>
      <c r="C876400" s="30"/>
      <c r="D876400" s="30"/>
      <c r="E876400" s="30"/>
      <c r="F876400" s="30"/>
    </row>
    <row r="876499" spans="1:6" x14ac:dyDescent="0.3">
      <c r="A876499" s="30"/>
      <c r="B876499" s="30"/>
      <c r="C876499" s="30"/>
      <c r="D876499" s="30"/>
      <c r="E876499" s="30"/>
      <c r="F876499" s="30"/>
    </row>
    <row r="876598" spans="1:6" x14ac:dyDescent="0.3">
      <c r="A876598" s="30"/>
      <c r="B876598" s="30"/>
      <c r="C876598" s="30"/>
      <c r="D876598" s="30"/>
      <c r="E876598" s="30"/>
      <c r="F876598" s="30"/>
    </row>
    <row r="876697" spans="1:6" x14ac:dyDescent="0.3">
      <c r="A876697" s="30"/>
      <c r="B876697" s="30"/>
      <c r="C876697" s="30"/>
      <c r="D876697" s="30"/>
      <c r="E876697" s="30"/>
      <c r="F876697" s="30"/>
    </row>
    <row r="876796" spans="1:6" x14ac:dyDescent="0.3">
      <c r="A876796" s="30"/>
      <c r="B876796" s="30"/>
      <c r="C876796" s="30"/>
      <c r="D876796" s="30"/>
      <c r="E876796" s="30"/>
      <c r="F876796" s="30"/>
    </row>
    <row r="876895" spans="1:6" x14ac:dyDescent="0.3">
      <c r="A876895" s="30"/>
      <c r="B876895" s="30"/>
      <c r="C876895" s="30"/>
      <c r="D876895" s="30"/>
      <c r="E876895" s="30"/>
      <c r="F876895" s="30"/>
    </row>
    <row r="876994" spans="1:6" x14ac:dyDescent="0.3">
      <c r="A876994" s="30"/>
      <c r="B876994" s="30"/>
      <c r="C876994" s="30"/>
      <c r="D876994" s="30"/>
      <c r="E876994" s="30"/>
      <c r="F876994" s="30"/>
    </row>
    <row r="877093" spans="1:6" x14ac:dyDescent="0.3">
      <c r="A877093" s="30"/>
      <c r="B877093" s="30"/>
      <c r="C877093" s="30"/>
      <c r="D877093" s="30"/>
      <c r="E877093" s="30"/>
      <c r="F877093" s="30"/>
    </row>
    <row r="877192" spans="1:6" x14ac:dyDescent="0.3">
      <c r="A877192" s="30"/>
      <c r="B877192" s="30"/>
      <c r="C877192" s="30"/>
      <c r="D877192" s="30"/>
      <c r="E877192" s="30"/>
      <c r="F877192" s="30"/>
    </row>
    <row r="877291" spans="1:6" x14ac:dyDescent="0.3">
      <c r="A877291" s="30"/>
      <c r="B877291" s="30"/>
      <c r="C877291" s="30"/>
      <c r="D877291" s="30"/>
      <c r="E877291" s="30"/>
      <c r="F877291" s="30"/>
    </row>
    <row r="877390" spans="1:6" x14ac:dyDescent="0.3">
      <c r="A877390" s="30"/>
      <c r="B877390" s="30"/>
      <c r="C877390" s="30"/>
      <c r="D877390" s="30"/>
      <c r="E877390" s="30"/>
      <c r="F877390" s="30"/>
    </row>
    <row r="877489" spans="1:6" x14ac:dyDescent="0.3">
      <c r="A877489" s="30"/>
      <c r="B877489" s="30"/>
      <c r="C877489" s="30"/>
      <c r="D877489" s="30"/>
      <c r="E877489" s="30"/>
      <c r="F877489" s="30"/>
    </row>
    <row r="877588" spans="1:6" x14ac:dyDescent="0.3">
      <c r="A877588" s="30"/>
      <c r="B877588" s="30"/>
      <c r="C877588" s="30"/>
      <c r="D877588" s="30"/>
      <c r="E877588" s="30"/>
      <c r="F877588" s="30"/>
    </row>
    <row r="877687" spans="1:6" x14ac:dyDescent="0.3">
      <c r="A877687" s="30"/>
      <c r="B877687" s="30"/>
      <c r="C877687" s="30"/>
      <c r="D877687" s="30"/>
      <c r="E877687" s="30"/>
      <c r="F877687" s="30"/>
    </row>
    <row r="877786" spans="1:6" x14ac:dyDescent="0.3">
      <c r="A877786" s="30"/>
      <c r="B877786" s="30"/>
      <c r="C877786" s="30"/>
      <c r="D877786" s="30"/>
      <c r="E877786" s="30"/>
      <c r="F877786" s="30"/>
    </row>
    <row r="877885" spans="1:6" x14ac:dyDescent="0.3">
      <c r="A877885" s="30"/>
      <c r="B877885" s="30"/>
      <c r="C877885" s="30"/>
      <c r="D877885" s="30"/>
      <c r="E877885" s="30"/>
      <c r="F877885" s="30"/>
    </row>
    <row r="877984" spans="1:6" x14ac:dyDescent="0.3">
      <c r="A877984" s="30"/>
      <c r="B877984" s="30"/>
      <c r="C877984" s="30"/>
      <c r="D877984" s="30"/>
      <c r="E877984" s="30"/>
      <c r="F877984" s="30"/>
    </row>
    <row r="878083" spans="1:6" x14ac:dyDescent="0.3">
      <c r="A878083" s="30"/>
      <c r="B878083" s="30"/>
      <c r="C878083" s="30"/>
      <c r="D878083" s="30"/>
      <c r="E878083" s="30"/>
      <c r="F878083" s="30"/>
    </row>
    <row r="878182" spans="1:6" x14ac:dyDescent="0.3">
      <c r="A878182" s="30"/>
      <c r="B878182" s="30"/>
      <c r="C878182" s="30"/>
      <c r="D878182" s="30"/>
      <c r="E878182" s="30"/>
      <c r="F878182" s="30"/>
    </row>
    <row r="878281" spans="1:6" x14ac:dyDescent="0.3">
      <c r="A878281" s="30"/>
      <c r="B878281" s="30"/>
      <c r="C878281" s="30"/>
      <c r="D878281" s="30"/>
      <c r="E878281" s="30"/>
      <c r="F878281" s="30"/>
    </row>
    <row r="878380" spans="1:6" x14ac:dyDescent="0.3">
      <c r="A878380" s="30"/>
      <c r="B878380" s="30"/>
      <c r="C878380" s="30"/>
      <c r="D878380" s="30"/>
      <c r="E878380" s="30"/>
      <c r="F878380" s="30"/>
    </row>
    <row r="878479" spans="1:6" x14ac:dyDescent="0.3">
      <c r="A878479" s="30"/>
      <c r="B878479" s="30"/>
      <c r="C878479" s="30"/>
      <c r="D878479" s="30"/>
      <c r="E878479" s="30"/>
      <c r="F878479" s="30"/>
    </row>
    <row r="878578" spans="1:6" x14ac:dyDescent="0.3">
      <c r="A878578" s="30"/>
      <c r="B878578" s="30"/>
      <c r="C878578" s="30"/>
      <c r="D878578" s="30"/>
      <c r="E878578" s="30"/>
      <c r="F878578" s="30"/>
    </row>
    <row r="878677" spans="1:6" x14ac:dyDescent="0.3">
      <c r="A878677" s="30"/>
      <c r="B878677" s="30"/>
      <c r="C878677" s="30"/>
      <c r="D878677" s="30"/>
      <c r="E878677" s="30"/>
      <c r="F878677" s="30"/>
    </row>
    <row r="878776" spans="1:6" x14ac:dyDescent="0.3">
      <c r="A878776" s="30"/>
      <c r="B878776" s="30"/>
      <c r="C878776" s="30"/>
      <c r="D878776" s="30"/>
      <c r="E878776" s="30"/>
      <c r="F878776" s="30"/>
    </row>
    <row r="878875" spans="1:6" x14ac:dyDescent="0.3">
      <c r="A878875" s="30"/>
      <c r="B878875" s="30"/>
      <c r="C878875" s="30"/>
      <c r="D878875" s="30"/>
      <c r="E878875" s="30"/>
      <c r="F878875" s="30"/>
    </row>
    <row r="878974" spans="1:6" x14ac:dyDescent="0.3">
      <c r="A878974" s="30"/>
      <c r="B878974" s="30"/>
      <c r="C878974" s="30"/>
      <c r="D878974" s="30"/>
      <c r="E878974" s="30"/>
      <c r="F878974" s="30"/>
    </row>
    <row r="879073" spans="1:6" x14ac:dyDescent="0.3">
      <c r="A879073" s="30"/>
      <c r="B879073" s="30"/>
      <c r="C879073" s="30"/>
      <c r="D879073" s="30"/>
      <c r="E879073" s="30"/>
      <c r="F879073" s="30"/>
    </row>
    <row r="879172" spans="1:6" x14ac:dyDescent="0.3">
      <c r="A879172" s="30"/>
      <c r="B879172" s="30"/>
      <c r="C879172" s="30"/>
      <c r="D879172" s="30"/>
      <c r="E879172" s="30"/>
      <c r="F879172" s="30"/>
    </row>
    <row r="879271" spans="1:6" x14ac:dyDescent="0.3">
      <c r="A879271" s="30"/>
      <c r="B879271" s="30"/>
      <c r="C879271" s="30"/>
      <c r="D879271" s="30"/>
      <c r="E879271" s="30"/>
      <c r="F879271" s="30"/>
    </row>
    <row r="879370" spans="1:6" x14ac:dyDescent="0.3">
      <c r="A879370" s="30"/>
      <c r="B879370" s="30"/>
      <c r="C879370" s="30"/>
      <c r="D879370" s="30"/>
      <c r="E879370" s="30"/>
      <c r="F879370" s="30"/>
    </row>
    <row r="879469" spans="1:6" x14ac:dyDescent="0.3">
      <c r="A879469" s="30"/>
      <c r="B879469" s="30"/>
      <c r="C879469" s="30"/>
      <c r="D879469" s="30"/>
      <c r="E879469" s="30"/>
      <c r="F879469" s="30"/>
    </row>
    <row r="879568" spans="1:6" x14ac:dyDescent="0.3">
      <c r="A879568" s="30"/>
      <c r="B879568" s="30"/>
      <c r="C879568" s="30"/>
      <c r="D879568" s="30"/>
      <c r="E879568" s="30"/>
      <c r="F879568" s="30"/>
    </row>
    <row r="879667" spans="1:6" x14ac:dyDescent="0.3">
      <c r="A879667" s="30"/>
      <c r="B879667" s="30"/>
      <c r="C879667" s="30"/>
      <c r="D879667" s="30"/>
      <c r="E879667" s="30"/>
      <c r="F879667" s="30"/>
    </row>
    <row r="879766" spans="1:6" x14ac:dyDescent="0.3">
      <c r="A879766" s="30"/>
      <c r="B879766" s="30"/>
      <c r="C879766" s="30"/>
      <c r="D879766" s="30"/>
      <c r="E879766" s="30"/>
      <c r="F879766" s="30"/>
    </row>
    <row r="879865" spans="1:6" x14ac:dyDescent="0.3">
      <c r="A879865" s="30"/>
      <c r="B879865" s="30"/>
      <c r="C879865" s="30"/>
      <c r="D879865" s="30"/>
      <c r="E879865" s="30"/>
      <c r="F879865" s="30"/>
    </row>
    <row r="879964" spans="1:6" x14ac:dyDescent="0.3">
      <c r="A879964" s="30"/>
      <c r="B879964" s="30"/>
      <c r="C879964" s="30"/>
      <c r="D879964" s="30"/>
      <c r="E879964" s="30"/>
      <c r="F879964" s="30"/>
    </row>
    <row r="880063" spans="1:6" x14ac:dyDescent="0.3">
      <c r="A880063" s="30"/>
      <c r="B880063" s="30"/>
      <c r="C880063" s="30"/>
      <c r="D880063" s="30"/>
      <c r="E880063" s="30"/>
      <c r="F880063" s="30"/>
    </row>
    <row r="880162" spans="1:6" x14ac:dyDescent="0.3">
      <c r="A880162" s="30"/>
      <c r="B880162" s="30"/>
      <c r="C880162" s="30"/>
      <c r="D880162" s="30"/>
      <c r="E880162" s="30"/>
      <c r="F880162" s="30"/>
    </row>
    <row r="880261" spans="1:6" x14ac:dyDescent="0.3">
      <c r="A880261" s="30"/>
      <c r="B880261" s="30"/>
      <c r="C880261" s="30"/>
      <c r="D880261" s="30"/>
      <c r="E880261" s="30"/>
      <c r="F880261" s="30"/>
    </row>
    <row r="880360" spans="1:6" x14ac:dyDescent="0.3">
      <c r="A880360" s="30"/>
      <c r="B880360" s="30"/>
      <c r="C880360" s="30"/>
      <c r="D880360" s="30"/>
      <c r="E880360" s="30"/>
      <c r="F880360" s="30"/>
    </row>
    <row r="880459" spans="1:6" x14ac:dyDescent="0.3">
      <c r="A880459" s="30"/>
      <c r="B880459" s="30"/>
      <c r="C880459" s="30"/>
      <c r="D880459" s="30"/>
      <c r="E880459" s="30"/>
      <c r="F880459" s="30"/>
    </row>
    <row r="880558" spans="1:6" x14ac:dyDescent="0.3">
      <c r="A880558" s="30"/>
      <c r="B880558" s="30"/>
      <c r="C880558" s="30"/>
      <c r="D880558" s="30"/>
      <c r="E880558" s="30"/>
      <c r="F880558" s="30"/>
    </row>
    <row r="880657" spans="1:6" x14ac:dyDescent="0.3">
      <c r="A880657" s="30"/>
      <c r="B880657" s="30"/>
      <c r="C880657" s="30"/>
      <c r="D880657" s="30"/>
      <c r="E880657" s="30"/>
      <c r="F880657" s="30"/>
    </row>
    <row r="880756" spans="1:6" x14ac:dyDescent="0.3">
      <c r="A880756" s="30"/>
      <c r="B880756" s="30"/>
      <c r="C880756" s="30"/>
      <c r="D880756" s="30"/>
      <c r="E880756" s="30"/>
      <c r="F880756" s="30"/>
    </row>
    <row r="880855" spans="1:6" x14ac:dyDescent="0.3">
      <c r="A880855" s="30"/>
      <c r="B880855" s="30"/>
      <c r="C880855" s="30"/>
      <c r="D880855" s="30"/>
      <c r="E880855" s="30"/>
      <c r="F880855" s="30"/>
    </row>
    <row r="880954" spans="1:6" x14ac:dyDescent="0.3">
      <c r="A880954" s="30"/>
      <c r="B880954" s="30"/>
      <c r="C880954" s="30"/>
      <c r="D880954" s="30"/>
      <c r="E880954" s="30"/>
      <c r="F880954" s="30"/>
    </row>
    <row r="881053" spans="1:6" x14ac:dyDescent="0.3">
      <c r="A881053" s="30"/>
      <c r="B881053" s="30"/>
      <c r="C881053" s="30"/>
      <c r="D881053" s="30"/>
      <c r="E881053" s="30"/>
      <c r="F881053" s="30"/>
    </row>
    <row r="881152" spans="1:6" x14ac:dyDescent="0.3">
      <c r="A881152" s="30"/>
      <c r="B881152" s="30"/>
      <c r="C881152" s="30"/>
      <c r="D881152" s="30"/>
      <c r="E881152" s="30"/>
      <c r="F881152" s="30"/>
    </row>
    <row r="881251" spans="1:6" x14ac:dyDescent="0.3">
      <c r="A881251" s="30"/>
      <c r="B881251" s="30"/>
      <c r="C881251" s="30"/>
      <c r="D881251" s="30"/>
      <c r="E881251" s="30"/>
      <c r="F881251" s="30"/>
    </row>
    <row r="881350" spans="1:6" x14ac:dyDescent="0.3">
      <c r="A881350" s="30"/>
      <c r="B881350" s="30"/>
      <c r="C881350" s="30"/>
      <c r="D881350" s="30"/>
      <c r="E881350" s="30"/>
      <c r="F881350" s="30"/>
    </row>
    <row r="881449" spans="1:6" x14ac:dyDescent="0.3">
      <c r="A881449" s="30"/>
      <c r="B881449" s="30"/>
      <c r="C881449" s="30"/>
      <c r="D881449" s="30"/>
      <c r="E881449" s="30"/>
      <c r="F881449" s="30"/>
    </row>
    <row r="881548" spans="1:6" x14ac:dyDescent="0.3">
      <c r="A881548" s="30"/>
      <c r="B881548" s="30"/>
      <c r="C881548" s="30"/>
      <c r="D881548" s="30"/>
      <c r="E881548" s="30"/>
      <c r="F881548" s="30"/>
    </row>
    <row r="881647" spans="1:6" x14ac:dyDescent="0.3">
      <c r="A881647" s="30"/>
      <c r="B881647" s="30"/>
      <c r="C881647" s="30"/>
      <c r="D881647" s="30"/>
      <c r="E881647" s="30"/>
      <c r="F881647" s="30"/>
    </row>
    <row r="881746" spans="1:6" x14ac:dyDescent="0.3">
      <c r="A881746" s="30"/>
      <c r="B881746" s="30"/>
      <c r="C881746" s="30"/>
      <c r="D881746" s="30"/>
      <c r="E881746" s="30"/>
      <c r="F881746" s="30"/>
    </row>
    <row r="881845" spans="1:6" x14ac:dyDescent="0.3">
      <c r="A881845" s="30"/>
      <c r="B881845" s="30"/>
      <c r="C881845" s="30"/>
      <c r="D881845" s="30"/>
      <c r="E881845" s="30"/>
      <c r="F881845" s="30"/>
    </row>
    <row r="881944" spans="1:6" x14ac:dyDescent="0.3">
      <c r="A881944" s="30"/>
      <c r="B881944" s="30"/>
      <c r="C881944" s="30"/>
      <c r="D881944" s="30"/>
      <c r="E881944" s="30"/>
      <c r="F881944" s="30"/>
    </row>
    <row r="882043" spans="1:6" x14ac:dyDescent="0.3">
      <c r="A882043" s="30"/>
      <c r="B882043" s="30"/>
      <c r="C882043" s="30"/>
      <c r="D882043" s="30"/>
      <c r="E882043" s="30"/>
      <c r="F882043" s="30"/>
    </row>
    <row r="882142" spans="1:6" x14ac:dyDescent="0.3">
      <c r="A882142" s="30"/>
      <c r="B882142" s="30"/>
      <c r="C882142" s="30"/>
      <c r="D882142" s="30"/>
      <c r="E882142" s="30"/>
      <c r="F882142" s="30"/>
    </row>
    <row r="882241" spans="1:6" x14ac:dyDescent="0.3">
      <c r="A882241" s="30"/>
      <c r="B882241" s="30"/>
      <c r="C882241" s="30"/>
      <c r="D882241" s="30"/>
      <c r="E882241" s="30"/>
      <c r="F882241" s="30"/>
    </row>
    <row r="882340" spans="1:6" x14ac:dyDescent="0.3">
      <c r="A882340" s="30"/>
      <c r="B882340" s="30"/>
      <c r="C882340" s="30"/>
      <c r="D882340" s="30"/>
      <c r="E882340" s="30"/>
      <c r="F882340" s="30"/>
    </row>
    <row r="882439" spans="1:6" x14ac:dyDescent="0.3">
      <c r="A882439" s="30"/>
      <c r="B882439" s="30"/>
      <c r="C882439" s="30"/>
      <c r="D882439" s="30"/>
      <c r="E882439" s="30"/>
      <c r="F882439" s="30"/>
    </row>
    <row r="882538" spans="1:6" x14ac:dyDescent="0.3">
      <c r="A882538" s="30"/>
      <c r="B882538" s="30"/>
      <c r="C882538" s="30"/>
      <c r="D882538" s="30"/>
      <c r="E882538" s="30"/>
      <c r="F882538" s="30"/>
    </row>
    <row r="882637" spans="1:6" x14ac:dyDescent="0.3">
      <c r="A882637" s="30"/>
      <c r="B882637" s="30"/>
      <c r="C882637" s="30"/>
      <c r="D882637" s="30"/>
      <c r="E882637" s="30"/>
      <c r="F882637" s="30"/>
    </row>
    <row r="882736" spans="1:6" x14ac:dyDescent="0.3">
      <c r="A882736" s="30"/>
      <c r="B882736" s="30"/>
      <c r="C882736" s="30"/>
      <c r="D882736" s="30"/>
      <c r="E882736" s="30"/>
      <c r="F882736" s="30"/>
    </row>
    <row r="882835" spans="1:6" x14ac:dyDescent="0.3">
      <c r="A882835" s="30"/>
      <c r="B882835" s="30"/>
      <c r="C882835" s="30"/>
      <c r="D882835" s="30"/>
      <c r="E882835" s="30"/>
      <c r="F882835" s="30"/>
    </row>
    <row r="882934" spans="1:6" x14ac:dyDescent="0.3">
      <c r="A882934" s="30"/>
      <c r="B882934" s="30"/>
      <c r="C882934" s="30"/>
      <c r="D882934" s="30"/>
      <c r="E882934" s="30"/>
      <c r="F882934" s="30"/>
    </row>
    <row r="883033" spans="1:6" x14ac:dyDescent="0.3">
      <c r="A883033" s="30"/>
      <c r="B883033" s="30"/>
      <c r="C883033" s="30"/>
      <c r="D883033" s="30"/>
      <c r="E883033" s="30"/>
      <c r="F883033" s="30"/>
    </row>
    <row r="883132" spans="1:6" x14ac:dyDescent="0.3">
      <c r="A883132" s="30"/>
      <c r="B883132" s="30"/>
      <c r="C883132" s="30"/>
      <c r="D883132" s="30"/>
      <c r="E883132" s="30"/>
      <c r="F883132" s="30"/>
    </row>
    <row r="883231" spans="1:6" x14ac:dyDescent="0.3">
      <c r="A883231" s="30"/>
      <c r="B883231" s="30"/>
      <c r="C883231" s="30"/>
      <c r="D883231" s="30"/>
      <c r="E883231" s="30"/>
      <c r="F883231" s="30"/>
    </row>
    <row r="883330" spans="1:6" x14ac:dyDescent="0.3">
      <c r="A883330" s="30"/>
      <c r="B883330" s="30"/>
      <c r="C883330" s="30"/>
      <c r="D883330" s="30"/>
      <c r="E883330" s="30"/>
      <c r="F883330" s="30"/>
    </row>
    <row r="883429" spans="1:6" x14ac:dyDescent="0.3">
      <c r="A883429" s="30"/>
      <c r="B883429" s="30"/>
      <c r="C883429" s="30"/>
      <c r="D883429" s="30"/>
      <c r="E883429" s="30"/>
      <c r="F883429" s="30"/>
    </row>
    <row r="883528" spans="1:6" x14ac:dyDescent="0.3">
      <c r="A883528" s="30"/>
      <c r="B883528" s="30"/>
      <c r="C883528" s="30"/>
      <c r="D883528" s="30"/>
      <c r="E883528" s="30"/>
      <c r="F883528" s="30"/>
    </row>
    <row r="883627" spans="1:6" x14ac:dyDescent="0.3">
      <c r="A883627" s="30"/>
      <c r="B883627" s="30"/>
      <c r="C883627" s="30"/>
      <c r="D883627" s="30"/>
      <c r="E883627" s="30"/>
      <c r="F883627" s="30"/>
    </row>
    <row r="883726" spans="1:6" x14ac:dyDescent="0.3">
      <c r="A883726" s="30"/>
      <c r="B883726" s="30"/>
      <c r="C883726" s="30"/>
      <c r="D883726" s="30"/>
      <c r="E883726" s="30"/>
      <c r="F883726" s="30"/>
    </row>
    <row r="883825" spans="1:6" x14ac:dyDescent="0.3">
      <c r="A883825" s="30"/>
      <c r="B883825" s="30"/>
      <c r="C883825" s="30"/>
      <c r="D883825" s="30"/>
      <c r="E883825" s="30"/>
      <c r="F883825" s="30"/>
    </row>
    <row r="883924" spans="1:6" x14ac:dyDescent="0.3">
      <c r="A883924" s="30"/>
      <c r="B883924" s="30"/>
      <c r="C883924" s="30"/>
      <c r="D883924" s="30"/>
      <c r="E883924" s="30"/>
      <c r="F883924" s="30"/>
    </row>
    <row r="884023" spans="1:6" x14ac:dyDescent="0.3">
      <c r="A884023" s="30"/>
      <c r="B884023" s="30"/>
      <c r="C884023" s="30"/>
      <c r="D884023" s="30"/>
      <c r="E884023" s="30"/>
      <c r="F884023" s="30"/>
    </row>
    <row r="884122" spans="1:6" x14ac:dyDescent="0.3">
      <c r="A884122" s="30"/>
      <c r="B884122" s="30"/>
      <c r="C884122" s="30"/>
      <c r="D884122" s="30"/>
      <c r="E884122" s="30"/>
      <c r="F884122" s="30"/>
    </row>
    <row r="884221" spans="1:6" x14ac:dyDescent="0.3">
      <c r="A884221" s="30"/>
      <c r="B884221" s="30"/>
      <c r="C884221" s="30"/>
      <c r="D884221" s="30"/>
      <c r="E884221" s="30"/>
      <c r="F884221" s="30"/>
    </row>
    <row r="884320" spans="1:6" x14ac:dyDescent="0.3">
      <c r="A884320" s="30"/>
      <c r="B884320" s="30"/>
      <c r="C884320" s="30"/>
      <c r="D884320" s="30"/>
      <c r="E884320" s="30"/>
      <c r="F884320" s="30"/>
    </row>
    <row r="884419" spans="1:6" x14ac:dyDescent="0.3">
      <c r="A884419" s="30"/>
      <c r="B884419" s="30"/>
      <c r="C884419" s="30"/>
      <c r="D884419" s="30"/>
      <c r="E884419" s="30"/>
      <c r="F884419" s="30"/>
    </row>
    <row r="884518" spans="1:6" x14ac:dyDescent="0.3">
      <c r="A884518" s="30"/>
      <c r="B884518" s="30"/>
      <c r="C884518" s="30"/>
      <c r="D884518" s="30"/>
      <c r="E884518" s="30"/>
      <c r="F884518" s="30"/>
    </row>
    <row r="884617" spans="1:6" x14ac:dyDescent="0.3">
      <c r="A884617" s="30"/>
      <c r="B884617" s="30"/>
      <c r="C884617" s="30"/>
      <c r="D884617" s="30"/>
      <c r="E884617" s="30"/>
      <c r="F884617" s="30"/>
    </row>
    <row r="884716" spans="1:6" x14ac:dyDescent="0.3">
      <c r="A884716" s="30"/>
      <c r="B884716" s="30"/>
      <c r="C884716" s="30"/>
      <c r="D884716" s="30"/>
      <c r="E884716" s="30"/>
      <c r="F884716" s="30"/>
    </row>
    <row r="884815" spans="1:6" x14ac:dyDescent="0.3">
      <c r="A884815" s="30"/>
      <c r="B884815" s="30"/>
      <c r="C884815" s="30"/>
      <c r="D884815" s="30"/>
      <c r="E884815" s="30"/>
      <c r="F884815" s="30"/>
    </row>
    <row r="884914" spans="1:6" x14ac:dyDescent="0.3">
      <c r="A884914" s="30"/>
      <c r="B884914" s="30"/>
      <c r="C884914" s="30"/>
      <c r="D884914" s="30"/>
      <c r="E884914" s="30"/>
      <c r="F884914" s="30"/>
    </row>
    <row r="885013" spans="1:6" x14ac:dyDescent="0.3">
      <c r="A885013" s="30"/>
      <c r="B885013" s="30"/>
      <c r="C885013" s="30"/>
      <c r="D885013" s="30"/>
      <c r="E885013" s="30"/>
      <c r="F885013" s="30"/>
    </row>
    <row r="885112" spans="1:6" x14ac:dyDescent="0.3">
      <c r="A885112" s="30"/>
      <c r="B885112" s="30"/>
      <c r="C885112" s="30"/>
      <c r="D885112" s="30"/>
      <c r="E885112" s="30"/>
      <c r="F885112" s="30"/>
    </row>
    <row r="885211" spans="1:6" x14ac:dyDescent="0.3">
      <c r="A885211" s="30"/>
      <c r="B885211" s="30"/>
      <c r="C885211" s="30"/>
      <c r="D885211" s="30"/>
      <c r="E885211" s="30"/>
      <c r="F885211" s="30"/>
    </row>
    <row r="885310" spans="1:6" x14ac:dyDescent="0.3">
      <c r="A885310" s="30"/>
      <c r="B885310" s="30"/>
      <c r="C885310" s="30"/>
      <c r="D885310" s="30"/>
      <c r="E885310" s="30"/>
      <c r="F885310" s="30"/>
    </row>
    <row r="885409" spans="1:6" x14ac:dyDescent="0.3">
      <c r="A885409" s="30"/>
      <c r="B885409" s="30"/>
      <c r="C885409" s="30"/>
      <c r="D885409" s="30"/>
      <c r="E885409" s="30"/>
      <c r="F885409" s="30"/>
    </row>
    <row r="885508" spans="1:6" x14ac:dyDescent="0.3">
      <c r="A885508" s="30"/>
      <c r="B885508" s="30"/>
      <c r="C885508" s="30"/>
      <c r="D885508" s="30"/>
      <c r="E885508" s="30"/>
      <c r="F885508" s="30"/>
    </row>
    <row r="885607" spans="1:6" x14ac:dyDescent="0.3">
      <c r="A885607" s="30"/>
      <c r="B885607" s="30"/>
      <c r="C885607" s="30"/>
      <c r="D885607" s="30"/>
      <c r="E885607" s="30"/>
      <c r="F885607" s="30"/>
    </row>
    <row r="885706" spans="1:6" x14ac:dyDescent="0.3">
      <c r="A885706" s="30"/>
      <c r="B885706" s="30"/>
      <c r="C885706" s="30"/>
      <c r="D885706" s="30"/>
      <c r="E885706" s="30"/>
      <c r="F885706" s="30"/>
    </row>
    <row r="885805" spans="1:6" x14ac:dyDescent="0.3">
      <c r="A885805" s="30"/>
      <c r="B885805" s="30"/>
      <c r="C885805" s="30"/>
      <c r="D885805" s="30"/>
      <c r="E885805" s="30"/>
      <c r="F885805" s="30"/>
    </row>
    <row r="885904" spans="1:6" x14ac:dyDescent="0.3">
      <c r="A885904" s="30"/>
      <c r="B885904" s="30"/>
      <c r="C885904" s="30"/>
      <c r="D885904" s="30"/>
      <c r="E885904" s="30"/>
      <c r="F885904" s="30"/>
    </row>
    <row r="886003" spans="1:6" x14ac:dyDescent="0.3">
      <c r="A886003" s="30"/>
      <c r="B886003" s="30"/>
      <c r="C886003" s="30"/>
      <c r="D886003" s="30"/>
      <c r="E886003" s="30"/>
      <c r="F886003" s="30"/>
    </row>
    <row r="886102" spans="1:6" x14ac:dyDescent="0.3">
      <c r="A886102" s="30"/>
      <c r="B886102" s="30"/>
      <c r="C886102" s="30"/>
      <c r="D886102" s="30"/>
      <c r="E886102" s="30"/>
      <c r="F886102" s="30"/>
    </row>
    <row r="886201" spans="1:6" x14ac:dyDescent="0.3">
      <c r="A886201" s="30"/>
      <c r="B886201" s="30"/>
      <c r="C886201" s="30"/>
      <c r="D886201" s="30"/>
      <c r="E886201" s="30"/>
      <c r="F886201" s="30"/>
    </row>
    <row r="886300" spans="1:6" x14ac:dyDescent="0.3">
      <c r="A886300" s="30"/>
      <c r="B886300" s="30"/>
      <c r="C886300" s="30"/>
      <c r="D886300" s="30"/>
      <c r="E886300" s="30"/>
      <c r="F886300" s="30"/>
    </row>
    <row r="886399" spans="1:6" x14ac:dyDescent="0.3">
      <c r="A886399" s="30"/>
      <c r="B886399" s="30"/>
      <c r="C886399" s="30"/>
      <c r="D886399" s="30"/>
      <c r="E886399" s="30"/>
      <c r="F886399" s="30"/>
    </row>
    <row r="886498" spans="1:6" x14ac:dyDescent="0.3">
      <c r="A886498" s="30"/>
      <c r="B886498" s="30"/>
      <c r="C886498" s="30"/>
      <c r="D886498" s="30"/>
      <c r="E886498" s="30"/>
      <c r="F886498" s="30"/>
    </row>
    <row r="886597" spans="1:6" x14ac:dyDescent="0.3">
      <c r="A886597" s="30"/>
      <c r="B886597" s="30"/>
      <c r="C886597" s="30"/>
      <c r="D886597" s="30"/>
      <c r="E886597" s="30"/>
      <c r="F886597" s="30"/>
    </row>
    <row r="886696" spans="1:6" x14ac:dyDescent="0.3">
      <c r="A886696" s="30"/>
      <c r="B886696" s="30"/>
      <c r="C886696" s="30"/>
      <c r="D886696" s="30"/>
      <c r="E886696" s="30"/>
      <c r="F886696" s="30"/>
    </row>
    <row r="886795" spans="1:6" x14ac:dyDescent="0.3">
      <c r="A886795" s="30"/>
      <c r="B886795" s="30"/>
      <c r="C886795" s="30"/>
      <c r="D886795" s="30"/>
      <c r="E886795" s="30"/>
      <c r="F886795" s="30"/>
    </row>
    <row r="886894" spans="1:6" x14ac:dyDescent="0.3">
      <c r="A886894" s="30"/>
      <c r="B886894" s="30"/>
      <c r="C886894" s="30"/>
      <c r="D886894" s="30"/>
      <c r="E886894" s="30"/>
      <c r="F886894" s="30"/>
    </row>
    <row r="886993" spans="1:6" x14ac:dyDescent="0.3">
      <c r="A886993" s="30"/>
      <c r="B886993" s="30"/>
      <c r="C886993" s="30"/>
      <c r="D886993" s="30"/>
      <c r="E886993" s="30"/>
      <c r="F886993" s="30"/>
    </row>
    <row r="887092" spans="1:6" x14ac:dyDescent="0.3">
      <c r="A887092" s="30"/>
      <c r="B887092" s="30"/>
      <c r="C887092" s="30"/>
      <c r="D887092" s="30"/>
      <c r="E887092" s="30"/>
      <c r="F887092" s="30"/>
    </row>
    <row r="887191" spans="1:6" x14ac:dyDescent="0.3">
      <c r="A887191" s="30"/>
      <c r="B887191" s="30"/>
      <c r="C887191" s="30"/>
      <c r="D887191" s="30"/>
      <c r="E887191" s="30"/>
      <c r="F887191" s="30"/>
    </row>
    <row r="887290" spans="1:6" x14ac:dyDescent="0.3">
      <c r="A887290" s="30"/>
      <c r="B887290" s="30"/>
      <c r="C887290" s="30"/>
      <c r="D887290" s="30"/>
      <c r="E887290" s="30"/>
      <c r="F887290" s="30"/>
    </row>
    <row r="887389" spans="1:6" x14ac:dyDescent="0.3">
      <c r="A887389" s="30"/>
      <c r="B887389" s="30"/>
      <c r="C887389" s="30"/>
      <c r="D887389" s="30"/>
      <c r="E887389" s="30"/>
      <c r="F887389" s="30"/>
    </row>
    <row r="887488" spans="1:6" x14ac:dyDescent="0.3">
      <c r="A887488" s="30"/>
      <c r="B887488" s="30"/>
      <c r="C887488" s="30"/>
      <c r="D887488" s="30"/>
      <c r="E887488" s="30"/>
      <c r="F887488" s="30"/>
    </row>
    <row r="887587" spans="1:6" x14ac:dyDescent="0.3">
      <c r="A887587" s="30"/>
      <c r="B887587" s="30"/>
      <c r="C887587" s="30"/>
      <c r="D887587" s="30"/>
      <c r="E887587" s="30"/>
      <c r="F887587" s="30"/>
    </row>
    <row r="887686" spans="1:6" x14ac:dyDescent="0.3">
      <c r="A887686" s="30"/>
      <c r="B887686" s="30"/>
      <c r="C887686" s="30"/>
      <c r="D887686" s="30"/>
      <c r="E887686" s="30"/>
      <c r="F887686" s="30"/>
    </row>
    <row r="887785" spans="1:6" x14ac:dyDescent="0.3">
      <c r="A887785" s="30"/>
      <c r="B887785" s="30"/>
      <c r="C887785" s="30"/>
      <c r="D887785" s="30"/>
      <c r="E887785" s="30"/>
      <c r="F887785" s="30"/>
    </row>
    <row r="887884" spans="1:6" x14ac:dyDescent="0.3">
      <c r="A887884" s="30"/>
      <c r="B887884" s="30"/>
      <c r="C887884" s="30"/>
      <c r="D887884" s="30"/>
      <c r="E887884" s="30"/>
      <c r="F887884" s="30"/>
    </row>
    <row r="887983" spans="1:6" x14ac:dyDescent="0.3">
      <c r="A887983" s="30"/>
      <c r="B887983" s="30"/>
      <c r="C887983" s="30"/>
      <c r="D887983" s="30"/>
      <c r="E887983" s="30"/>
      <c r="F887983" s="30"/>
    </row>
    <row r="888082" spans="1:6" x14ac:dyDescent="0.3">
      <c r="A888082" s="30"/>
      <c r="B888082" s="30"/>
      <c r="C888082" s="30"/>
      <c r="D888082" s="30"/>
      <c r="E888082" s="30"/>
      <c r="F888082" s="30"/>
    </row>
    <row r="888181" spans="1:6" x14ac:dyDescent="0.3">
      <c r="A888181" s="30"/>
      <c r="B888181" s="30"/>
      <c r="C888181" s="30"/>
      <c r="D888181" s="30"/>
      <c r="E888181" s="30"/>
      <c r="F888181" s="30"/>
    </row>
    <row r="888280" spans="1:6" x14ac:dyDescent="0.3">
      <c r="A888280" s="30"/>
      <c r="B888280" s="30"/>
      <c r="C888280" s="30"/>
      <c r="D888280" s="30"/>
      <c r="E888280" s="30"/>
      <c r="F888280" s="30"/>
    </row>
    <row r="888379" spans="1:6" x14ac:dyDescent="0.3">
      <c r="A888379" s="30"/>
      <c r="B888379" s="30"/>
      <c r="C888379" s="30"/>
      <c r="D888379" s="30"/>
      <c r="E888379" s="30"/>
      <c r="F888379" s="30"/>
    </row>
    <row r="888478" spans="1:6" x14ac:dyDescent="0.3">
      <c r="A888478" s="30"/>
      <c r="B888478" s="30"/>
      <c r="C888478" s="30"/>
      <c r="D888478" s="30"/>
      <c r="E888478" s="30"/>
      <c r="F888478" s="30"/>
    </row>
    <row r="888577" spans="1:6" x14ac:dyDescent="0.3">
      <c r="A888577" s="30"/>
      <c r="B888577" s="30"/>
      <c r="C888577" s="30"/>
      <c r="D888577" s="30"/>
      <c r="E888577" s="30"/>
      <c r="F888577" s="30"/>
    </row>
    <row r="888676" spans="1:6" x14ac:dyDescent="0.3">
      <c r="A888676" s="30"/>
      <c r="B888676" s="30"/>
      <c r="C888676" s="30"/>
      <c r="D888676" s="30"/>
      <c r="E888676" s="30"/>
      <c r="F888676" s="30"/>
    </row>
    <row r="888775" spans="1:6" x14ac:dyDescent="0.3">
      <c r="A888775" s="30"/>
      <c r="B888775" s="30"/>
      <c r="C888775" s="30"/>
      <c r="D888775" s="30"/>
      <c r="E888775" s="30"/>
      <c r="F888775" s="30"/>
    </row>
    <row r="888874" spans="1:6" x14ac:dyDescent="0.3">
      <c r="A888874" s="30"/>
      <c r="B888874" s="30"/>
      <c r="C888874" s="30"/>
      <c r="D888874" s="30"/>
      <c r="E888874" s="30"/>
      <c r="F888874" s="30"/>
    </row>
    <row r="888973" spans="1:6" x14ac:dyDescent="0.3">
      <c r="A888973" s="30"/>
      <c r="B888973" s="30"/>
      <c r="C888973" s="30"/>
      <c r="D888973" s="30"/>
      <c r="E888973" s="30"/>
      <c r="F888973" s="30"/>
    </row>
    <row r="889072" spans="1:6" x14ac:dyDescent="0.3">
      <c r="A889072" s="30"/>
      <c r="B889072" s="30"/>
      <c r="C889072" s="30"/>
      <c r="D889072" s="30"/>
      <c r="E889072" s="30"/>
      <c r="F889072" s="30"/>
    </row>
    <row r="889171" spans="1:6" x14ac:dyDescent="0.3">
      <c r="A889171" s="30"/>
      <c r="B889171" s="30"/>
      <c r="C889171" s="30"/>
      <c r="D889171" s="30"/>
      <c r="E889171" s="30"/>
      <c r="F889171" s="30"/>
    </row>
    <row r="889270" spans="1:6" x14ac:dyDescent="0.3">
      <c r="A889270" s="30"/>
      <c r="B889270" s="30"/>
      <c r="C889270" s="30"/>
      <c r="D889270" s="30"/>
      <c r="E889270" s="30"/>
      <c r="F889270" s="30"/>
    </row>
    <row r="889369" spans="1:6" x14ac:dyDescent="0.3">
      <c r="A889369" s="30"/>
      <c r="B889369" s="30"/>
      <c r="C889369" s="30"/>
      <c r="D889369" s="30"/>
      <c r="E889369" s="30"/>
      <c r="F889369" s="30"/>
    </row>
    <row r="889468" spans="1:6" x14ac:dyDescent="0.3">
      <c r="A889468" s="30"/>
      <c r="B889468" s="30"/>
      <c r="C889468" s="30"/>
      <c r="D889468" s="30"/>
      <c r="E889468" s="30"/>
      <c r="F889468" s="30"/>
    </row>
    <row r="889567" spans="1:6" x14ac:dyDescent="0.3">
      <c r="A889567" s="30"/>
      <c r="B889567" s="30"/>
      <c r="C889567" s="30"/>
      <c r="D889567" s="30"/>
      <c r="E889567" s="30"/>
      <c r="F889567" s="30"/>
    </row>
    <row r="889666" spans="1:6" x14ac:dyDescent="0.3">
      <c r="A889666" s="30"/>
      <c r="B889666" s="30"/>
      <c r="C889666" s="30"/>
      <c r="D889666" s="30"/>
      <c r="E889666" s="30"/>
      <c r="F889666" s="30"/>
    </row>
    <row r="889765" spans="1:6" x14ac:dyDescent="0.3">
      <c r="A889765" s="30"/>
      <c r="B889765" s="30"/>
      <c r="C889765" s="30"/>
      <c r="D889765" s="30"/>
      <c r="E889765" s="30"/>
      <c r="F889765" s="30"/>
    </row>
    <row r="889864" spans="1:6" x14ac:dyDescent="0.3">
      <c r="A889864" s="30"/>
      <c r="B889864" s="30"/>
      <c r="C889864" s="30"/>
      <c r="D889864" s="30"/>
      <c r="E889864" s="30"/>
      <c r="F889864" s="30"/>
    </row>
    <row r="889963" spans="1:6" x14ac:dyDescent="0.3">
      <c r="A889963" s="30"/>
      <c r="B889963" s="30"/>
      <c r="C889963" s="30"/>
      <c r="D889963" s="30"/>
      <c r="E889963" s="30"/>
      <c r="F889963" s="30"/>
    </row>
    <row r="890062" spans="1:6" x14ac:dyDescent="0.3">
      <c r="A890062" s="30"/>
      <c r="B890062" s="30"/>
      <c r="C890062" s="30"/>
      <c r="D890062" s="30"/>
      <c r="E890062" s="30"/>
      <c r="F890062" s="30"/>
    </row>
    <row r="890161" spans="1:6" x14ac:dyDescent="0.3">
      <c r="A890161" s="30"/>
      <c r="B890161" s="30"/>
      <c r="C890161" s="30"/>
      <c r="D890161" s="30"/>
      <c r="E890161" s="30"/>
      <c r="F890161" s="30"/>
    </row>
    <row r="890260" spans="1:6" x14ac:dyDescent="0.3">
      <c r="A890260" s="30"/>
      <c r="B890260" s="30"/>
      <c r="C890260" s="30"/>
      <c r="D890260" s="30"/>
      <c r="E890260" s="30"/>
      <c r="F890260" s="30"/>
    </row>
    <row r="890359" spans="1:6" x14ac:dyDescent="0.3">
      <c r="A890359" s="30"/>
      <c r="B890359" s="30"/>
      <c r="C890359" s="30"/>
      <c r="D890359" s="30"/>
      <c r="E890359" s="30"/>
      <c r="F890359" s="30"/>
    </row>
    <row r="890458" spans="1:6" x14ac:dyDescent="0.3">
      <c r="A890458" s="30"/>
      <c r="B890458" s="30"/>
      <c r="C890458" s="30"/>
      <c r="D890458" s="30"/>
      <c r="E890458" s="30"/>
      <c r="F890458" s="30"/>
    </row>
    <row r="890557" spans="1:6" x14ac:dyDescent="0.3">
      <c r="A890557" s="30"/>
      <c r="B890557" s="30"/>
      <c r="C890557" s="30"/>
      <c r="D890557" s="30"/>
      <c r="E890557" s="30"/>
      <c r="F890557" s="30"/>
    </row>
    <row r="890656" spans="1:6" x14ac:dyDescent="0.3">
      <c r="A890656" s="30"/>
      <c r="B890656" s="30"/>
      <c r="C890656" s="30"/>
      <c r="D890656" s="30"/>
      <c r="E890656" s="30"/>
      <c r="F890656" s="30"/>
    </row>
    <row r="890755" spans="1:6" x14ac:dyDescent="0.3">
      <c r="A890755" s="30"/>
      <c r="B890755" s="30"/>
      <c r="C890755" s="30"/>
      <c r="D890755" s="30"/>
      <c r="E890755" s="30"/>
      <c r="F890755" s="30"/>
    </row>
    <row r="890854" spans="1:6" x14ac:dyDescent="0.3">
      <c r="A890854" s="30"/>
      <c r="B890854" s="30"/>
      <c r="C890854" s="30"/>
      <c r="D890854" s="30"/>
      <c r="E890854" s="30"/>
      <c r="F890854" s="30"/>
    </row>
    <row r="890953" spans="1:6" x14ac:dyDescent="0.3">
      <c r="A890953" s="30"/>
      <c r="B890953" s="30"/>
      <c r="C890953" s="30"/>
      <c r="D890953" s="30"/>
      <c r="E890953" s="30"/>
      <c r="F890953" s="30"/>
    </row>
    <row r="891052" spans="1:6" x14ac:dyDescent="0.3">
      <c r="A891052" s="30"/>
      <c r="B891052" s="30"/>
      <c r="C891052" s="30"/>
      <c r="D891052" s="30"/>
      <c r="E891052" s="30"/>
      <c r="F891052" s="30"/>
    </row>
    <row r="891151" spans="1:6" x14ac:dyDescent="0.3">
      <c r="A891151" s="30"/>
      <c r="B891151" s="30"/>
      <c r="C891151" s="30"/>
      <c r="D891151" s="30"/>
      <c r="E891151" s="30"/>
      <c r="F891151" s="30"/>
    </row>
    <row r="891250" spans="1:6" x14ac:dyDescent="0.3">
      <c r="A891250" s="30"/>
      <c r="B891250" s="30"/>
      <c r="C891250" s="30"/>
      <c r="D891250" s="30"/>
      <c r="E891250" s="30"/>
      <c r="F891250" s="30"/>
    </row>
    <row r="891349" spans="1:6" x14ac:dyDescent="0.3">
      <c r="A891349" s="30"/>
      <c r="B891349" s="30"/>
      <c r="C891349" s="30"/>
      <c r="D891349" s="30"/>
      <c r="E891349" s="30"/>
      <c r="F891349" s="30"/>
    </row>
    <row r="891448" spans="1:6" x14ac:dyDescent="0.3">
      <c r="A891448" s="30"/>
      <c r="B891448" s="30"/>
      <c r="C891448" s="30"/>
      <c r="D891448" s="30"/>
      <c r="E891448" s="30"/>
      <c r="F891448" s="30"/>
    </row>
    <row r="891547" spans="1:6" x14ac:dyDescent="0.3">
      <c r="A891547" s="30"/>
      <c r="B891547" s="30"/>
      <c r="C891547" s="30"/>
      <c r="D891547" s="30"/>
      <c r="E891547" s="30"/>
      <c r="F891547" s="30"/>
    </row>
    <row r="891646" spans="1:6" x14ac:dyDescent="0.3">
      <c r="A891646" s="30"/>
      <c r="B891646" s="30"/>
      <c r="C891646" s="30"/>
      <c r="D891646" s="30"/>
      <c r="E891646" s="30"/>
      <c r="F891646" s="30"/>
    </row>
    <row r="891745" spans="1:6" x14ac:dyDescent="0.3">
      <c r="A891745" s="30"/>
      <c r="B891745" s="30"/>
      <c r="C891745" s="30"/>
      <c r="D891745" s="30"/>
      <c r="E891745" s="30"/>
      <c r="F891745" s="30"/>
    </row>
    <row r="891844" spans="1:6" x14ac:dyDescent="0.3">
      <c r="A891844" s="30"/>
      <c r="B891844" s="30"/>
      <c r="C891844" s="30"/>
      <c r="D891844" s="30"/>
      <c r="E891844" s="30"/>
      <c r="F891844" s="30"/>
    </row>
    <row r="891943" spans="1:6" x14ac:dyDescent="0.3">
      <c r="A891943" s="30"/>
      <c r="B891943" s="30"/>
      <c r="C891943" s="30"/>
      <c r="D891943" s="30"/>
      <c r="E891943" s="30"/>
      <c r="F891943" s="30"/>
    </row>
    <row r="892042" spans="1:6" x14ac:dyDescent="0.3">
      <c r="A892042" s="30"/>
      <c r="B892042" s="30"/>
      <c r="C892042" s="30"/>
      <c r="D892042" s="30"/>
      <c r="E892042" s="30"/>
      <c r="F892042" s="30"/>
    </row>
    <row r="892141" spans="1:6" x14ac:dyDescent="0.3">
      <c r="A892141" s="30"/>
      <c r="B892141" s="30"/>
      <c r="C892141" s="30"/>
      <c r="D892141" s="30"/>
      <c r="E892141" s="30"/>
      <c r="F892141" s="30"/>
    </row>
    <row r="892240" spans="1:6" x14ac:dyDescent="0.3">
      <c r="A892240" s="30"/>
      <c r="B892240" s="30"/>
      <c r="C892240" s="30"/>
      <c r="D892240" s="30"/>
      <c r="E892240" s="30"/>
      <c r="F892240" s="30"/>
    </row>
    <row r="892339" spans="1:6" x14ac:dyDescent="0.3">
      <c r="A892339" s="30"/>
      <c r="B892339" s="30"/>
      <c r="C892339" s="30"/>
      <c r="D892339" s="30"/>
      <c r="E892339" s="30"/>
      <c r="F892339" s="30"/>
    </row>
    <row r="892438" spans="1:6" x14ac:dyDescent="0.3">
      <c r="A892438" s="30"/>
      <c r="B892438" s="30"/>
      <c r="C892438" s="30"/>
      <c r="D892438" s="30"/>
      <c r="E892438" s="30"/>
      <c r="F892438" s="30"/>
    </row>
    <row r="892537" spans="1:6" x14ac:dyDescent="0.3">
      <c r="A892537" s="30"/>
      <c r="B892537" s="30"/>
      <c r="C892537" s="30"/>
      <c r="D892537" s="30"/>
      <c r="E892537" s="30"/>
      <c r="F892537" s="30"/>
    </row>
    <row r="892636" spans="1:6" x14ac:dyDescent="0.3">
      <c r="A892636" s="30"/>
      <c r="B892636" s="30"/>
      <c r="C892636" s="30"/>
      <c r="D892636" s="30"/>
      <c r="E892636" s="30"/>
      <c r="F892636" s="30"/>
    </row>
    <row r="892735" spans="1:6" x14ac:dyDescent="0.3">
      <c r="A892735" s="30"/>
      <c r="B892735" s="30"/>
      <c r="C892735" s="30"/>
      <c r="D892735" s="30"/>
      <c r="E892735" s="30"/>
      <c r="F892735" s="30"/>
    </row>
    <row r="892834" spans="1:6" x14ac:dyDescent="0.3">
      <c r="A892834" s="30"/>
      <c r="B892834" s="30"/>
      <c r="C892834" s="30"/>
      <c r="D892834" s="30"/>
      <c r="E892834" s="30"/>
      <c r="F892834" s="30"/>
    </row>
    <row r="892933" spans="1:6" x14ac:dyDescent="0.3">
      <c r="A892933" s="30"/>
      <c r="B892933" s="30"/>
      <c r="C892933" s="30"/>
      <c r="D892933" s="30"/>
      <c r="E892933" s="30"/>
      <c r="F892933" s="30"/>
    </row>
    <row r="893032" spans="1:6" x14ac:dyDescent="0.3">
      <c r="A893032" s="30"/>
      <c r="B893032" s="30"/>
      <c r="C893032" s="30"/>
      <c r="D893032" s="30"/>
      <c r="E893032" s="30"/>
      <c r="F893032" s="30"/>
    </row>
    <row r="893131" spans="1:6" x14ac:dyDescent="0.3">
      <c r="A893131" s="30"/>
      <c r="B893131" s="30"/>
      <c r="C893131" s="30"/>
      <c r="D893131" s="30"/>
      <c r="E893131" s="30"/>
      <c r="F893131" s="30"/>
    </row>
    <row r="893230" spans="1:6" x14ac:dyDescent="0.3">
      <c r="A893230" s="30"/>
      <c r="B893230" s="30"/>
      <c r="C893230" s="30"/>
      <c r="D893230" s="30"/>
      <c r="E893230" s="30"/>
      <c r="F893230" s="30"/>
    </row>
    <row r="893329" spans="1:6" x14ac:dyDescent="0.3">
      <c r="A893329" s="30"/>
      <c r="B893329" s="30"/>
      <c r="C893329" s="30"/>
      <c r="D893329" s="30"/>
      <c r="E893329" s="30"/>
      <c r="F893329" s="30"/>
    </row>
    <row r="893428" spans="1:6" x14ac:dyDescent="0.3">
      <c r="A893428" s="30"/>
      <c r="B893428" s="30"/>
      <c r="C893428" s="30"/>
      <c r="D893428" s="30"/>
      <c r="E893428" s="30"/>
      <c r="F893428" s="30"/>
    </row>
    <row r="893527" spans="1:6" x14ac:dyDescent="0.3">
      <c r="A893527" s="30"/>
      <c r="B893527" s="30"/>
      <c r="C893527" s="30"/>
      <c r="D893527" s="30"/>
      <c r="E893527" s="30"/>
      <c r="F893527" s="30"/>
    </row>
    <row r="893626" spans="1:6" x14ac:dyDescent="0.3">
      <c r="A893626" s="30"/>
      <c r="B893626" s="30"/>
      <c r="C893626" s="30"/>
      <c r="D893626" s="30"/>
      <c r="E893626" s="30"/>
      <c r="F893626" s="30"/>
    </row>
    <row r="893725" spans="1:6" x14ac:dyDescent="0.3">
      <c r="A893725" s="30"/>
      <c r="B893725" s="30"/>
      <c r="C893725" s="30"/>
      <c r="D893725" s="30"/>
      <c r="E893725" s="30"/>
      <c r="F893725" s="30"/>
    </row>
    <row r="893824" spans="1:6" x14ac:dyDescent="0.3">
      <c r="A893824" s="30"/>
      <c r="B893824" s="30"/>
      <c r="C893824" s="30"/>
      <c r="D893824" s="30"/>
      <c r="E893824" s="30"/>
      <c r="F893824" s="30"/>
    </row>
    <row r="893923" spans="1:6" x14ac:dyDescent="0.3">
      <c r="A893923" s="30"/>
      <c r="B893923" s="30"/>
      <c r="C893923" s="30"/>
      <c r="D893923" s="30"/>
      <c r="E893923" s="30"/>
      <c r="F893923" s="30"/>
    </row>
    <row r="894022" spans="1:6" x14ac:dyDescent="0.3">
      <c r="A894022" s="30"/>
      <c r="B894022" s="30"/>
      <c r="C894022" s="30"/>
      <c r="D894022" s="30"/>
      <c r="E894022" s="30"/>
      <c r="F894022" s="30"/>
    </row>
    <row r="894121" spans="1:6" x14ac:dyDescent="0.3">
      <c r="A894121" s="30"/>
      <c r="B894121" s="30"/>
      <c r="C894121" s="30"/>
      <c r="D894121" s="30"/>
      <c r="E894121" s="30"/>
      <c r="F894121" s="30"/>
    </row>
    <row r="894220" spans="1:6" x14ac:dyDescent="0.3">
      <c r="A894220" s="30"/>
      <c r="B894220" s="30"/>
      <c r="C894220" s="30"/>
      <c r="D894220" s="30"/>
      <c r="E894220" s="30"/>
      <c r="F894220" s="30"/>
    </row>
    <row r="894319" spans="1:6" x14ac:dyDescent="0.3">
      <c r="A894319" s="30"/>
      <c r="B894319" s="30"/>
      <c r="C894319" s="30"/>
      <c r="D894319" s="30"/>
      <c r="E894319" s="30"/>
      <c r="F894319" s="30"/>
    </row>
    <row r="894418" spans="1:6" x14ac:dyDescent="0.3">
      <c r="A894418" s="30"/>
      <c r="B894418" s="30"/>
      <c r="C894418" s="30"/>
      <c r="D894418" s="30"/>
      <c r="E894418" s="30"/>
      <c r="F894418" s="30"/>
    </row>
    <row r="894517" spans="1:6" x14ac:dyDescent="0.3">
      <c r="A894517" s="30"/>
      <c r="B894517" s="30"/>
      <c r="C894517" s="30"/>
      <c r="D894517" s="30"/>
      <c r="E894517" s="30"/>
      <c r="F894517" s="30"/>
    </row>
    <row r="894616" spans="1:6" x14ac:dyDescent="0.3">
      <c r="A894616" s="30"/>
      <c r="B894616" s="30"/>
      <c r="C894616" s="30"/>
      <c r="D894616" s="30"/>
      <c r="E894616" s="30"/>
      <c r="F894616" s="30"/>
    </row>
    <row r="894715" spans="1:6" x14ac:dyDescent="0.3">
      <c r="A894715" s="30"/>
      <c r="B894715" s="30"/>
      <c r="C894715" s="30"/>
      <c r="D894715" s="30"/>
      <c r="E894715" s="30"/>
      <c r="F894715" s="30"/>
    </row>
    <row r="894814" spans="1:6" x14ac:dyDescent="0.3">
      <c r="A894814" s="30"/>
      <c r="B894814" s="30"/>
      <c r="C894814" s="30"/>
      <c r="D894814" s="30"/>
      <c r="E894814" s="30"/>
      <c r="F894814" s="30"/>
    </row>
    <row r="894913" spans="1:6" x14ac:dyDescent="0.3">
      <c r="A894913" s="30"/>
      <c r="B894913" s="30"/>
      <c r="C894913" s="30"/>
      <c r="D894913" s="30"/>
      <c r="E894913" s="30"/>
      <c r="F894913" s="30"/>
    </row>
    <row r="895012" spans="1:6" x14ac:dyDescent="0.3">
      <c r="A895012" s="30"/>
      <c r="B895012" s="30"/>
      <c r="C895012" s="30"/>
      <c r="D895012" s="30"/>
      <c r="E895012" s="30"/>
      <c r="F895012" s="30"/>
    </row>
    <row r="895111" spans="1:6" x14ac:dyDescent="0.3">
      <c r="A895111" s="30"/>
      <c r="B895111" s="30"/>
      <c r="C895111" s="30"/>
      <c r="D895111" s="30"/>
      <c r="E895111" s="30"/>
      <c r="F895111" s="30"/>
    </row>
    <row r="895210" spans="1:6" x14ac:dyDescent="0.3">
      <c r="A895210" s="30"/>
      <c r="B895210" s="30"/>
      <c r="C895210" s="30"/>
      <c r="D895210" s="30"/>
      <c r="E895210" s="30"/>
      <c r="F895210" s="30"/>
    </row>
    <row r="895309" spans="1:6" x14ac:dyDescent="0.3">
      <c r="A895309" s="30"/>
      <c r="B895309" s="30"/>
      <c r="C895309" s="30"/>
      <c r="D895309" s="30"/>
      <c r="E895309" s="30"/>
      <c r="F895309" s="30"/>
    </row>
    <row r="895408" spans="1:6" x14ac:dyDescent="0.3">
      <c r="A895408" s="30"/>
      <c r="B895408" s="30"/>
      <c r="C895408" s="30"/>
      <c r="D895408" s="30"/>
      <c r="E895408" s="30"/>
      <c r="F895408" s="30"/>
    </row>
    <row r="895507" spans="1:6" x14ac:dyDescent="0.3">
      <c r="A895507" s="30"/>
      <c r="B895507" s="30"/>
      <c r="C895507" s="30"/>
      <c r="D895507" s="30"/>
      <c r="E895507" s="30"/>
      <c r="F895507" s="30"/>
    </row>
    <row r="895606" spans="1:6" x14ac:dyDescent="0.3">
      <c r="A895606" s="30"/>
      <c r="B895606" s="30"/>
      <c r="C895606" s="30"/>
      <c r="D895606" s="30"/>
      <c r="E895606" s="30"/>
      <c r="F895606" s="30"/>
    </row>
    <row r="895705" spans="1:6" x14ac:dyDescent="0.3">
      <c r="A895705" s="30"/>
      <c r="B895705" s="30"/>
      <c r="C895705" s="30"/>
      <c r="D895705" s="30"/>
      <c r="E895705" s="30"/>
      <c r="F895705" s="30"/>
    </row>
    <row r="895804" spans="1:6" x14ac:dyDescent="0.3">
      <c r="A895804" s="30"/>
      <c r="B895804" s="30"/>
      <c r="C895804" s="30"/>
      <c r="D895804" s="30"/>
      <c r="E895804" s="30"/>
      <c r="F895804" s="30"/>
    </row>
    <row r="895903" spans="1:6" x14ac:dyDescent="0.3">
      <c r="A895903" s="30"/>
      <c r="B895903" s="30"/>
      <c r="C895903" s="30"/>
      <c r="D895903" s="30"/>
      <c r="E895903" s="30"/>
      <c r="F895903" s="30"/>
    </row>
    <row r="896002" spans="1:6" x14ac:dyDescent="0.3">
      <c r="A896002" s="30"/>
      <c r="B896002" s="30"/>
      <c r="C896002" s="30"/>
      <c r="D896002" s="30"/>
      <c r="E896002" s="30"/>
      <c r="F896002" s="30"/>
    </row>
    <row r="896101" spans="1:6" x14ac:dyDescent="0.3">
      <c r="A896101" s="30"/>
      <c r="B896101" s="30"/>
      <c r="C896101" s="30"/>
      <c r="D896101" s="30"/>
      <c r="E896101" s="30"/>
      <c r="F896101" s="30"/>
    </row>
    <row r="896200" spans="1:6" x14ac:dyDescent="0.3">
      <c r="A896200" s="30"/>
      <c r="B896200" s="30"/>
      <c r="C896200" s="30"/>
      <c r="D896200" s="30"/>
      <c r="E896200" s="30"/>
      <c r="F896200" s="30"/>
    </row>
    <row r="896299" spans="1:6" x14ac:dyDescent="0.3">
      <c r="A896299" s="30"/>
      <c r="B896299" s="30"/>
      <c r="C896299" s="30"/>
      <c r="D896299" s="30"/>
      <c r="E896299" s="30"/>
      <c r="F896299" s="30"/>
    </row>
    <row r="896398" spans="1:6" x14ac:dyDescent="0.3">
      <c r="A896398" s="30"/>
      <c r="B896398" s="30"/>
      <c r="C896398" s="30"/>
      <c r="D896398" s="30"/>
      <c r="E896398" s="30"/>
      <c r="F896398" s="30"/>
    </row>
    <row r="896497" spans="1:6" x14ac:dyDescent="0.3">
      <c r="A896497" s="30"/>
      <c r="B896497" s="30"/>
      <c r="C896497" s="30"/>
      <c r="D896497" s="30"/>
      <c r="E896497" s="30"/>
      <c r="F896497" s="30"/>
    </row>
    <row r="896596" spans="1:6" x14ac:dyDescent="0.3">
      <c r="A896596" s="30"/>
      <c r="B896596" s="30"/>
      <c r="C896596" s="30"/>
      <c r="D896596" s="30"/>
      <c r="E896596" s="30"/>
      <c r="F896596" s="30"/>
    </row>
    <row r="896695" spans="1:6" x14ac:dyDescent="0.3">
      <c r="A896695" s="30"/>
      <c r="B896695" s="30"/>
      <c r="C896695" s="30"/>
      <c r="D896695" s="30"/>
      <c r="E896695" s="30"/>
      <c r="F896695" s="30"/>
    </row>
    <row r="896794" spans="1:6" x14ac:dyDescent="0.3">
      <c r="A896794" s="30"/>
      <c r="B896794" s="30"/>
      <c r="C896794" s="30"/>
      <c r="D896794" s="30"/>
      <c r="E896794" s="30"/>
      <c r="F896794" s="30"/>
    </row>
    <row r="896893" spans="1:6" x14ac:dyDescent="0.3">
      <c r="A896893" s="30"/>
      <c r="B896893" s="30"/>
      <c r="C896893" s="30"/>
      <c r="D896893" s="30"/>
      <c r="E896893" s="30"/>
      <c r="F896893" s="30"/>
    </row>
    <row r="896992" spans="1:6" x14ac:dyDescent="0.3">
      <c r="A896992" s="30"/>
      <c r="B896992" s="30"/>
      <c r="C896992" s="30"/>
      <c r="D896992" s="30"/>
      <c r="E896992" s="30"/>
      <c r="F896992" s="30"/>
    </row>
    <row r="897091" spans="1:6" x14ac:dyDescent="0.3">
      <c r="A897091" s="30"/>
      <c r="B897091" s="30"/>
      <c r="C897091" s="30"/>
      <c r="D897091" s="30"/>
      <c r="E897091" s="30"/>
      <c r="F897091" s="30"/>
    </row>
    <row r="897190" spans="1:6" x14ac:dyDescent="0.3">
      <c r="A897190" s="30"/>
      <c r="B897190" s="30"/>
      <c r="C897190" s="30"/>
      <c r="D897190" s="30"/>
      <c r="E897190" s="30"/>
      <c r="F897190" s="30"/>
    </row>
    <row r="897289" spans="1:6" x14ac:dyDescent="0.3">
      <c r="A897289" s="30"/>
      <c r="B897289" s="30"/>
      <c r="C897289" s="30"/>
      <c r="D897289" s="30"/>
      <c r="E897289" s="30"/>
      <c r="F897289" s="30"/>
    </row>
    <row r="897388" spans="1:6" x14ac:dyDescent="0.3">
      <c r="A897388" s="30"/>
      <c r="B897388" s="30"/>
      <c r="C897388" s="30"/>
      <c r="D897388" s="30"/>
      <c r="E897388" s="30"/>
      <c r="F897388" s="30"/>
    </row>
    <row r="897487" spans="1:6" x14ac:dyDescent="0.3">
      <c r="A897487" s="30"/>
      <c r="B897487" s="30"/>
      <c r="C897487" s="30"/>
      <c r="D897487" s="30"/>
      <c r="E897487" s="30"/>
      <c r="F897487" s="30"/>
    </row>
    <row r="897586" spans="1:6" x14ac:dyDescent="0.3">
      <c r="A897586" s="30"/>
      <c r="B897586" s="30"/>
      <c r="C897586" s="30"/>
      <c r="D897586" s="30"/>
      <c r="E897586" s="30"/>
      <c r="F897586" s="30"/>
    </row>
    <row r="897685" spans="1:6" x14ac:dyDescent="0.3">
      <c r="A897685" s="30"/>
      <c r="B897685" s="30"/>
      <c r="C897685" s="30"/>
      <c r="D897685" s="30"/>
      <c r="E897685" s="30"/>
      <c r="F897685" s="30"/>
    </row>
    <row r="897784" spans="1:6" x14ac:dyDescent="0.3">
      <c r="A897784" s="30"/>
      <c r="B897784" s="30"/>
      <c r="C897784" s="30"/>
      <c r="D897784" s="30"/>
      <c r="E897784" s="30"/>
      <c r="F897784" s="30"/>
    </row>
    <row r="897883" spans="1:6" x14ac:dyDescent="0.3">
      <c r="A897883" s="30"/>
      <c r="B897883" s="30"/>
      <c r="C897883" s="30"/>
      <c r="D897883" s="30"/>
      <c r="E897883" s="30"/>
      <c r="F897883" s="30"/>
    </row>
    <row r="897982" spans="1:6" x14ac:dyDescent="0.3">
      <c r="A897982" s="30"/>
      <c r="B897982" s="30"/>
      <c r="C897982" s="30"/>
      <c r="D897982" s="30"/>
      <c r="E897982" s="30"/>
      <c r="F897982" s="30"/>
    </row>
    <row r="898081" spans="1:6" x14ac:dyDescent="0.3">
      <c r="A898081" s="30"/>
      <c r="B898081" s="30"/>
      <c r="C898081" s="30"/>
      <c r="D898081" s="30"/>
      <c r="E898081" s="30"/>
      <c r="F898081" s="30"/>
    </row>
    <row r="898180" spans="1:6" x14ac:dyDescent="0.3">
      <c r="A898180" s="30"/>
      <c r="B898180" s="30"/>
      <c r="C898180" s="30"/>
      <c r="D898180" s="30"/>
      <c r="E898180" s="30"/>
      <c r="F898180" s="30"/>
    </row>
    <row r="898279" spans="1:6" x14ac:dyDescent="0.3">
      <c r="A898279" s="30"/>
      <c r="B898279" s="30"/>
      <c r="C898279" s="30"/>
      <c r="D898279" s="30"/>
      <c r="E898279" s="30"/>
      <c r="F898279" s="30"/>
    </row>
    <row r="898378" spans="1:6" x14ac:dyDescent="0.3">
      <c r="A898378" s="30"/>
      <c r="B898378" s="30"/>
      <c r="C898378" s="30"/>
      <c r="D898378" s="30"/>
      <c r="E898378" s="30"/>
      <c r="F898378" s="30"/>
    </row>
    <row r="898477" spans="1:6" x14ac:dyDescent="0.3">
      <c r="A898477" s="30"/>
      <c r="B898477" s="30"/>
      <c r="C898477" s="30"/>
      <c r="D898477" s="30"/>
      <c r="E898477" s="30"/>
      <c r="F898477" s="30"/>
    </row>
    <row r="898576" spans="1:6" x14ac:dyDescent="0.3">
      <c r="A898576" s="30"/>
      <c r="B898576" s="30"/>
      <c r="C898576" s="30"/>
      <c r="D898576" s="30"/>
      <c r="E898576" s="30"/>
      <c r="F898576" s="30"/>
    </row>
    <row r="898675" spans="1:6" x14ac:dyDescent="0.3">
      <c r="A898675" s="30"/>
      <c r="B898675" s="30"/>
      <c r="C898675" s="30"/>
      <c r="D898675" s="30"/>
      <c r="E898675" s="30"/>
      <c r="F898675" s="30"/>
    </row>
    <row r="898774" spans="1:6" x14ac:dyDescent="0.3">
      <c r="A898774" s="30"/>
      <c r="B898774" s="30"/>
      <c r="C898774" s="30"/>
      <c r="D898774" s="30"/>
      <c r="E898774" s="30"/>
      <c r="F898774" s="30"/>
    </row>
    <row r="898873" spans="1:6" x14ac:dyDescent="0.3">
      <c r="A898873" s="30"/>
      <c r="B898873" s="30"/>
      <c r="C898873" s="30"/>
      <c r="D898873" s="30"/>
      <c r="E898873" s="30"/>
      <c r="F898873" s="30"/>
    </row>
    <row r="898972" spans="1:6" x14ac:dyDescent="0.3">
      <c r="A898972" s="30"/>
      <c r="B898972" s="30"/>
      <c r="C898972" s="30"/>
      <c r="D898972" s="30"/>
      <c r="E898972" s="30"/>
      <c r="F898972" s="30"/>
    </row>
    <row r="899071" spans="1:6" x14ac:dyDescent="0.3">
      <c r="A899071" s="30"/>
      <c r="B899071" s="30"/>
      <c r="C899071" s="30"/>
      <c r="D899071" s="30"/>
      <c r="E899071" s="30"/>
      <c r="F899071" s="30"/>
    </row>
    <row r="899170" spans="1:6" x14ac:dyDescent="0.3">
      <c r="A899170" s="30"/>
      <c r="B899170" s="30"/>
      <c r="C899170" s="30"/>
      <c r="D899170" s="30"/>
      <c r="E899170" s="30"/>
      <c r="F899170" s="30"/>
    </row>
    <row r="899269" spans="1:6" x14ac:dyDescent="0.3">
      <c r="A899269" s="30"/>
      <c r="B899269" s="30"/>
      <c r="C899269" s="30"/>
      <c r="D899269" s="30"/>
      <c r="E899269" s="30"/>
      <c r="F899269" s="30"/>
    </row>
    <row r="899368" spans="1:6" x14ac:dyDescent="0.3">
      <c r="A899368" s="30"/>
      <c r="B899368" s="30"/>
      <c r="C899368" s="30"/>
      <c r="D899368" s="30"/>
      <c r="E899368" s="30"/>
      <c r="F899368" s="30"/>
    </row>
    <row r="899467" spans="1:6" x14ac:dyDescent="0.3">
      <c r="A899467" s="30"/>
      <c r="B899467" s="30"/>
      <c r="C899467" s="30"/>
      <c r="D899467" s="30"/>
      <c r="E899467" s="30"/>
      <c r="F899467" s="30"/>
    </row>
    <row r="899566" spans="1:6" x14ac:dyDescent="0.3">
      <c r="A899566" s="30"/>
      <c r="B899566" s="30"/>
      <c r="C899566" s="30"/>
      <c r="D899566" s="30"/>
      <c r="E899566" s="30"/>
      <c r="F899566" s="30"/>
    </row>
    <row r="899665" spans="1:6" x14ac:dyDescent="0.3">
      <c r="A899665" s="30"/>
      <c r="B899665" s="30"/>
      <c r="C899665" s="30"/>
      <c r="D899665" s="30"/>
      <c r="E899665" s="30"/>
      <c r="F899665" s="30"/>
    </row>
    <row r="899764" spans="1:6" x14ac:dyDescent="0.3">
      <c r="A899764" s="30"/>
      <c r="B899764" s="30"/>
      <c r="C899764" s="30"/>
      <c r="D899764" s="30"/>
      <c r="E899764" s="30"/>
      <c r="F899764" s="30"/>
    </row>
    <row r="899863" spans="1:6" x14ac:dyDescent="0.3">
      <c r="A899863" s="30"/>
      <c r="B899863" s="30"/>
      <c r="C899863" s="30"/>
      <c r="D899863" s="30"/>
      <c r="E899863" s="30"/>
      <c r="F899863" s="30"/>
    </row>
    <row r="899962" spans="1:6" x14ac:dyDescent="0.3">
      <c r="A899962" s="30"/>
      <c r="B899962" s="30"/>
      <c r="C899962" s="30"/>
      <c r="D899962" s="30"/>
      <c r="E899962" s="30"/>
      <c r="F899962" s="30"/>
    </row>
    <row r="900061" spans="1:6" x14ac:dyDescent="0.3">
      <c r="A900061" s="30"/>
      <c r="B900061" s="30"/>
      <c r="C900061" s="30"/>
      <c r="D900061" s="30"/>
      <c r="E900061" s="30"/>
      <c r="F900061" s="30"/>
    </row>
    <row r="900160" spans="1:6" x14ac:dyDescent="0.3">
      <c r="A900160" s="30"/>
      <c r="B900160" s="30"/>
      <c r="C900160" s="30"/>
      <c r="D900160" s="30"/>
      <c r="E900160" s="30"/>
      <c r="F900160" s="30"/>
    </row>
    <row r="900259" spans="1:6" x14ac:dyDescent="0.3">
      <c r="A900259" s="30"/>
      <c r="B900259" s="30"/>
      <c r="C900259" s="30"/>
      <c r="D900259" s="30"/>
      <c r="E900259" s="30"/>
      <c r="F900259" s="30"/>
    </row>
    <row r="900358" spans="1:6" x14ac:dyDescent="0.3">
      <c r="A900358" s="30"/>
      <c r="B900358" s="30"/>
      <c r="C900358" s="30"/>
      <c r="D900358" s="30"/>
      <c r="E900358" s="30"/>
      <c r="F900358" s="30"/>
    </row>
    <row r="900457" spans="1:6" x14ac:dyDescent="0.3">
      <c r="A900457" s="30"/>
      <c r="B900457" s="30"/>
      <c r="C900457" s="30"/>
      <c r="D900457" s="30"/>
      <c r="E900457" s="30"/>
      <c r="F900457" s="30"/>
    </row>
    <row r="900556" spans="1:6" x14ac:dyDescent="0.3">
      <c r="A900556" s="30"/>
      <c r="B900556" s="30"/>
      <c r="C900556" s="30"/>
      <c r="D900556" s="30"/>
      <c r="E900556" s="30"/>
      <c r="F900556" s="30"/>
    </row>
    <row r="900655" spans="1:6" x14ac:dyDescent="0.3">
      <c r="A900655" s="30"/>
      <c r="B900655" s="30"/>
      <c r="C900655" s="30"/>
      <c r="D900655" s="30"/>
      <c r="E900655" s="30"/>
      <c r="F900655" s="30"/>
    </row>
    <row r="900754" spans="1:6" x14ac:dyDescent="0.3">
      <c r="A900754" s="30"/>
      <c r="B900754" s="30"/>
      <c r="C900754" s="30"/>
      <c r="D900754" s="30"/>
      <c r="E900754" s="30"/>
      <c r="F900754" s="30"/>
    </row>
    <row r="900853" spans="1:6" x14ac:dyDescent="0.3">
      <c r="A900853" s="30"/>
      <c r="B900853" s="30"/>
      <c r="C900853" s="30"/>
      <c r="D900853" s="30"/>
      <c r="E900853" s="30"/>
      <c r="F900853" s="30"/>
    </row>
    <row r="900952" spans="1:6" x14ac:dyDescent="0.3">
      <c r="A900952" s="30"/>
      <c r="B900952" s="30"/>
      <c r="C900952" s="30"/>
      <c r="D900952" s="30"/>
      <c r="E900952" s="30"/>
      <c r="F900952" s="30"/>
    </row>
    <row r="901051" spans="1:6" x14ac:dyDescent="0.3">
      <c r="A901051" s="30"/>
      <c r="B901051" s="30"/>
      <c r="C901051" s="30"/>
      <c r="D901051" s="30"/>
      <c r="E901051" s="30"/>
      <c r="F901051" s="30"/>
    </row>
    <row r="901150" spans="1:6" x14ac:dyDescent="0.3">
      <c r="A901150" s="30"/>
      <c r="B901150" s="30"/>
      <c r="C901150" s="30"/>
      <c r="D901150" s="30"/>
      <c r="E901150" s="30"/>
      <c r="F901150" s="30"/>
    </row>
    <row r="901249" spans="1:6" x14ac:dyDescent="0.3">
      <c r="A901249" s="30"/>
      <c r="B901249" s="30"/>
      <c r="C901249" s="30"/>
      <c r="D901249" s="30"/>
      <c r="E901249" s="30"/>
      <c r="F901249" s="30"/>
    </row>
    <row r="901348" spans="1:6" x14ac:dyDescent="0.3">
      <c r="A901348" s="30"/>
      <c r="B901348" s="30"/>
      <c r="C901348" s="30"/>
      <c r="D901348" s="30"/>
      <c r="E901348" s="30"/>
      <c r="F901348" s="30"/>
    </row>
    <row r="901447" spans="1:6" x14ac:dyDescent="0.3">
      <c r="A901447" s="30"/>
      <c r="B901447" s="30"/>
      <c r="C901447" s="30"/>
      <c r="D901447" s="30"/>
      <c r="E901447" s="30"/>
      <c r="F901447" s="30"/>
    </row>
    <row r="901546" spans="1:6" x14ac:dyDescent="0.3">
      <c r="A901546" s="30"/>
      <c r="B901546" s="30"/>
      <c r="C901546" s="30"/>
      <c r="D901546" s="30"/>
      <c r="E901546" s="30"/>
      <c r="F901546" s="30"/>
    </row>
    <row r="901645" spans="1:6" x14ac:dyDescent="0.3">
      <c r="A901645" s="30"/>
      <c r="B901645" s="30"/>
      <c r="C901645" s="30"/>
      <c r="D901645" s="30"/>
      <c r="E901645" s="30"/>
      <c r="F901645" s="30"/>
    </row>
    <row r="901744" spans="1:6" x14ac:dyDescent="0.3">
      <c r="A901744" s="30"/>
      <c r="B901744" s="30"/>
      <c r="C901744" s="30"/>
      <c r="D901744" s="30"/>
      <c r="E901744" s="30"/>
      <c r="F901744" s="30"/>
    </row>
    <row r="901843" spans="1:6" x14ac:dyDescent="0.3">
      <c r="A901843" s="30"/>
      <c r="B901843" s="30"/>
      <c r="C901843" s="30"/>
      <c r="D901843" s="30"/>
      <c r="E901843" s="30"/>
      <c r="F901843" s="30"/>
    </row>
    <row r="901942" spans="1:6" x14ac:dyDescent="0.3">
      <c r="A901942" s="30"/>
      <c r="B901942" s="30"/>
      <c r="C901942" s="30"/>
      <c r="D901942" s="30"/>
      <c r="E901942" s="30"/>
      <c r="F901942" s="30"/>
    </row>
    <row r="902041" spans="1:6" x14ac:dyDescent="0.3">
      <c r="A902041" s="30"/>
      <c r="B902041" s="30"/>
      <c r="C902041" s="30"/>
      <c r="D902041" s="30"/>
      <c r="E902041" s="30"/>
      <c r="F902041" s="30"/>
    </row>
    <row r="902140" spans="1:6" x14ac:dyDescent="0.3">
      <c r="A902140" s="30"/>
      <c r="B902140" s="30"/>
      <c r="C902140" s="30"/>
      <c r="D902140" s="30"/>
      <c r="E902140" s="30"/>
      <c r="F902140" s="30"/>
    </row>
    <row r="902239" spans="1:6" x14ac:dyDescent="0.3">
      <c r="A902239" s="30"/>
      <c r="B902239" s="30"/>
      <c r="C902239" s="30"/>
      <c r="D902239" s="30"/>
      <c r="E902239" s="30"/>
      <c r="F902239" s="30"/>
    </row>
    <row r="902338" spans="1:6" x14ac:dyDescent="0.3">
      <c r="A902338" s="30"/>
      <c r="B902338" s="30"/>
      <c r="C902338" s="30"/>
      <c r="D902338" s="30"/>
      <c r="E902338" s="30"/>
      <c r="F902338" s="30"/>
    </row>
    <row r="902437" spans="1:6" x14ac:dyDescent="0.3">
      <c r="A902437" s="30"/>
      <c r="B902437" s="30"/>
      <c r="C902437" s="30"/>
      <c r="D902437" s="30"/>
      <c r="E902437" s="30"/>
      <c r="F902437" s="30"/>
    </row>
    <row r="902536" spans="1:6" x14ac:dyDescent="0.3">
      <c r="A902536" s="30"/>
      <c r="B902536" s="30"/>
      <c r="C902536" s="30"/>
      <c r="D902536" s="30"/>
      <c r="E902536" s="30"/>
      <c r="F902536" s="30"/>
    </row>
    <row r="902635" spans="1:6" x14ac:dyDescent="0.3">
      <c r="A902635" s="30"/>
      <c r="B902635" s="30"/>
      <c r="C902635" s="30"/>
      <c r="D902635" s="30"/>
      <c r="E902635" s="30"/>
      <c r="F902635" s="30"/>
    </row>
    <row r="902734" spans="1:6" x14ac:dyDescent="0.3">
      <c r="A902734" s="30"/>
      <c r="B902734" s="30"/>
      <c r="C902734" s="30"/>
      <c r="D902734" s="30"/>
      <c r="E902734" s="30"/>
      <c r="F902734" s="30"/>
    </row>
    <row r="902833" spans="1:6" x14ac:dyDescent="0.3">
      <c r="A902833" s="30"/>
      <c r="B902833" s="30"/>
      <c r="C902833" s="30"/>
      <c r="D902833" s="30"/>
      <c r="E902833" s="30"/>
      <c r="F902833" s="30"/>
    </row>
    <row r="902932" spans="1:6" x14ac:dyDescent="0.3">
      <c r="A902932" s="30"/>
      <c r="B902932" s="30"/>
      <c r="C902932" s="30"/>
      <c r="D902932" s="30"/>
      <c r="E902932" s="30"/>
      <c r="F902932" s="30"/>
    </row>
    <row r="903031" spans="1:6" x14ac:dyDescent="0.3">
      <c r="A903031" s="30"/>
      <c r="B903031" s="30"/>
      <c r="C903031" s="30"/>
      <c r="D903031" s="30"/>
      <c r="E903031" s="30"/>
      <c r="F903031" s="30"/>
    </row>
    <row r="903130" spans="1:6" x14ac:dyDescent="0.3">
      <c r="A903130" s="30"/>
      <c r="B903130" s="30"/>
      <c r="C903130" s="30"/>
      <c r="D903130" s="30"/>
      <c r="E903130" s="30"/>
      <c r="F903130" s="30"/>
    </row>
    <row r="903229" spans="1:6" x14ac:dyDescent="0.3">
      <c r="A903229" s="30"/>
      <c r="B903229" s="30"/>
      <c r="C903229" s="30"/>
      <c r="D903229" s="30"/>
      <c r="E903229" s="30"/>
      <c r="F903229" s="30"/>
    </row>
    <row r="903328" spans="1:6" x14ac:dyDescent="0.3">
      <c r="A903328" s="30"/>
      <c r="B903328" s="30"/>
      <c r="C903328" s="30"/>
      <c r="D903328" s="30"/>
      <c r="E903328" s="30"/>
      <c r="F903328" s="30"/>
    </row>
    <row r="903427" spans="1:6" x14ac:dyDescent="0.3">
      <c r="A903427" s="30"/>
      <c r="B903427" s="30"/>
      <c r="C903427" s="30"/>
      <c r="D903427" s="30"/>
      <c r="E903427" s="30"/>
      <c r="F903427" s="30"/>
    </row>
    <row r="903526" spans="1:6" x14ac:dyDescent="0.3">
      <c r="A903526" s="30"/>
      <c r="B903526" s="30"/>
      <c r="C903526" s="30"/>
      <c r="D903526" s="30"/>
      <c r="E903526" s="30"/>
      <c r="F903526" s="30"/>
    </row>
    <row r="903625" spans="1:6" x14ac:dyDescent="0.3">
      <c r="A903625" s="30"/>
      <c r="B903625" s="30"/>
      <c r="C903625" s="30"/>
      <c r="D903625" s="30"/>
      <c r="E903625" s="30"/>
      <c r="F903625" s="30"/>
    </row>
    <row r="903724" spans="1:6" x14ac:dyDescent="0.3">
      <c r="A903724" s="30"/>
      <c r="B903724" s="30"/>
      <c r="C903724" s="30"/>
      <c r="D903724" s="30"/>
      <c r="E903724" s="30"/>
      <c r="F903724" s="30"/>
    </row>
    <row r="903823" spans="1:6" x14ac:dyDescent="0.3">
      <c r="A903823" s="30"/>
      <c r="B903823" s="30"/>
      <c r="C903823" s="30"/>
      <c r="D903823" s="30"/>
      <c r="E903823" s="30"/>
      <c r="F903823" s="30"/>
    </row>
    <row r="903922" spans="1:6" x14ac:dyDescent="0.3">
      <c r="A903922" s="30"/>
      <c r="B903922" s="30"/>
      <c r="C903922" s="30"/>
      <c r="D903922" s="30"/>
      <c r="E903922" s="30"/>
      <c r="F903922" s="30"/>
    </row>
    <row r="904021" spans="1:6" x14ac:dyDescent="0.3">
      <c r="A904021" s="30"/>
      <c r="B904021" s="30"/>
      <c r="C904021" s="30"/>
      <c r="D904021" s="30"/>
      <c r="E904021" s="30"/>
      <c r="F904021" s="30"/>
    </row>
    <row r="904120" spans="1:6" x14ac:dyDescent="0.3">
      <c r="A904120" s="30"/>
      <c r="B904120" s="30"/>
      <c r="C904120" s="30"/>
      <c r="D904120" s="30"/>
      <c r="E904120" s="30"/>
      <c r="F904120" s="30"/>
    </row>
    <row r="904219" spans="1:6" x14ac:dyDescent="0.3">
      <c r="A904219" s="30"/>
      <c r="B904219" s="30"/>
      <c r="C904219" s="30"/>
      <c r="D904219" s="30"/>
      <c r="E904219" s="30"/>
      <c r="F904219" s="30"/>
    </row>
    <row r="904318" spans="1:6" x14ac:dyDescent="0.3">
      <c r="A904318" s="30"/>
      <c r="B904318" s="30"/>
      <c r="C904318" s="30"/>
      <c r="D904318" s="30"/>
      <c r="E904318" s="30"/>
      <c r="F904318" s="30"/>
    </row>
    <row r="904417" spans="1:6" x14ac:dyDescent="0.3">
      <c r="A904417" s="30"/>
      <c r="B904417" s="30"/>
      <c r="C904417" s="30"/>
      <c r="D904417" s="30"/>
      <c r="E904417" s="30"/>
      <c r="F904417" s="30"/>
    </row>
    <row r="904516" spans="1:6" x14ac:dyDescent="0.3">
      <c r="A904516" s="30"/>
      <c r="B904516" s="30"/>
      <c r="C904516" s="30"/>
      <c r="D904516" s="30"/>
      <c r="E904516" s="30"/>
      <c r="F904516" s="30"/>
    </row>
    <row r="904615" spans="1:6" x14ac:dyDescent="0.3">
      <c r="A904615" s="30"/>
      <c r="B904615" s="30"/>
      <c r="C904615" s="30"/>
      <c r="D904615" s="30"/>
      <c r="E904615" s="30"/>
      <c r="F904615" s="30"/>
    </row>
    <row r="904714" spans="1:6" x14ac:dyDescent="0.3">
      <c r="A904714" s="30"/>
      <c r="B904714" s="30"/>
      <c r="C904714" s="30"/>
      <c r="D904714" s="30"/>
      <c r="E904714" s="30"/>
      <c r="F904714" s="30"/>
    </row>
    <row r="904813" spans="1:6" x14ac:dyDescent="0.3">
      <c r="A904813" s="30"/>
      <c r="B904813" s="30"/>
      <c r="C904813" s="30"/>
      <c r="D904813" s="30"/>
      <c r="E904813" s="30"/>
      <c r="F904813" s="30"/>
    </row>
    <row r="904912" spans="1:6" x14ac:dyDescent="0.3">
      <c r="A904912" s="30"/>
      <c r="B904912" s="30"/>
      <c r="C904912" s="30"/>
      <c r="D904912" s="30"/>
      <c r="E904912" s="30"/>
      <c r="F904912" s="30"/>
    </row>
    <row r="905011" spans="1:6" x14ac:dyDescent="0.3">
      <c r="A905011" s="30"/>
      <c r="B905011" s="30"/>
      <c r="C905011" s="30"/>
      <c r="D905011" s="30"/>
      <c r="E905011" s="30"/>
      <c r="F905011" s="30"/>
    </row>
    <row r="905110" spans="1:6" x14ac:dyDescent="0.3">
      <c r="A905110" s="30"/>
      <c r="B905110" s="30"/>
      <c r="C905110" s="30"/>
      <c r="D905110" s="30"/>
      <c r="E905110" s="30"/>
      <c r="F905110" s="30"/>
    </row>
    <row r="905209" spans="1:6" x14ac:dyDescent="0.3">
      <c r="A905209" s="30"/>
      <c r="B905209" s="30"/>
      <c r="C905209" s="30"/>
      <c r="D905209" s="30"/>
      <c r="E905209" s="30"/>
      <c r="F905209" s="30"/>
    </row>
    <row r="905308" spans="1:6" x14ac:dyDescent="0.3">
      <c r="A905308" s="30"/>
      <c r="B905308" s="30"/>
      <c r="C905308" s="30"/>
      <c r="D905308" s="30"/>
      <c r="E905308" s="30"/>
      <c r="F905308" s="30"/>
    </row>
    <row r="905407" spans="1:6" x14ac:dyDescent="0.3">
      <c r="A905407" s="30"/>
      <c r="B905407" s="30"/>
      <c r="C905407" s="30"/>
      <c r="D905407" s="30"/>
      <c r="E905407" s="30"/>
      <c r="F905407" s="30"/>
    </row>
    <row r="905506" spans="1:6" x14ac:dyDescent="0.3">
      <c r="A905506" s="30"/>
      <c r="B905506" s="30"/>
      <c r="C905506" s="30"/>
      <c r="D905506" s="30"/>
      <c r="E905506" s="30"/>
      <c r="F905506" s="30"/>
    </row>
    <row r="905605" spans="1:6" x14ac:dyDescent="0.3">
      <c r="A905605" s="30"/>
      <c r="B905605" s="30"/>
      <c r="C905605" s="30"/>
      <c r="D905605" s="30"/>
      <c r="E905605" s="30"/>
      <c r="F905605" s="30"/>
    </row>
    <row r="905704" spans="1:6" x14ac:dyDescent="0.3">
      <c r="A905704" s="30"/>
      <c r="B905704" s="30"/>
      <c r="C905704" s="30"/>
      <c r="D905704" s="30"/>
      <c r="E905704" s="30"/>
      <c r="F905704" s="30"/>
    </row>
    <row r="905803" spans="1:6" x14ac:dyDescent="0.3">
      <c r="A905803" s="30"/>
      <c r="B905803" s="30"/>
      <c r="C905803" s="30"/>
      <c r="D905803" s="30"/>
      <c r="E905803" s="30"/>
      <c r="F905803" s="30"/>
    </row>
    <row r="905902" spans="1:6" x14ac:dyDescent="0.3">
      <c r="A905902" s="30"/>
      <c r="B905902" s="30"/>
      <c r="C905902" s="30"/>
      <c r="D905902" s="30"/>
      <c r="E905902" s="30"/>
      <c r="F905902" s="30"/>
    </row>
    <row r="906001" spans="1:6" x14ac:dyDescent="0.3">
      <c r="A906001" s="30"/>
      <c r="B906001" s="30"/>
      <c r="C906001" s="30"/>
      <c r="D906001" s="30"/>
      <c r="E906001" s="30"/>
      <c r="F906001" s="30"/>
    </row>
    <row r="906100" spans="1:6" x14ac:dyDescent="0.3">
      <c r="A906100" s="30"/>
      <c r="B906100" s="30"/>
      <c r="C906100" s="30"/>
      <c r="D906100" s="30"/>
      <c r="E906100" s="30"/>
      <c r="F906100" s="30"/>
    </row>
    <row r="906199" spans="1:6" x14ac:dyDescent="0.3">
      <c r="A906199" s="30"/>
      <c r="B906199" s="30"/>
      <c r="C906199" s="30"/>
      <c r="D906199" s="30"/>
      <c r="E906199" s="30"/>
      <c r="F906199" s="30"/>
    </row>
    <row r="906298" spans="1:6" x14ac:dyDescent="0.3">
      <c r="A906298" s="30"/>
      <c r="B906298" s="30"/>
      <c r="C906298" s="30"/>
      <c r="D906298" s="30"/>
      <c r="E906298" s="30"/>
      <c r="F906298" s="30"/>
    </row>
    <row r="906397" spans="1:6" x14ac:dyDescent="0.3">
      <c r="A906397" s="30"/>
      <c r="B906397" s="30"/>
      <c r="C906397" s="30"/>
      <c r="D906397" s="30"/>
      <c r="E906397" s="30"/>
      <c r="F906397" s="30"/>
    </row>
    <row r="906496" spans="1:6" x14ac:dyDescent="0.3">
      <c r="A906496" s="30"/>
      <c r="B906496" s="30"/>
      <c r="C906496" s="30"/>
      <c r="D906496" s="30"/>
      <c r="E906496" s="30"/>
      <c r="F906496" s="30"/>
    </row>
    <row r="906595" spans="1:6" x14ac:dyDescent="0.3">
      <c r="A906595" s="30"/>
      <c r="B906595" s="30"/>
      <c r="C906595" s="30"/>
      <c r="D906595" s="30"/>
      <c r="E906595" s="30"/>
      <c r="F906595" s="30"/>
    </row>
    <row r="906694" spans="1:6" x14ac:dyDescent="0.3">
      <c r="A906694" s="30"/>
      <c r="B906694" s="30"/>
      <c r="C906694" s="30"/>
      <c r="D906694" s="30"/>
      <c r="E906694" s="30"/>
      <c r="F906694" s="30"/>
    </row>
    <row r="906793" spans="1:6" x14ac:dyDescent="0.3">
      <c r="A906793" s="30"/>
      <c r="B906793" s="30"/>
      <c r="C906793" s="30"/>
      <c r="D906793" s="30"/>
      <c r="E906793" s="30"/>
      <c r="F906793" s="30"/>
    </row>
    <row r="906892" spans="1:6" x14ac:dyDescent="0.3">
      <c r="A906892" s="30"/>
      <c r="B906892" s="30"/>
      <c r="C906892" s="30"/>
      <c r="D906892" s="30"/>
      <c r="E906892" s="30"/>
      <c r="F906892" s="30"/>
    </row>
    <row r="906991" spans="1:6" x14ac:dyDescent="0.3">
      <c r="A906991" s="30"/>
      <c r="B906991" s="30"/>
      <c r="C906991" s="30"/>
      <c r="D906991" s="30"/>
      <c r="E906991" s="30"/>
      <c r="F906991" s="30"/>
    </row>
    <row r="907090" spans="1:6" x14ac:dyDescent="0.3">
      <c r="A907090" s="30"/>
      <c r="B907090" s="30"/>
      <c r="C907090" s="30"/>
      <c r="D907090" s="30"/>
      <c r="E907090" s="30"/>
      <c r="F907090" s="30"/>
    </row>
    <row r="907189" spans="1:6" x14ac:dyDescent="0.3">
      <c r="A907189" s="30"/>
      <c r="B907189" s="30"/>
      <c r="C907189" s="30"/>
      <c r="D907189" s="30"/>
      <c r="E907189" s="30"/>
      <c r="F907189" s="30"/>
    </row>
    <row r="907288" spans="1:6" x14ac:dyDescent="0.3">
      <c r="A907288" s="30"/>
      <c r="B907288" s="30"/>
      <c r="C907288" s="30"/>
      <c r="D907288" s="30"/>
      <c r="E907288" s="30"/>
      <c r="F907288" s="30"/>
    </row>
    <row r="907387" spans="1:6" x14ac:dyDescent="0.3">
      <c r="A907387" s="30"/>
      <c r="B907387" s="30"/>
      <c r="C907387" s="30"/>
      <c r="D907387" s="30"/>
      <c r="E907387" s="30"/>
      <c r="F907387" s="30"/>
    </row>
    <row r="907486" spans="1:6" x14ac:dyDescent="0.3">
      <c r="A907486" s="30"/>
      <c r="B907486" s="30"/>
      <c r="C907486" s="30"/>
      <c r="D907486" s="30"/>
      <c r="E907486" s="30"/>
      <c r="F907486" s="30"/>
    </row>
    <row r="907585" spans="1:6" x14ac:dyDescent="0.3">
      <c r="A907585" s="30"/>
      <c r="B907585" s="30"/>
      <c r="C907585" s="30"/>
      <c r="D907585" s="30"/>
      <c r="E907585" s="30"/>
      <c r="F907585" s="30"/>
    </row>
    <row r="907684" spans="1:6" x14ac:dyDescent="0.3">
      <c r="A907684" s="30"/>
      <c r="B907684" s="30"/>
      <c r="C907684" s="30"/>
      <c r="D907684" s="30"/>
      <c r="E907684" s="30"/>
      <c r="F907684" s="30"/>
    </row>
    <row r="907783" spans="1:6" x14ac:dyDescent="0.3">
      <c r="A907783" s="30"/>
      <c r="B907783" s="30"/>
      <c r="C907783" s="30"/>
      <c r="D907783" s="30"/>
      <c r="E907783" s="30"/>
      <c r="F907783" s="30"/>
    </row>
    <row r="907882" spans="1:6" x14ac:dyDescent="0.3">
      <c r="A907882" s="30"/>
      <c r="B907882" s="30"/>
      <c r="C907882" s="30"/>
      <c r="D907882" s="30"/>
      <c r="E907882" s="30"/>
      <c r="F907882" s="30"/>
    </row>
    <row r="907981" spans="1:6" x14ac:dyDescent="0.3">
      <c r="A907981" s="30"/>
      <c r="B907981" s="30"/>
      <c r="C907981" s="30"/>
      <c r="D907981" s="30"/>
      <c r="E907981" s="30"/>
      <c r="F907981" s="30"/>
    </row>
    <row r="908080" spans="1:6" x14ac:dyDescent="0.3">
      <c r="A908080" s="30"/>
      <c r="B908080" s="30"/>
      <c r="C908080" s="30"/>
      <c r="D908080" s="30"/>
      <c r="E908080" s="30"/>
      <c r="F908080" s="30"/>
    </row>
    <row r="908179" spans="1:6" x14ac:dyDescent="0.3">
      <c r="A908179" s="30"/>
      <c r="B908179" s="30"/>
      <c r="C908179" s="30"/>
      <c r="D908179" s="30"/>
      <c r="E908179" s="30"/>
      <c r="F908179" s="30"/>
    </row>
    <row r="908278" spans="1:6" x14ac:dyDescent="0.3">
      <c r="A908278" s="30"/>
      <c r="B908278" s="30"/>
      <c r="C908278" s="30"/>
      <c r="D908278" s="30"/>
      <c r="E908278" s="30"/>
      <c r="F908278" s="30"/>
    </row>
    <row r="908377" spans="1:6" x14ac:dyDescent="0.3">
      <c r="A908377" s="30"/>
      <c r="B908377" s="30"/>
      <c r="C908377" s="30"/>
      <c r="D908377" s="30"/>
      <c r="E908377" s="30"/>
      <c r="F908377" s="30"/>
    </row>
    <row r="908476" spans="1:6" x14ac:dyDescent="0.3">
      <c r="A908476" s="30"/>
      <c r="B908476" s="30"/>
      <c r="C908476" s="30"/>
      <c r="D908476" s="30"/>
      <c r="E908476" s="30"/>
      <c r="F908476" s="30"/>
    </row>
    <row r="908575" spans="1:6" x14ac:dyDescent="0.3">
      <c r="A908575" s="30"/>
      <c r="B908575" s="30"/>
      <c r="C908575" s="30"/>
      <c r="D908575" s="30"/>
      <c r="E908575" s="30"/>
      <c r="F908575" s="30"/>
    </row>
    <row r="908674" spans="1:6" x14ac:dyDescent="0.3">
      <c r="A908674" s="30"/>
      <c r="B908674" s="30"/>
      <c r="C908674" s="30"/>
      <c r="D908674" s="30"/>
      <c r="E908674" s="30"/>
      <c r="F908674" s="30"/>
    </row>
    <row r="908773" spans="1:6" x14ac:dyDescent="0.3">
      <c r="A908773" s="30"/>
      <c r="B908773" s="30"/>
      <c r="C908773" s="30"/>
      <c r="D908773" s="30"/>
      <c r="E908773" s="30"/>
      <c r="F908773" s="30"/>
    </row>
    <row r="908872" spans="1:6" x14ac:dyDescent="0.3">
      <c r="A908872" s="30"/>
      <c r="B908872" s="30"/>
      <c r="C908872" s="30"/>
      <c r="D908872" s="30"/>
      <c r="E908872" s="30"/>
      <c r="F908872" s="30"/>
    </row>
    <row r="908971" spans="1:6" x14ac:dyDescent="0.3">
      <c r="A908971" s="30"/>
      <c r="B908971" s="30"/>
      <c r="C908971" s="30"/>
      <c r="D908971" s="30"/>
      <c r="E908971" s="30"/>
      <c r="F908971" s="30"/>
    </row>
    <row r="909070" spans="1:6" x14ac:dyDescent="0.3">
      <c r="A909070" s="30"/>
      <c r="B909070" s="30"/>
      <c r="C909070" s="30"/>
      <c r="D909070" s="30"/>
      <c r="E909070" s="30"/>
      <c r="F909070" s="30"/>
    </row>
    <row r="909169" spans="1:6" x14ac:dyDescent="0.3">
      <c r="A909169" s="30"/>
      <c r="B909169" s="30"/>
      <c r="C909169" s="30"/>
      <c r="D909169" s="30"/>
      <c r="E909169" s="30"/>
      <c r="F909169" s="30"/>
    </row>
    <row r="909268" spans="1:6" x14ac:dyDescent="0.3">
      <c r="A909268" s="30"/>
      <c r="B909268" s="30"/>
      <c r="C909268" s="30"/>
      <c r="D909268" s="30"/>
      <c r="E909268" s="30"/>
      <c r="F909268" s="30"/>
    </row>
    <row r="909367" spans="1:6" x14ac:dyDescent="0.3">
      <c r="A909367" s="30"/>
      <c r="B909367" s="30"/>
      <c r="C909367" s="30"/>
      <c r="D909367" s="30"/>
      <c r="E909367" s="30"/>
      <c r="F909367" s="30"/>
    </row>
    <row r="909466" spans="1:6" x14ac:dyDescent="0.3">
      <c r="A909466" s="30"/>
      <c r="B909466" s="30"/>
      <c r="C909466" s="30"/>
      <c r="D909466" s="30"/>
      <c r="E909466" s="30"/>
      <c r="F909466" s="30"/>
    </row>
    <row r="909565" spans="1:6" x14ac:dyDescent="0.3">
      <c r="A909565" s="30"/>
      <c r="B909565" s="30"/>
      <c r="C909565" s="30"/>
      <c r="D909565" s="30"/>
      <c r="E909565" s="30"/>
      <c r="F909565" s="30"/>
    </row>
    <row r="909664" spans="1:6" x14ac:dyDescent="0.3">
      <c r="A909664" s="30"/>
      <c r="B909664" s="30"/>
      <c r="C909664" s="30"/>
      <c r="D909664" s="30"/>
      <c r="E909664" s="30"/>
      <c r="F909664" s="30"/>
    </row>
    <row r="909763" spans="1:6" x14ac:dyDescent="0.3">
      <c r="A909763" s="30"/>
      <c r="B909763" s="30"/>
      <c r="C909763" s="30"/>
      <c r="D909763" s="30"/>
      <c r="E909763" s="30"/>
      <c r="F909763" s="30"/>
    </row>
    <row r="909862" spans="1:6" x14ac:dyDescent="0.3">
      <c r="A909862" s="30"/>
      <c r="B909862" s="30"/>
      <c r="C909862" s="30"/>
      <c r="D909862" s="30"/>
      <c r="E909862" s="30"/>
      <c r="F909862" s="30"/>
    </row>
    <row r="909961" spans="1:6" x14ac:dyDescent="0.3">
      <c r="A909961" s="30"/>
      <c r="B909961" s="30"/>
      <c r="C909961" s="30"/>
      <c r="D909961" s="30"/>
      <c r="E909961" s="30"/>
      <c r="F909961" s="30"/>
    </row>
    <row r="910060" spans="1:6" x14ac:dyDescent="0.3">
      <c r="A910060" s="30"/>
      <c r="B910060" s="30"/>
      <c r="C910060" s="30"/>
      <c r="D910060" s="30"/>
      <c r="E910060" s="30"/>
      <c r="F910060" s="30"/>
    </row>
    <row r="910159" spans="1:6" x14ac:dyDescent="0.3">
      <c r="A910159" s="30"/>
      <c r="B910159" s="30"/>
      <c r="C910159" s="30"/>
      <c r="D910159" s="30"/>
      <c r="E910159" s="30"/>
      <c r="F910159" s="30"/>
    </row>
    <row r="910258" spans="1:6" x14ac:dyDescent="0.3">
      <c r="A910258" s="30"/>
      <c r="B910258" s="30"/>
      <c r="C910258" s="30"/>
      <c r="D910258" s="30"/>
      <c r="E910258" s="30"/>
      <c r="F910258" s="30"/>
    </row>
    <row r="910357" spans="1:6" x14ac:dyDescent="0.3">
      <c r="A910357" s="30"/>
      <c r="B910357" s="30"/>
      <c r="C910357" s="30"/>
      <c r="D910357" s="30"/>
      <c r="E910357" s="30"/>
      <c r="F910357" s="30"/>
    </row>
    <row r="910456" spans="1:6" x14ac:dyDescent="0.3">
      <c r="A910456" s="30"/>
      <c r="B910456" s="30"/>
      <c r="C910456" s="30"/>
      <c r="D910456" s="30"/>
      <c r="E910456" s="30"/>
      <c r="F910456" s="30"/>
    </row>
    <row r="910555" spans="1:6" x14ac:dyDescent="0.3">
      <c r="A910555" s="30"/>
      <c r="B910555" s="30"/>
      <c r="C910555" s="30"/>
      <c r="D910555" s="30"/>
      <c r="E910555" s="30"/>
      <c r="F910555" s="30"/>
    </row>
    <row r="910654" spans="1:6" x14ac:dyDescent="0.3">
      <c r="A910654" s="30"/>
      <c r="B910654" s="30"/>
      <c r="C910654" s="30"/>
      <c r="D910654" s="30"/>
      <c r="E910654" s="30"/>
      <c r="F910654" s="30"/>
    </row>
    <row r="910753" spans="1:6" x14ac:dyDescent="0.3">
      <c r="A910753" s="30"/>
      <c r="B910753" s="30"/>
      <c r="C910753" s="30"/>
      <c r="D910753" s="30"/>
      <c r="E910753" s="30"/>
      <c r="F910753" s="30"/>
    </row>
    <row r="910852" spans="1:6" x14ac:dyDescent="0.3">
      <c r="A910852" s="30"/>
      <c r="B910852" s="30"/>
      <c r="C910852" s="30"/>
      <c r="D910852" s="30"/>
      <c r="E910852" s="30"/>
      <c r="F910852" s="30"/>
    </row>
    <row r="910951" spans="1:6" x14ac:dyDescent="0.3">
      <c r="A910951" s="30"/>
      <c r="B910951" s="30"/>
      <c r="C910951" s="30"/>
      <c r="D910951" s="30"/>
      <c r="E910951" s="30"/>
      <c r="F910951" s="30"/>
    </row>
    <row r="911050" spans="1:6" x14ac:dyDescent="0.3">
      <c r="A911050" s="30"/>
      <c r="B911050" s="30"/>
      <c r="C911050" s="30"/>
      <c r="D911050" s="30"/>
      <c r="E911050" s="30"/>
      <c r="F911050" s="30"/>
    </row>
    <row r="911149" spans="1:6" x14ac:dyDescent="0.3">
      <c r="A911149" s="30"/>
      <c r="B911149" s="30"/>
      <c r="C911149" s="30"/>
      <c r="D911149" s="30"/>
      <c r="E911149" s="30"/>
      <c r="F911149" s="30"/>
    </row>
    <row r="911248" spans="1:6" x14ac:dyDescent="0.3">
      <c r="A911248" s="30"/>
      <c r="B911248" s="30"/>
      <c r="C911248" s="30"/>
      <c r="D911248" s="30"/>
      <c r="E911248" s="30"/>
      <c r="F911248" s="30"/>
    </row>
    <row r="911347" spans="1:6" x14ac:dyDescent="0.3">
      <c r="A911347" s="30"/>
      <c r="B911347" s="30"/>
      <c r="C911347" s="30"/>
      <c r="D911347" s="30"/>
      <c r="E911347" s="30"/>
      <c r="F911347" s="30"/>
    </row>
    <row r="911446" spans="1:6" x14ac:dyDescent="0.3">
      <c r="A911446" s="30"/>
      <c r="B911446" s="30"/>
      <c r="C911446" s="30"/>
      <c r="D911446" s="30"/>
      <c r="E911446" s="30"/>
      <c r="F911446" s="30"/>
    </row>
    <row r="911545" spans="1:6" x14ac:dyDescent="0.3">
      <c r="A911545" s="30"/>
      <c r="B911545" s="30"/>
      <c r="C911545" s="30"/>
      <c r="D911545" s="30"/>
      <c r="E911545" s="30"/>
      <c r="F911545" s="30"/>
    </row>
    <row r="911644" spans="1:6" x14ac:dyDescent="0.3">
      <c r="A911644" s="30"/>
      <c r="B911644" s="30"/>
      <c r="C911644" s="30"/>
      <c r="D911644" s="30"/>
      <c r="E911644" s="30"/>
      <c r="F911644" s="30"/>
    </row>
    <row r="911743" spans="1:6" x14ac:dyDescent="0.3">
      <c r="A911743" s="30"/>
      <c r="B911743" s="30"/>
      <c r="C911743" s="30"/>
      <c r="D911743" s="30"/>
      <c r="E911743" s="30"/>
      <c r="F911743" s="30"/>
    </row>
    <row r="911842" spans="1:6" x14ac:dyDescent="0.3">
      <c r="A911842" s="30"/>
      <c r="B911842" s="30"/>
      <c r="C911842" s="30"/>
      <c r="D911842" s="30"/>
      <c r="E911842" s="30"/>
      <c r="F911842" s="30"/>
    </row>
    <row r="911941" spans="1:6" x14ac:dyDescent="0.3">
      <c r="A911941" s="30"/>
      <c r="B911941" s="30"/>
      <c r="C911941" s="30"/>
      <c r="D911941" s="30"/>
      <c r="E911941" s="30"/>
      <c r="F911941" s="30"/>
    </row>
    <row r="912040" spans="1:6" x14ac:dyDescent="0.3">
      <c r="A912040" s="30"/>
      <c r="B912040" s="30"/>
      <c r="C912040" s="30"/>
      <c r="D912040" s="30"/>
      <c r="E912040" s="30"/>
      <c r="F912040" s="30"/>
    </row>
    <row r="912139" spans="1:6" x14ac:dyDescent="0.3">
      <c r="A912139" s="30"/>
      <c r="B912139" s="30"/>
      <c r="C912139" s="30"/>
      <c r="D912139" s="30"/>
      <c r="E912139" s="30"/>
      <c r="F912139" s="30"/>
    </row>
    <row r="912238" spans="1:6" x14ac:dyDescent="0.3">
      <c r="A912238" s="30"/>
      <c r="B912238" s="30"/>
      <c r="C912238" s="30"/>
      <c r="D912238" s="30"/>
      <c r="E912238" s="30"/>
      <c r="F912238" s="30"/>
    </row>
    <row r="912337" spans="1:6" x14ac:dyDescent="0.3">
      <c r="A912337" s="30"/>
      <c r="B912337" s="30"/>
      <c r="C912337" s="30"/>
      <c r="D912337" s="30"/>
      <c r="E912337" s="30"/>
      <c r="F912337" s="30"/>
    </row>
    <row r="912436" spans="1:6" x14ac:dyDescent="0.3">
      <c r="A912436" s="30"/>
      <c r="B912436" s="30"/>
      <c r="C912436" s="30"/>
      <c r="D912436" s="30"/>
      <c r="E912436" s="30"/>
      <c r="F912436" s="30"/>
    </row>
    <row r="912535" spans="1:6" x14ac:dyDescent="0.3">
      <c r="A912535" s="30"/>
      <c r="B912535" s="30"/>
      <c r="C912535" s="30"/>
      <c r="D912535" s="30"/>
      <c r="E912535" s="30"/>
      <c r="F912535" s="30"/>
    </row>
    <row r="912634" spans="1:6" x14ac:dyDescent="0.3">
      <c r="A912634" s="30"/>
      <c r="B912634" s="30"/>
      <c r="C912634" s="30"/>
      <c r="D912634" s="30"/>
      <c r="E912634" s="30"/>
      <c r="F912634" s="30"/>
    </row>
    <row r="912733" spans="1:6" x14ac:dyDescent="0.3">
      <c r="A912733" s="30"/>
      <c r="B912733" s="30"/>
      <c r="C912733" s="30"/>
      <c r="D912733" s="30"/>
      <c r="E912733" s="30"/>
      <c r="F912733" s="30"/>
    </row>
    <row r="912832" spans="1:6" x14ac:dyDescent="0.3">
      <c r="A912832" s="30"/>
      <c r="B912832" s="30"/>
      <c r="C912832" s="30"/>
      <c r="D912832" s="30"/>
      <c r="E912832" s="30"/>
      <c r="F912832" s="30"/>
    </row>
    <row r="912931" spans="1:6" x14ac:dyDescent="0.3">
      <c r="A912931" s="30"/>
      <c r="B912931" s="30"/>
      <c r="C912931" s="30"/>
      <c r="D912931" s="30"/>
      <c r="E912931" s="30"/>
      <c r="F912931" s="30"/>
    </row>
    <row r="913030" spans="1:6" x14ac:dyDescent="0.3">
      <c r="A913030" s="30"/>
      <c r="B913030" s="30"/>
      <c r="C913030" s="30"/>
      <c r="D913030" s="30"/>
      <c r="E913030" s="30"/>
      <c r="F913030" s="30"/>
    </row>
    <row r="913129" spans="1:6" x14ac:dyDescent="0.3">
      <c r="A913129" s="30"/>
      <c r="B913129" s="30"/>
      <c r="C913129" s="30"/>
      <c r="D913129" s="30"/>
      <c r="E913129" s="30"/>
      <c r="F913129" s="30"/>
    </row>
    <row r="913228" spans="1:6" x14ac:dyDescent="0.3">
      <c r="A913228" s="30"/>
      <c r="B913228" s="30"/>
      <c r="C913228" s="30"/>
      <c r="D913228" s="30"/>
      <c r="E913228" s="30"/>
      <c r="F913228" s="30"/>
    </row>
    <row r="913327" spans="1:6" x14ac:dyDescent="0.3">
      <c r="A913327" s="30"/>
      <c r="B913327" s="30"/>
      <c r="C913327" s="30"/>
      <c r="D913327" s="30"/>
      <c r="E913327" s="30"/>
      <c r="F913327" s="30"/>
    </row>
    <row r="913426" spans="1:6" x14ac:dyDescent="0.3">
      <c r="A913426" s="30"/>
      <c r="B913426" s="30"/>
      <c r="C913426" s="30"/>
      <c r="D913426" s="30"/>
      <c r="E913426" s="30"/>
      <c r="F913426" s="30"/>
    </row>
    <row r="913525" spans="1:6" x14ac:dyDescent="0.3">
      <c r="A913525" s="30"/>
      <c r="B913525" s="30"/>
      <c r="C913525" s="30"/>
      <c r="D913525" s="30"/>
      <c r="E913525" s="30"/>
      <c r="F913525" s="30"/>
    </row>
    <row r="913624" spans="1:6" x14ac:dyDescent="0.3">
      <c r="A913624" s="30"/>
      <c r="B913624" s="30"/>
      <c r="C913624" s="30"/>
      <c r="D913624" s="30"/>
      <c r="E913624" s="30"/>
      <c r="F913624" s="30"/>
    </row>
    <row r="913723" spans="1:6" x14ac:dyDescent="0.3">
      <c r="A913723" s="30"/>
      <c r="B913723" s="30"/>
      <c r="C913723" s="30"/>
      <c r="D913723" s="30"/>
      <c r="E913723" s="30"/>
      <c r="F913723" s="30"/>
    </row>
    <row r="913822" spans="1:6" x14ac:dyDescent="0.3">
      <c r="A913822" s="30"/>
      <c r="B913822" s="30"/>
      <c r="C913822" s="30"/>
      <c r="D913822" s="30"/>
      <c r="E913822" s="30"/>
      <c r="F913822" s="30"/>
    </row>
    <row r="913921" spans="1:6" x14ac:dyDescent="0.3">
      <c r="A913921" s="30"/>
      <c r="B913921" s="30"/>
      <c r="C913921" s="30"/>
      <c r="D913921" s="30"/>
      <c r="E913921" s="30"/>
      <c r="F913921" s="30"/>
    </row>
    <row r="914020" spans="1:6" x14ac:dyDescent="0.3">
      <c r="A914020" s="30"/>
      <c r="B914020" s="30"/>
      <c r="C914020" s="30"/>
      <c r="D914020" s="30"/>
      <c r="E914020" s="30"/>
      <c r="F914020" s="30"/>
    </row>
    <row r="914119" spans="1:6" x14ac:dyDescent="0.3">
      <c r="A914119" s="30"/>
      <c r="B914119" s="30"/>
      <c r="C914119" s="30"/>
      <c r="D914119" s="30"/>
      <c r="E914119" s="30"/>
      <c r="F914119" s="30"/>
    </row>
    <row r="914218" spans="1:6" x14ac:dyDescent="0.3">
      <c r="A914218" s="30"/>
      <c r="B914218" s="30"/>
      <c r="C914218" s="30"/>
      <c r="D914218" s="30"/>
      <c r="E914218" s="30"/>
      <c r="F914218" s="30"/>
    </row>
    <row r="914317" spans="1:6" x14ac:dyDescent="0.3">
      <c r="A914317" s="30"/>
      <c r="B914317" s="30"/>
      <c r="C914317" s="30"/>
      <c r="D914317" s="30"/>
      <c r="E914317" s="30"/>
      <c r="F914317" s="30"/>
    </row>
    <row r="914416" spans="1:6" x14ac:dyDescent="0.3">
      <c r="A914416" s="30"/>
      <c r="B914416" s="30"/>
      <c r="C914416" s="30"/>
      <c r="D914416" s="30"/>
      <c r="E914416" s="30"/>
      <c r="F914416" s="30"/>
    </row>
    <row r="914515" spans="1:6" x14ac:dyDescent="0.3">
      <c r="A914515" s="30"/>
      <c r="B914515" s="30"/>
      <c r="C914515" s="30"/>
      <c r="D914515" s="30"/>
      <c r="E914515" s="30"/>
      <c r="F914515" s="30"/>
    </row>
    <row r="914614" spans="1:6" x14ac:dyDescent="0.3">
      <c r="A914614" s="30"/>
      <c r="B914614" s="30"/>
      <c r="C914614" s="30"/>
      <c r="D914614" s="30"/>
      <c r="E914614" s="30"/>
      <c r="F914614" s="30"/>
    </row>
    <row r="914713" spans="1:6" x14ac:dyDescent="0.3">
      <c r="A914713" s="30"/>
      <c r="B914713" s="30"/>
      <c r="C914713" s="30"/>
      <c r="D914713" s="30"/>
      <c r="E914713" s="30"/>
      <c r="F914713" s="30"/>
    </row>
    <row r="914812" spans="1:6" x14ac:dyDescent="0.3">
      <c r="A914812" s="30"/>
      <c r="B914812" s="30"/>
      <c r="C914812" s="30"/>
      <c r="D914812" s="30"/>
      <c r="E914812" s="30"/>
      <c r="F914812" s="30"/>
    </row>
    <row r="914911" spans="1:6" x14ac:dyDescent="0.3">
      <c r="A914911" s="30"/>
      <c r="B914911" s="30"/>
      <c r="C914911" s="30"/>
      <c r="D914911" s="30"/>
      <c r="E914911" s="30"/>
      <c r="F914911" s="30"/>
    </row>
    <row r="915010" spans="1:6" x14ac:dyDescent="0.3">
      <c r="A915010" s="30"/>
      <c r="B915010" s="30"/>
      <c r="C915010" s="30"/>
      <c r="D915010" s="30"/>
      <c r="E915010" s="30"/>
      <c r="F915010" s="30"/>
    </row>
    <row r="915109" spans="1:6" x14ac:dyDescent="0.3">
      <c r="A915109" s="30"/>
      <c r="B915109" s="30"/>
      <c r="C915109" s="30"/>
      <c r="D915109" s="30"/>
      <c r="E915109" s="30"/>
      <c r="F915109" s="30"/>
    </row>
    <row r="915208" spans="1:6" x14ac:dyDescent="0.3">
      <c r="A915208" s="30"/>
      <c r="B915208" s="30"/>
      <c r="C915208" s="30"/>
      <c r="D915208" s="30"/>
      <c r="E915208" s="30"/>
      <c r="F915208" s="30"/>
    </row>
    <row r="915307" spans="1:6" x14ac:dyDescent="0.3">
      <c r="A915307" s="30"/>
      <c r="B915307" s="30"/>
      <c r="C915307" s="30"/>
      <c r="D915307" s="30"/>
      <c r="E915307" s="30"/>
      <c r="F915307" s="30"/>
    </row>
    <row r="915406" spans="1:6" x14ac:dyDescent="0.3">
      <c r="A915406" s="30"/>
      <c r="B915406" s="30"/>
      <c r="C915406" s="30"/>
      <c r="D915406" s="30"/>
      <c r="E915406" s="30"/>
      <c r="F915406" s="30"/>
    </row>
    <row r="915505" spans="1:6" x14ac:dyDescent="0.3">
      <c r="A915505" s="30"/>
      <c r="B915505" s="30"/>
      <c r="C915505" s="30"/>
      <c r="D915505" s="30"/>
      <c r="E915505" s="30"/>
      <c r="F915505" s="30"/>
    </row>
    <row r="915604" spans="1:6" x14ac:dyDescent="0.3">
      <c r="A915604" s="30"/>
      <c r="B915604" s="30"/>
      <c r="C915604" s="30"/>
      <c r="D915604" s="30"/>
      <c r="E915604" s="30"/>
      <c r="F915604" s="30"/>
    </row>
    <row r="915703" spans="1:6" x14ac:dyDescent="0.3">
      <c r="A915703" s="30"/>
      <c r="B915703" s="30"/>
      <c r="C915703" s="30"/>
      <c r="D915703" s="30"/>
      <c r="E915703" s="30"/>
      <c r="F915703" s="30"/>
    </row>
    <row r="915802" spans="1:6" x14ac:dyDescent="0.3">
      <c r="A915802" s="30"/>
      <c r="B915802" s="30"/>
      <c r="C915802" s="30"/>
      <c r="D915802" s="30"/>
      <c r="E915802" s="30"/>
      <c r="F915802" s="30"/>
    </row>
    <row r="915901" spans="1:6" x14ac:dyDescent="0.3">
      <c r="A915901" s="30"/>
      <c r="B915901" s="30"/>
      <c r="C915901" s="30"/>
      <c r="D915901" s="30"/>
      <c r="E915901" s="30"/>
      <c r="F915901" s="30"/>
    </row>
    <row r="916000" spans="1:6" x14ac:dyDescent="0.3">
      <c r="A916000" s="30"/>
      <c r="B916000" s="30"/>
      <c r="C916000" s="30"/>
      <c r="D916000" s="30"/>
      <c r="E916000" s="30"/>
      <c r="F916000" s="30"/>
    </row>
    <row r="916099" spans="1:6" x14ac:dyDescent="0.3">
      <c r="A916099" s="30"/>
      <c r="B916099" s="30"/>
      <c r="C916099" s="30"/>
      <c r="D916099" s="30"/>
      <c r="E916099" s="30"/>
      <c r="F916099" s="30"/>
    </row>
    <row r="916198" spans="1:6" x14ac:dyDescent="0.3">
      <c r="A916198" s="30"/>
      <c r="B916198" s="30"/>
      <c r="C916198" s="30"/>
      <c r="D916198" s="30"/>
      <c r="E916198" s="30"/>
      <c r="F916198" s="30"/>
    </row>
    <row r="916297" spans="1:6" x14ac:dyDescent="0.3">
      <c r="A916297" s="30"/>
      <c r="B916297" s="30"/>
      <c r="C916297" s="30"/>
      <c r="D916297" s="30"/>
      <c r="E916297" s="30"/>
      <c r="F916297" s="30"/>
    </row>
    <row r="916396" spans="1:6" x14ac:dyDescent="0.3">
      <c r="A916396" s="30"/>
      <c r="B916396" s="30"/>
      <c r="C916396" s="30"/>
      <c r="D916396" s="30"/>
      <c r="E916396" s="30"/>
      <c r="F916396" s="30"/>
    </row>
    <row r="916495" spans="1:6" x14ac:dyDescent="0.3">
      <c r="A916495" s="30"/>
      <c r="B916495" s="30"/>
      <c r="C916495" s="30"/>
      <c r="D916495" s="30"/>
      <c r="E916495" s="30"/>
      <c r="F916495" s="30"/>
    </row>
    <row r="916594" spans="1:6" x14ac:dyDescent="0.3">
      <c r="A916594" s="30"/>
      <c r="B916594" s="30"/>
      <c r="C916594" s="30"/>
      <c r="D916594" s="30"/>
      <c r="E916594" s="30"/>
      <c r="F916594" s="30"/>
    </row>
    <row r="916693" spans="1:6" x14ac:dyDescent="0.3">
      <c r="A916693" s="30"/>
      <c r="B916693" s="30"/>
      <c r="C916693" s="30"/>
      <c r="D916693" s="30"/>
      <c r="E916693" s="30"/>
      <c r="F916693" s="30"/>
    </row>
    <row r="916792" spans="1:6" x14ac:dyDescent="0.3">
      <c r="A916792" s="30"/>
      <c r="B916792" s="30"/>
      <c r="C916792" s="30"/>
      <c r="D916792" s="30"/>
      <c r="E916792" s="30"/>
      <c r="F916792" s="30"/>
    </row>
    <row r="916891" spans="1:6" x14ac:dyDescent="0.3">
      <c r="A916891" s="30"/>
      <c r="B916891" s="30"/>
      <c r="C916891" s="30"/>
      <c r="D916891" s="30"/>
      <c r="E916891" s="30"/>
      <c r="F916891" s="30"/>
    </row>
    <row r="916990" spans="1:6" x14ac:dyDescent="0.3">
      <c r="A916990" s="30"/>
      <c r="B916990" s="30"/>
      <c r="C916990" s="30"/>
      <c r="D916990" s="30"/>
      <c r="E916990" s="30"/>
      <c r="F916990" s="30"/>
    </row>
    <row r="917089" spans="1:6" x14ac:dyDescent="0.3">
      <c r="A917089" s="30"/>
      <c r="B917089" s="30"/>
      <c r="C917089" s="30"/>
      <c r="D917089" s="30"/>
      <c r="E917089" s="30"/>
      <c r="F917089" s="30"/>
    </row>
    <row r="917188" spans="1:6" x14ac:dyDescent="0.3">
      <c r="A917188" s="30"/>
      <c r="B917188" s="30"/>
      <c r="C917188" s="30"/>
      <c r="D917188" s="30"/>
      <c r="E917188" s="30"/>
      <c r="F917188" s="30"/>
    </row>
    <row r="917287" spans="1:6" x14ac:dyDescent="0.3">
      <c r="A917287" s="30"/>
      <c r="B917287" s="30"/>
      <c r="C917287" s="30"/>
      <c r="D917287" s="30"/>
      <c r="E917287" s="30"/>
      <c r="F917287" s="30"/>
    </row>
    <row r="917386" spans="1:6" x14ac:dyDescent="0.3">
      <c r="A917386" s="30"/>
      <c r="B917386" s="30"/>
      <c r="C917386" s="30"/>
      <c r="D917386" s="30"/>
      <c r="E917386" s="30"/>
      <c r="F917386" s="30"/>
    </row>
    <row r="917485" spans="1:6" x14ac:dyDescent="0.3">
      <c r="A917485" s="30"/>
      <c r="B917485" s="30"/>
      <c r="C917485" s="30"/>
      <c r="D917485" s="30"/>
      <c r="E917485" s="30"/>
      <c r="F917485" s="30"/>
    </row>
    <row r="917584" spans="1:6" x14ac:dyDescent="0.3">
      <c r="A917584" s="30"/>
      <c r="B917584" s="30"/>
      <c r="C917584" s="30"/>
      <c r="D917584" s="30"/>
      <c r="E917584" s="30"/>
      <c r="F917584" s="30"/>
    </row>
    <row r="917683" spans="1:6" x14ac:dyDescent="0.3">
      <c r="A917683" s="30"/>
      <c r="B917683" s="30"/>
      <c r="C917683" s="30"/>
      <c r="D917683" s="30"/>
      <c r="E917683" s="30"/>
      <c r="F917683" s="30"/>
    </row>
    <row r="917782" spans="1:6" x14ac:dyDescent="0.3">
      <c r="A917782" s="30"/>
      <c r="B917782" s="30"/>
      <c r="C917782" s="30"/>
      <c r="D917782" s="30"/>
      <c r="E917782" s="30"/>
      <c r="F917782" s="30"/>
    </row>
    <row r="917881" spans="1:6" x14ac:dyDescent="0.3">
      <c r="A917881" s="30"/>
      <c r="B917881" s="30"/>
      <c r="C917881" s="30"/>
      <c r="D917881" s="30"/>
      <c r="E917881" s="30"/>
      <c r="F917881" s="30"/>
    </row>
    <row r="917980" spans="1:6" x14ac:dyDescent="0.3">
      <c r="A917980" s="30"/>
      <c r="B917980" s="30"/>
      <c r="C917980" s="30"/>
      <c r="D917980" s="30"/>
      <c r="E917980" s="30"/>
      <c r="F917980" s="30"/>
    </row>
    <row r="918079" spans="1:6" x14ac:dyDescent="0.3">
      <c r="A918079" s="30"/>
      <c r="B918079" s="30"/>
      <c r="C918079" s="30"/>
      <c r="D918079" s="30"/>
      <c r="E918079" s="30"/>
      <c r="F918079" s="30"/>
    </row>
    <row r="918178" spans="1:6" x14ac:dyDescent="0.3">
      <c r="A918178" s="30"/>
      <c r="B918178" s="30"/>
      <c r="C918178" s="30"/>
      <c r="D918178" s="30"/>
      <c r="E918178" s="30"/>
      <c r="F918178" s="30"/>
    </row>
    <row r="918277" spans="1:6" x14ac:dyDescent="0.3">
      <c r="A918277" s="30"/>
      <c r="B918277" s="30"/>
      <c r="C918277" s="30"/>
      <c r="D918277" s="30"/>
      <c r="E918277" s="30"/>
      <c r="F918277" s="30"/>
    </row>
    <row r="918376" spans="1:6" x14ac:dyDescent="0.3">
      <c r="A918376" s="30"/>
      <c r="B918376" s="30"/>
      <c r="C918376" s="30"/>
      <c r="D918376" s="30"/>
      <c r="E918376" s="30"/>
      <c r="F918376" s="30"/>
    </row>
    <row r="918475" spans="1:6" x14ac:dyDescent="0.3">
      <c r="A918475" s="30"/>
      <c r="B918475" s="30"/>
      <c r="C918475" s="30"/>
      <c r="D918475" s="30"/>
      <c r="E918475" s="30"/>
      <c r="F918475" s="30"/>
    </row>
    <row r="918574" spans="1:6" x14ac:dyDescent="0.3">
      <c r="A918574" s="30"/>
      <c r="B918574" s="30"/>
      <c r="C918574" s="30"/>
      <c r="D918574" s="30"/>
      <c r="E918574" s="30"/>
      <c r="F918574" s="30"/>
    </row>
    <row r="918673" spans="1:6" x14ac:dyDescent="0.3">
      <c r="A918673" s="30"/>
      <c r="B918673" s="30"/>
      <c r="C918673" s="30"/>
      <c r="D918673" s="30"/>
      <c r="E918673" s="30"/>
      <c r="F918673" s="30"/>
    </row>
    <row r="918772" spans="1:6" x14ac:dyDescent="0.3">
      <c r="A918772" s="30"/>
      <c r="B918772" s="30"/>
      <c r="C918772" s="30"/>
      <c r="D918772" s="30"/>
      <c r="E918772" s="30"/>
      <c r="F918772" s="30"/>
    </row>
    <row r="918871" spans="1:6" x14ac:dyDescent="0.3">
      <c r="A918871" s="30"/>
      <c r="B918871" s="30"/>
      <c r="C918871" s="30"/>
      <c r="D918871" s="30"/>
      <c r="E918871" s="30"/>
      <c r="F918871" s="30"/>
    </row>
    <row r="918970" spans="1:6" x14ac:dyDescent="0.3">
      <c r="A918970" s="30"/>
      <c r="B918970" s="30"/>
      <c r="C918970" s="30"/>
      <c r="D918970" s="30"/>
      <c r="E918970" s="30"/>
      <c r="F918970" s="30"/>
    </row>
    <row r="919069" spans="1:6" x14ac:dyDescent="0.3">
      <c r="A919069" s="30"/>
      <c r="B919069" s="30"/>
      <c r="C919069" s="30"/>
      <c r="D919069" s="30"/>
      <c r="E919069" s="30"/>
      <c r="F919069" s="30"/>
    </row>
    <row r="919168" spans="1:6" x14ac:dyDescent="0.3">
      <c r="A919168" s="30"/>
      <c r="B919168" s="30"/>
      <c r="C919168" s="30"/>
      <c r="D919168" s="30"/>
      <c r="E919168" s="30"/>
      <c r="F919168" s="30"/>
    </row>
    <row r="919267" spans="1:6" x14ac:dyDescent="0.3">
      <c r="A919267" s="30"/>
      <c r="B919267" s="30"/>
      <c r="C919267" s="30"/>
      <c r="D919267" s="30"/>
      <c r="E919267" s="30"/>
      <c r="F919267" s="30"/>
    </row>
    <row r="919366" spans="1:6" x14ac:dyDescent="0.3">
      <c r="A919366" s="30"/>
      <c r="B919366" s="30"/>
      <c r="C919366" s="30"/>
      <c r="D919366" s="30"/>
      <c r="E919366" s="30"/>
      <c r="F919366" s="30"/>
    </row>
    <row r="919465" spans="1:6" x14ac:dyDescent="0.3">
      <c r="A919465" s="30"/>
      <c r="B919465" s="30"/>
      <c r="C919465" s="30"/>
      <c r="D919465" s="30"/>
      <c r="E919465" s="30"/>
      <c r="F919465" s="30"/>
    </row>
    <row r="919564" spans="1:6" x14ac:dyDescent="0.3">
      <c r="A919564" s="30"/>
      <c r="B919564" s="30"/>
      <c r="C919564" s="30"/>
      <c r="D919564" s="30"/>
      <c r="E919564" s="30"/>
      <c r="F919564" s="30"/>
    </row>
    <row r="919663" spans="1:6" x14ac:dyDescent="0.3">
      <c r="A919663" s="30"/>
      <c r="B919663" s="30"/>
      <c r="C919663" s="30"/>
      <c r="D919663" s="30"/>
      <c r="E919663" s="30"/>
      <c r="F919663" s="30"/>
    </row>
    <row r="919762" spans="1:6" x14ac:dyDescent="0.3">
      <c r="A919762" s="30"/>
      <c r="B919762" s="30"/>
      <c r="C919762" s="30"/>
      <c r="D919762" s="30"/>
      <c r="E919762" s="30"/>
      <c r="F919762" s="30"/>
    </row>
    <row r="919861" spans="1:6" x14ac:dyDescent="0.3">
      <c r="A919861" s="30"/>
      <c r="B919861" s="30"/>
      <c r="C919861" s="30"/>
      <c r="D919861" s="30"/>
      <c r="E919861" s="30"/>
      <c r="F919861" s="30"/>
    </row>
    <row r="919960" spans="1:6" x14ac:dyDescent="0.3">
      <c r="A919960" s="30"/>
      <c r="B919960" s="30"/>
      <c r="C919960" s="30"/>
      <c r="D919960" s="30"/>
      <c r="E919960" s="30"/>
      <c r="F919960" s="30"/>
    </row>
    <row r="920059" spans="1:6" x14ac:dyDescent="0.3">
      <c r="A920059" s="30"/>
      <c r="B920059" s="30"/>
      <c r="C920059" s="30"/>
      <c r="D920059" s="30"/>
      <c r="E920059" s="30"/>
      <c r="F920059" s="30"/>
    </row>
    <row r="920158" spans="1:6" x14ac:dyDescent="0.3">
      <c r="A920158" s="30"/>
      <c r="B920158" s="30"/>
      <c r="C920158" s="30"/>
      <c r="D920158" s="30"/>
      <c r="E920158" s="30"/>
      <c r="F920158" s="30"/>
    </row>
    <row r="920257" spans="1:6" x14ac:dyDescent="0.3">
      <c r="A920257" s="30"/>
      <c r="B920257" s="30"/>
      <c r="C920257" s="30"/>
      <c r="D920257" s="30"/>
      <c r="E920257" s="30"/>
      <c r="F920257" s="30"/>
    </row>
    <row r="920356" spans="1:6" x14ac:dyDescent="0.3">
      <c r="A920356" s="30"/>
      <c r="B920356" s="30"/>
      <c r="C920356" s="30"/>
      <c r="D920356" s="30"/>
      <c r="E920356" s="30"/>
      <c r="F920356" s="30"/>
    </row>
    <row r="920455" spans="1:6" x14ac:dyDescent="0.3">
      <c r="A920455" s="30"/>
      <c r="B920455" s="30"/>
      <c r="C920455" s="30"/>
      <c r="D920455" s="30"/>
      <c r="E920455" s="30"/>
      <c r="F920455" s="30"/>
    </row>
    <row r="920554" spans="1:6" x14ac:dyDescent="0.3">
      <c r="A920554" s="30"/>
      <c r="B920554" s="30"/>
      <c r="C920554" s="30"/>
      <c r="D920554" s="30"/>
      <c r="E920554" s="30"/>
      <c r="F920554" s="30"/>
    </row>
    <row r="920653" spans="1:6" x14ac:dyDescent="0.3">
      <c r="A920653" s="30"/>
      <c r="B920653" s="30"/>
      <c r="C920653" s="30"/>
      <c r="D920653" s="30"/>
      <c r="E920653" s="30"/>
      <c r="F920653" s="30"/>
    </row>
    <row r="920752" spans="1:6" x14ac:dyDescent="0.3">
      <c r="A920752" s="30"/>
      <c r="B920752" s="30"/>
      <c r="C920752" s="30"/>
      <c r="D920752" s="30"/>
      <c r="E920752" s="30"/>
      <c r="F920752" s="30"/>
    </row>
    <row r="920851" spans="1:6" x14ac:dyDescent="0.3">
      <c r="A920851" s="30"/>
      <c r="B920851" s="30"/>
      <c r="C920851" s="30"/>
      <c r="D920851" s="30"/>
      <c r="E920851" s="30"/>
      <c r="F920851" s="30"/>
    </row>
    <row r="920950" spans="1:6" x14ac:dyDescent="0.3">
      <c r="A920950" s="30"/>
      <c r="B920950" s="30"/>
      <c r="C920950" s="30"/>
      <c r="D920950" s="30"/>
      <c r="E920950" s="30"/>
      <c r="F920950" s="30"/>
    </row>
    <row r="921049" spans="1:6" x14ac:dyDescent="0.3">
      <c r="A921049" s="30"/>
      <c r="B921049" s="30"/>
      <c r="C921049" s="30"/>
      <c r="D921049" s="30"/>
      <c r="E921049" s="30"/>
      <c r="F921049" s="30"/>
    </row>
    <row r="921148" spans="1:6" x14ac:dyDescent="0.3">
      <c r="A921148" s="30"/>
      <c r="B921148" s="30"/>
      <c r="C921148" s="30"/>
      <c r="D921148" s="30"/>
      <c r="E921148" s="30"/>
      <c r="F921148" s="30"/>
    </row>
    <row r="921247" spans="1:6" x14ac:dyDescent="0.3">
      <c r="A921247" s="30"/>
      <c r="B921247" s="30"/>
      <c r="C921247" s="30"/>
      <c r="D921247" s="30"/>
      <c r="E921247" s="30"/>
      <c r="F921247" s="30"/>
    </row>
    <row r="921346" spans="1:6" x14ac:dyDescent="0.3">
      <c r="A921346" s="30"/>
      <c r="B921346" s="30"/>
      <c r="C921346" s="30"/>
      <c r="D921346" s="30"/>
      <c r="E921346" s="30"/>
      <c r="F921346" s="30"/>
    </row>
    <row r="921445" spans="1:6" x14ac:dyDescent="0.3">
      <c r="A921445" s="30"/>
      <c r="B921445" s="30"/>
      <c r="C921445" s="30"/>
      <c r="D921445" s="30"/>
      <c r="E921445" s="30"/>
      <c r="F921445" s="30"/>
    </row>
    <row r="921544" spans="1:6" x14ac:dyDescent="0.3">
      <c r="A921544" s="30"/>
      <c r="B921544" s="30"/>
      <c r="C921544" s="30"/>
      <c r="D921544" s="30"/>
      <c r="E921544" s="30"/>
      <c r="F921544" s="30"/>
    </row>
    <row r="921643" spans="1:6" x14ac:dyDescent="0.3">
      <c r="A921643" s="30"/>
      <c r="B921643" s="30"/>
      <c r="C921643" s="30"/>
      <c r="D921643" s="30"/>
      <c r="E921643" s="30"/>
      <c r="F921643" s="30"/>
    </row>
    <row r="921742" spans="1:6" x14ac:dyDescent="0.3">
      <c r="A921742" s="30"/>
      <c r="B921742" s="30"/>
      <c r="C921742" s="30"/>
      <c r="D921742" s="30"/>
      <c r="E921742" s="30"/>
      <c r="F921742" s="30"/>
    </row>
    <row r="921841" spans="1:6" x14ac:dyDescent="0.3">
      <c r="A921841" s="30"/>
      <c r="B921841" s="30"/>
      <c r="C921841" s="30"/>
      <c r="D921841" s="30"/>
      <c r="E921841" s="30"/>
      <c r="F921841" s="30"/>
    </row>
    <row r="921940" spans="1:6" x14ac:dyDescent="0.3">
      <c r="A921940" s="30"/>
      <c r="B921940" s="30"/>
      <c r="C921940" s="30"/>
      <c r="D921940" s="30"/>
      <c r="E921940" s="30"/>
      <c r="F921940" s="30"/>
    </row>
    <row r="922039" spans="1:6" x14ac:dyDescent="0.3">
      <c r="A922039" s="30"/>
      <c r="B922039" s="30"/>
      <c r="C922039" s="30"/>
      <c r="D922039" s="30"/>
      <c r="E922039" s="30"/>
      <c r="F922039" s="30"/>
    </row>
    <row r="922138" spans="1:6" x14ac:dyDescent="0.3">
      <c r="A922138" s="30"/>
      <c r="B922138" s="30"/>
      <c r="C922138" s="30"/>
      <c r="D922138" s="30"/>
      <c r="E922138" s="30"/>
      <c r="F922138" s="30"/>
    </row>
    <row r="922237" spans="1:6" x14ac:dyDescent="0.3">
      <c r="A922237" s="30"/>
      <c r="B922237" s="30"/>
      <c r="C922237" s="30"/>
      <c r="D922237" s="30"/>
      <c r="E922237" s="30"/>
      <c r="F922237" s="30"/>
    </row>
    <row r="922336" spans="1:6" x14ac:dyDescent="0.3">
      <c r="A922336" s="30"/>
      <c r="B922336" s="30"/>
      <c r="C922336" s="30"/>
      <c r="D922336" s="30"/>
      <c r="E922336" s="30"/>
      <c r="F922336" s="30"/>
    </row>
    <row r="922435" spans="1:6" x14ac:dyDescent="0.3">
      <c r="A922435" s="30"/>
      <c r="B922435" s="30"/>
      <c r="C922435" s="30"/>
      <c r="D922435" s="30"/>
      <c r="E922435" s="30"/>
      <c r="F922435" s="30"/>
    </row>
    <row r="922534" spans="1:6" x14ac:dyDescent="0.3">
      <c r="A922534" s="30"/>
      <c r="B922534" s="30"/>
      <c r="C922534" s="30"/>
      <c r="D922534" s="30"/>
      <c r="E922534" s="30"/>
      <c r="F922534" s="30"/>
    </row>
    <row r="922633" spans="1:6" x14ac:dyDescent="0.3">
      <c r="A922633" s="30"/>
      <c r="B922633" s="30"/>
      <c r="C922633" s="30"/>
      <c r="D922633" s="30"/>
      <c r="E922633" s="30"/>
      <c r="F922633" s="30"/>
    </row>
    <row r="922732" spans="1:6" x14ac:dyDescent="0.3">
      <c r="A922732" s="30"/>
      <c r="B922732" s="30"/>
      <c r="C922732" s="30"/>
      <c r="D922732" s="30"/>
      <c r="E922732" s="30"/>
      <c r="F922732" s="30"/>
    </row>
    <row r="922831" spans="1:6" x14ac:dyDescent="0.3">
      <c r="A922831" s="30"/>
      <c r="B922831" s="30"/>
      <c r="C922831" s="30"/>
      <c r="D922831" s="30"/>
      <c r="E922831" s="30"/>
      <c r="F922831" s="30"/>
    </row>
    <row r="922930" spans="1:6" x14ac:dyDescent="0.3">
      <c r="A922930" s="30"/>
      <c r="B922930" s="30"/>
      <c r="C922930" s="30"/>
      <c r="D922930" s="30"/>
      <c r="E922930" s="30"/>
      <c r="F922930" s="30"/>
    </row>
    <row r="923029" spans="1:6" x14ac:dyDescent="0.3">
      <c r="A923029" s="30"/>
      <c r="B923029" s="30"/>
      <c r="C923029" s="30"/>
      <c r="D923029" s="30"/>
      <c r="E923029" s="30"/>
      <c r="F923029" s="30"/>
    </row>
    <row r="923128" spans="1:6" x14ac:dyDescent="0.3">
      <c r="A923128" s="30"/>
      <c r="B923128" s="30"/>
      <c r="C923128" s="30"/>
      <c r="D923128" s="30"/>
      <c r="E923128" s="30"/>
      <c r="F923128" s="30"/>
    </row>
    <row r="923227" spans="1:6" x14ac:dyDescent="0.3">
      <c r="A923227" s="30"/>
      <c r="B923227" s="30"/>
      <c r="C923227" s="30"/>
      <c r="D923227" s="30"/>
      <c r="E923227" s="30"/>
      <c r="F923227" s="30"/>
    </row>
    <row r="923326" spans="1:6" x14ac:dyDescent="0.3">
      <c r="A923326" s="30"/>
      <c r="B923326" s="30"/>
      <c r="C923326" s="30"/>
      <c r="D923326" s="30"/>
      <c r="E923326" s="30"/>
      <c r="F923326" s="30"/>
    </row>
    <row r="923425" spans="1:6" x14ac:dyDescent="0.3">
      <c r="A923425" s="30"/>
      <c r="B923425" s="30"/>
      <c r="C923425" s="30"/>
      <c r="D923425" s="30"/>
      <c r="E923425" s="30"/>
      <c r="F923425" s="30"/>
    </row>
    <row r="923524" spans="1:6" x14ac:dyDescent="0.3">
      <c r="A923524" s="30"/>
      <c r="B923524" s="30"/>
      <c r="C923524" s="30"/>
      <c r="D923524" s="30"/>
      <c r="E923524" s="30"/>
      <c r="F923524" s="30"/>
    </row>
    <row r="923623" spans="1:6" x14ac:dyDescent="0.3">
      <c r="A923623" s="30"/>
      <c r="B923623" s="30"/>
      <c r="C923623" s="30"/>
      <c r="D923623" s="30"/>
      <c r="E923623" s="30"/>
      <c r="F923623" s="30"/>
    </row>
    <row r="923722" spans="1:6" x14ac:dyDescent="0.3">
      <c r="A923722" s="30"/>
      <c r="B923722" s="30"/>
      <c r="C923722" s="30"/>
      <c r="D923722" s="30"/>
      <c r="E923722" s="30"/>
      <c r="F923722" s="30"/>
    </row>
    <row r="923821" spans="1:6" x14ac:dyDescent="0.3">
      <c r="A923821" s="30"/>
      <c r="B923821" s="30"/>
      <c r="C923821" s="30"/>
      <c r="D923821" s="30"/>
      <c r="E923821" s="30"/>
      <c r="F923821" s="30"/>
    </row>
    <row r="923920" spans="1:6" x14ac:dyDescent="0.3">
      <c r="A923920" s="30"/>
      <c r="B923920" s="30"/>
      <c r="C923920" s="30"/>
      <c r="D923920" s="30"/>
      <c r="E923920" s="30"/>
      <c r="F923920" s="30"/>
    </row>
    <row r="924019" spans="1:6" x14ac:dyDescent="0.3">
      <c r="A924019" s="30"/>
      <c r="B924019" s="30"/>
      <c r="C924019" s="30"/>
      <c r="D924019" s="30"/>
      <c r="E924019" s="30"/>
      <c r="F924019" s="30"/>
    </row>
    <row r="924118" spans="1:6" x14ac:dyDescent="0.3">
      <c r="A924118" s="30"/>
      <c r="B924118" s="30"/>
      <c r="C924118" s="30"/>
      <c r="D924118" s="30"/>
      <c r="E924118" s="30"/>
      <c r="F924118" s="30"/>
    </row>
    <row r="924217" spans="1:6" x14ac:dyDescent="0.3">
      <c r="A924217" s="30"/>
      <c r="B924217" s="30"/>
      <c r="C924217" s="30"/>
      <c r="D924217" s="30"/>
      <c r="E924217" s="30"/>
      <c r="F924217" s="30"/>
    </row>
    <row r="924316" spans="1:6" x14ac:dyDescent="0.3">
      <c r="A924316" s="30"/>
      <c r="B924316" s="30"/>
      <c r="C924316" s="30"/>
      <c r="D924316" s="30"/>
      <c r="E924316" s="30"/>
      <c r="F924316" s="30"/>
    </row>
    <row r="924415" spans="1:6" x14ac:dyDescent="0.3">
      <c r="A924415" s="30"/>
      <c r="B924415" s="30"/>
      <c r="C924415" s="30"/>
      <c r="D924415" s="30"/>
      <c r="E924415" s="30"/>
      <c r="F924415" s="30"/>
    </row>
    <row r="924514" spans="1:6" x14ac:dyDescent="0.3">
      <c r="A924514" s="30"/>
      <c r="B924514" s="30"/>
      <c r="C924514" s="30"/>
      <c r="D924514" s="30"/>
      <c r="E924514" s="30"/>
      <c r="F924514" s="30"/>
    </row>
    <row r="924613" spans="1:6" x14ac:dyDescent="0.3">
      <c r="A924613" s="30"/>
      <c r="B924613" s="30"/>
      <c r="C924613" s="30"/>
      <c r="D924613" s="30"/>
      <c r="E924613" s="30"/>
      <c r="F924613" s="30"/>
    </row>
    <row r="924712" spans="1:6" x14ac:dyDescent="0.3">
      <c r="A924712" s="30"/>
      <c r="B924712" s="30"/>
      <c r="C924712" s="30"/>
      <c r="D924712" s="30"/>
      <c r="E924712" s="30"/>
      <c r="F924712" s="30"/>
    </row>
    <row r="924811" spans="1:6" x14ac:dyDescent="0.3">
      <c r="A924811" s="30"/>
      <c r="B924811" s="30"/>
      <c r="C924811" s="30"/>
      <c r="D924811" s="30"/>
      <c r="E924811" s="30"/>
      <c r="F924811" s="30"/>
    </row>
    <row r="924910" spans="1:6" x14ac:dyDescent="0.3">
      <c r="A924910" s="30"/>
      <c r="B924910" s="30"/>
      <c r="C924910" s="30"/>
      <c r="D924910" s="30"/>
      <c r="E924910" s="30"/>
      <c r="F924910" s="30"/>
    </row>
    <row r="925009" spans="1:6" x14ac:dyDescent="0.3">
      <c r="A925009" s="30"/>
      <c r="B925009" s="30"/>
      <c r="C925009" s="30"/>
      <c r="D925009" s="30"/>
      <c r="E925009" s="30"/>
      <c r="F925009" s="30"/>
    </row>
    <row r="925108" spans="1:6" x14ac:dyDescent="0.3">
      <c r="A925108" s="30"/>
      <c r="B925108" s="30"/>
      <c r="C925108" s="30"/>
      <c r="D925108" s="30"/>
      <c r="E925108" s="30"/>
      <c r="F925108" s="30"/>
    </row>
    <row r="925207" spans="1:6" x14ac:dyDescent="0.3">
      <c r="A925207" s="30"/>
      <c r="B925207" s="30"/>
      <c r="C925207" s="30"/>
      <c r="D925207" s="30"/>
      <c r="E925207" s="30"/>
      <c r="F925207" s="30"/>
    </row>
    <row r="925306" spans="1:6" x14ac:dyDescent="0.3">
      <c r="A925306" s="30"/>
      <c r="B925306" s="30"/>
      <c r="C925306" s="30"/>
      <c r="D925306" s="30"/>
      <c r="E925306" s="30"/>
      <c r="F925306" s="30"/>
    </row>
    <row r="925405" spans="1:6" x14ac:dyDescent="0.3">
      <c r="A925405" s="30"/>
      <c r="B925405" s="30"/>
      <c r="C925405" s="30"/>
      <c r="D925405" s="30"/>
      <c r="E925405" s="30"/>
      <c r="F925405" s="30"/>
    </row>
    <row r="925504" spans="1:6" x14ac:dyDescent="0.3">
      <c r="A925504" s="30"/>
      <c r="B925504" s="30"/>
      <c r="C925504" s="30"/>
      <c r="D925504" s="30"/>
      <c r="E925504" s="30"/>
      <c r="F925504" s="30"/>
    </row>
    <row r="925603" spans="1:6" x14ac:dyDescent="0.3">
      <c r="A925603" s="30"/>
      <c r="B925603" s="30"/>
      <c r="C925603" s="30"/>
      <c r="D925603" s="30"/>
      <c r="E925603" s="30"/>
      <c r="F925603" s="30"/>
    </row>
    <row r="925702" spans="1:6" x14ac:dyDescent="0.3">
      <c r="A925702" s="30"/>
      <c r="B925702" s="30"/>
      <c r="C925702" s="30"/>
      <c r="D925702" s="30"/>
      <c r="E925702" s="30"/>
      <c r="F925702" s="30"/>
    </row>
    <row r="925801" spans="1:6" x14ac:dyDescent="0.3">
      <c r="A925801" s="30"/>
      <c r="B925801" s="30"/>
      <c r="C925801" s="30"/>
      <c r="D925801" s="30"/>
      <c r="E925801" s="30"/>
      <c r="F925801" s="30"/>
    </row>
    <row r="925900" spans="1:6" x14ac:dyDescent="0.3">
      <c r="A925900" s="30"/>
      <c r="B925900" s="30"/>
      <c r="C925900" s="30"/>
      <c r="D925900" s="30"/>
      <c r="E925900" s="30"/>
      <c r="F925900" s="30"/>
    </row>
    <row r="925999" spans="1:6" x14ac:dyDescent="0.3">
      <c r="A925999" s="30"/>
      <c r="B925999" s="30"/>
      <c r="C925999" s="30"/>
      <c r="D925999" s="30"/>
      <c r="E925999" s="30"/>
      <c r="F925999" s="30"/>
    </row>
    <row r="926098" spans="1:6" x14ac:dyDescent="0.3">
      <c r="A926098" s="30"/>
      <c r="B926098" s="30"/>
      <c r="C926098" s="30"/>
      <c r="D926098" s="30"/>
      <c r="E926098" s="30"/>
      <c r="F926098" s="30"/>
    </row>
    <row r="926197" spans="1:6" x14ac:dyDescent="0.3">
      <c r="A926197" s="30"/>
      <c r="B926197" s="30"/>
      <c r="C926197" s="30"/>
      <c r="D926197" s="30"/>
      <c r="E926197" s="30"/>
      <c r="F926197" s="30"/>
    </row>
    <row r="926296" spans="1:6" x14ac:dyDescent="0.3">
      <c r="A926296" s="30"/>
      <c r="B926296" s="30"/>
      <c r="C926296" s="30"/>
      <c r="D926296" s="30"/>
      <c r="E926296" s="30"/>
      <c r="F926296" s="30"/>
    </row>
    <row r="926395" spans="1:6" x14ac:dyDescent="0.3">
      <c r="A926395" s="30"/>
      <c r="B926395" s="30"/>
      <c r="C926395" s="30"/>
      <c r="D926395" s="30"/>
      <c r="E926395" s="30"/>
      <c r="F926395" s="30"/>
    </row>
    <row r="926494" spans="1:6" x14ac:dyDescent="0.3">
      <c r="A926494" s="30"/>
      <c r="B926494" s="30"/>
      <c r="C926494" s="30"/>
      <c r="D926494" s="30"/>
      <c r="E926494" s="30"/>
      <c r="F926494" s="30"/>
    </row>
    <row r="926593" spans="1:6" x14ac:dyDescent="0.3">
      <c r="A926593" s="30"/>
      <c r="B926593" s="30"/>
      <c r="C926593" s="30"/>
      <c r="D926593" s="30"/>
      <c r="E926593" s="30"/>
      <c r="F926593" s="30"/>
    </row>
    <row r="926692" spans="1:6" x14ac:dyDescent="0.3">
      <c r="A926692" s="30"/>
      <c r="B926692" s="30"/>
      <c r="C926692" s="30"/>
      <c r="D926692" s="30"/>
      <c r="E926692" s="30"/>
      <c r="F926692" s="30"/>
    </row>
    <row r="926791" spans="1:6" x14ac:dyDescent="0.3">
      <c r="A926791" s="30"/>
      <c r="B926791" s="30"/>
      <c r="C926791" s="30"/>
      <c r="D926791" s="30"/>
      <c r="E926791" s="30"/>
      <c r="F926791" s="30"/>
    </row>
    <row r="926890" spans="1:6" x14ac:dyDescent="0.3">
      <c r="A926890" s="30"/>
      <c r="B926890" s="30"/>
      <c r="C926890" s="30"/>
      <c r="D926890" s="30"/>
      <c r="E926890" s="30"/>
      <c r="F926890" s="30"/>
    </row>
    <row r="926989" spans="1:6" x14ac:dyDescent="0.3">
      <c r="A926989" s="30"/>
      <c r="B926989" s="30"/>
      <c r="C926989" s="30"/>
      <c r="D926989" s="30"/>
      <c r="E926989" s="30"/>
      <c r="F926989" s="30"/>
    </row>
    <row r="927088" spans="1:6" x14ac:dyDescent="0.3">
      <c r="A927088" s="30"/>
      <c r="B927088" s="30"/>
      <c r="C927088" s="30"/>
      <c r="D927088" s="30"/>
      <c r="E927088" s="30"/>
      <c r="F927088" s="30"/>
    </row>
    <row r="927187" spans="1:6" x14ac:dyDescent="0.3">
      <c r="A927187" s="30"/>
      <c r="B927187" s="30"/>
      <c r="C927187" s="30"/>
      <c r="D927187" s="30"/>
      <c r="E927187" s="30"/>
      <c r="F927187" s="30"/>
    </row>
    <row r="927286" spans="1:6" x14ac:dyDescent="0.3">
      <c r="A927286" s="30"/>
      <c r="B927286" s="30"/>
      <c r="C927286" s="30"/>
      <c r="D927286" s="30"/>
      <c r="E927286" s="30"/>
      <c r="F927286" s="30"/>
    </row>
    <row r="927385" spans="1:6" x14ac:dyDescent="0.3">
      <c r="A927385" s="30"/>
      <c r="B927385" s="30"/>
      <c r="C927385" s="30"/>
      <c r="D927385" s="30"/>
      <c r="E927385" s="30"/>
      <c r="F927385" s="30"/>
    </row>
    <row r="927484" spans="1:6" x14ac:dyDescent="0.3">
      <c r="A927484" s="30"/>
      <c r="B927484" s="30"/>
      <c r="C927484" s="30"/>
      <c r="D927484" s="30"/>
      <c r="E927484" s="30"/>
      <c r="F927484" s="30"/>
    </row>
    <row r="927583" spans="1:6" x14ac:dyDescent="0.3">
      <c r="A927583" s="30"/>
      <c r="B927583" s="30"/>
      <c r="C927583" s="30"/>
      <c r="D927583" s="30"/>
      <c r="E927583" s="30"/>
      <c r="F927583" s="30"/>
    </row>
    <row r="927682" spans="1:6" x14ac:dyDescent="0.3">
      <c r="A927682" s="30"/>
      <c r="B927682" s="30"/>
      <c r="C927682" s="30"/>
      <c r="D927682" s="30"/>
      <c r="E927682" s="30"/>
      <c r="F927682" s="30"/>
    </row>
    <row r="927781" spans="1:6" x14ac:dyDescent="0.3">
      <c r="A927781" s="30"/>
      <c r="B927781" s="30"/>
      <c r="C927781" s="30"/>
      <c r="D927781" s="30"/>
      <c r="E927781" s="30"/>
      <c r="F927781" s="30"/>
    </row>
    <row r="927880" spans="1:6" x14ac:dyDescent="0.3">
      <c r="A927880" s="30"/>
      <c r="B927880" s="30"/>
      <c r="C927880" s="30"/>
      <c r="D927880" s="30"/>
      <c r="E927880" s="30"/>
      <c r="F927880" s="30"/>
    </row>
    <row r="927979" spans="1:6" x14ac:dyDescent="0.3">
      <c r="A927979" s="30"/>
      <c r="B927979" s="30"/>
      <c r="C927979" s="30"/>
      <c r="D927979" s="30"/>
      <c r="E927979" s="30"/>
      <c r="F927979" s="30"/>
    </row>
    <row r="928078" spans="1:6" x14ac:dyDescent="0.3">
      <c r="A928078" s="30"/>
      <c r="B928078" s="30"/>
      <c r="C928078" s="30"/>
      <c r="D928078" s="30"/>
      <c r="E928078" s="30"/>
      <c r="F928078" s="30"/>
    </row>
    <row r="928177" spans="1:6" x14ac:dyDescent="0.3">
      <c r="A928177" s="30"/>
      <c r="B928177" s="30"/>
      <c r="C928177" s="30"/>
      <c r="D928177" s="30"/>
      <c r="E928177" s="30"/>
      <c r="F928177" s="30"/>
    </row>
    <row r="928276" spans="1:6" x14ac:dyDescent="0.3">
      <c r="A928276" s="30"/>
      <c r="B928276" s="30"/>
      <c r="C928276" s="30"/>
      <c r="D928276" s="30"/>
      <c r="E928276" s="30"/>
      <c r="F928276" s="30"/>
    </row>
    <row r="928375" spans="1:6" x14ac:dyDescent="0.3">
      <c r="A928375" s="30"/>
      <c r="B928375" s="30"/>
      <c r="C928375" s="30"/>
      <c r="D928375" s="30"/>
      <c r="E928375" s="30"/>
      <c r="F928375" s="30"/>
    </row>
    <row r="928474" spans="1:6" x14ac:dyDescent="0.3">
      <c r="A928474" s="30"/>
      <c r="B928474" s="30"/>
      <c r="C928474" s="30"/>
      <c r="D928474" s="30"/>
      <c r="E928474" s="30"/>
      <c r="F928474" s="30"/>
    </row>
    <row r="928573" spans="1:6" x14ac:dyDescent="0.3">
      <c r="A928573" s="30"/>
      <c r="B928573" s="30"/>
      <c r="C928573" s="30"/>
      <c r="D928573" s="30"/>
      <c r="E928573" s="30"/>
      <c r="F928573" s="30"/>
    </row>
    <row r="928672" spans="1:6" x14ac:dyDescent="0.3">
      <c r="A928672" s="30"/>
      <c r="B928672" s="30"/>
      <c r="C928672" s="30"/>
      <c r="D928672" s="30"/>
      <c r="E928672" s="30"/>
      <c r="F928672" s="30"/>
    </row>
    <row r="928771" spans="1:6" x14ac:dyDescent="0.3">
      <c r="A928771" s="30"/>
      <c r="B928771" s="30"/>
      <c r="C928771" s="30"/>
      <c r="D928771" s="30"/>
      <c r="E928771" s="30"/>
      <c r="F928771" s="30"/>
    </row>
    <row r="928870" spans="1:6" x14ac:dyDescent="0.3">
      <c r="A928870" s="30"/>
      <c r="B928870" s="30"/>
      <c r="C928870" s="30"/>
      <c r="D928870" s="30"/>
      <c r="E928870" s="30"/>
      <c r="F928870" s="30"/>
    </row>
    <row r="928969" spans="1:6" x14ac:dyDescent="0.3">
      <c r="A928969" s="30"/>
      <c r="B928969" s="30"/>
      <c r="C928969" s="30"/>
      <c r="D928969" s="30"/>
      <c r="E928969" s="30"/>
      <c r="F928969" s="30"/>
    </row>
    <row r="929068" spans="1:6" x14ac:dyDescent="0.3">
      <c r="A929068" s="30"/>
      <c r="B929068" s="30"/>
      <c r="C929068" s="30"/>
      <c r="D929068" s="30"/>
      <c r="E929068" s="30"/>
      <c r="F929068" s="30"/>
    </row>
    <row r="929167" spans="1:6" x14ac:dyDescent="0.3">
      <c r="A929167" s="30"/>
      <c r="B929167" s="30"/>
      <c r="C929167" s="30"/>
      <c r="D929167" s="30"/>
      <c r="E929167" s="30"/>
      <c r="F929167" s="30"/>
    </row>
    <row r="929266" spans="1:6" x14ac:dyDescent="0.3">
      <c r="A929266" s="30"/>
      <c r="B929266" s="30"/>
      <c r="C929266" s="30"/>
      <c r="D929266" s="30"/>
      <c r="E929266" s="30"/>
      <c r="F929266" s="30"/>
    </row>
    <row r="929365" spans="1:6" x14ac:dyDescent="0.3">
      <c r="A929365" s="30"/>
      <c r="B929365" s="30"/>
      <c r="C929365" s="30"/>
      <c r="D929365" s="30"/>
      <c r="E929365" s="30"/>
      <c r="F929365" s="30"/>
    </row>
    <row r="929464" spans="1:6" x14ac:dyDescent="0.3">
      <c r="A929464" s="30"/>
      <c r="B929464" s="30"/>
      <c r="C929464" s="30"/>
      <c r="D929464" s="30"/>
      <c r="E929464" s="30"/>
      <c r="F929464" s="30"/>
    </row>
    <row r="929563" spans="1:6" x14ac:dyDescent="0.3">
      <c r="A929563" s="30"/>
      <c r="B929563" s="30"/>
      <c r="C929563" s="30"/>
      <c r="D929563" s="30"/>
      <c r="E929563" s="30"/>
      <c r="F929563" s="30"/>
    </row>
    <row r="929662" spans="1:6" x14ac:dyDescent="0.3">
      <c r="A929662" s="30"/>
      <c r="B929662" s="30"/>
      <c r="C929662" s="30"/>
      <c r="D929662" s="30"/>
      <c r="E929662" s="30"/>
      <c r="F929662" s="30"/>
    </row>
    <row r="929761" spans="1:6" x14ac:dyDescent="0.3">
      <c r="A929761" s="30"/>
      <c r="B929761" s="30"/>
      <c r="C929761" s="30"/>
      <c r="D929761" s="30"/>
      <c r="E929761" s="30"/>
      <c r="F929761" s="30"/>
    </row>
    <row r="929860" spans="1:6" x14ac:dyDescent="0.3">
      <c r="A929860" s="30"/>
      <c r="B929860" s="30"/>
      <c r="C929860" s="30"/>
      <c r="D929860" s="30"/>
      <c r="E929860" s="30"/>
      <c r="F929860" s="30"/>
    </row>
    <row r="929959" spans="1:6" x14ac:dyDescent="0.3">
      <c r="A929959" s="30"/>
      <c r="B929959" s="30"/>
      <c r="C929959" s="30"/>
      <c r="D929959" s="30"/>
      <c r="E929959" s="30"/>
      <c r="F929959" s="30"/>
    </row>
    <row r="930058" spans="1:6" x14ac:dyDescent="0.3">
      <c r="A930058" s="30"/>
      <c r="B930058" s="30"/>
      <c r="C930058" s="30"/>
      <c r="D930058" s="30"/>
      <c r="E930058" s="30"/>
      <c r="F930058" s="30"/>
    </row>
    <row r="930157" spans="1:6" x14ac:dyDescent="0.3">
      <c r="A930157" s="30"/>
      <c r="B930157" s="30"/>
      <c r="C930157" s="30"/>
      <c r="D930157" s="30"/>
      <c r="E930157" s="30"/>
      <c r="F930157" s="30"/>
    </row>
    <row r="930256" spans="1:6" x14ac:dyDescent="0.3">
      <c r="A930256" s="30"/>
      <c r="B930256" s="30"/>
      <c r="C930256" s="30"/>
      <c r="D930256" s="30"/>
      <c r="E930256" s="30"/>
      <c r="F930256" s="30"/>
    </row>
    <row r="930355" spans="1:6" x14ac:dyDescent="0.3">
      <c r="A930355" s="30"/>
      <c r="B930355" s="30"/>
      <c r="C930355" s="30"/>
      <c r="D930355" s="30"/>
      <c r="E930355" s="30"/>
      <c r="F930355" s="30"/>
    </row>
    <row r="930454" spans="1:6" x14ac:dyDescent="0.3">
      <c r="A930454" s="30"/>
      <c r="B930454" s="30"/>
      <c r="C930454" s="30"/>
      <c r="D930454" s="30"/>
      <c r="E930454" s="30"/>
      <c r="F930454" s="30"/>
    </row>
    <row r="930553" spans="1:6" x14ac:dyDescent="0.3">
      <c r="A930553" s="30"/>
      <c r="B930553" s="30"/>
      <c r="C930553" s="30"/>
      <c r="D930553" s="30"/>
      <c r="E930553" s="30"/>
      <c r="F930553" s="30"/>
    </row>
    <row r="930652" spans="1:6" x14ac:dyDescent="0.3">
      <c r="A930652" s="30"/>
      <c r="B930652" s="30"/>
      <c r="C930652" s="30"/>
      <c r="D930652" s="30"/>
      <c r="E930652" s="30"/>
      <c r="F930652" s="30"/>
    </row>
    <row r="930751" spans="1:6" x14ac:dyDescent="0.3">
      <c r="A930751" s="30"/>
      <c r="B930751" s="30"/>
      <c r="C930751" s="30"/>
      <c r="D930751" s="30"/>
      <c r="E930751" s="30"/>
      <c r="F930751" s="30"/>
    </row>
    <row r="930850" spans="1:6" x14ac:dyDescent="0.3">
      <c r="A930850" s="30"/>
      <c r="B930850" s="30"/>
      <c r="C930850" s="30"/>
      <c r="D930850" s="30"/>
      <c r="E930850" s="30"/>
      <c r="F930850" s="30"/>
    </row>
    <row r="930949" spans="1:6" x14ac:dyDescent="0.3">
      <c r="A930949" s="30"/>
      <c r="B930949" s="30"/>
      <c r="C930949" s="30"/>
      <c r="D930949" s="30"/>
      <c r="E930949" s="30"/>
      <c r="F930949" s="30"/>
    </row>
    <row r="931048" spans="1:6" x14ac:dyDescent="0.3">
      <c r="A931048" s="30"/>
      <c r="B931048" s="30"/>
      <c r="C931048" s="30"/>
      <c r="D931048" s="30"/>
      <c r="E931048" s="30"/>
      <c r="F931048" s="30"/>
    </row>
    <row r="931147" spans="1:6" x14ac:dyDescent="0.3">
      <c r="A931147" s="30"/>
      <c r="B931147" s="30"/>
      <c r="C931147" s="30"/>
      <c r="D931147" s="30"/>
      <c r="E931147" s="30"/>
      <c r="F931147" s="30"/>
    </row>
    <row r="931246" spans="1:6" x14ac:dyDescent="0.3">
      <c r="A931246" s="30"/>
      <c r="B931246" s="30"/>
      <c r="C931246" s="30"/>
      <c r="D931246" s="30"/>
      <c r="E931246" s="30"/>
      <c r="F931246" s="30"/>
    </row>
    <row r="931345" spans="1:6" x14ac:dyDescent="0.3">
      <c r="A931345" s="30"/>
      <c r="B931345" s="30"/>
      <c r="C931345" s="30"/>
      <c r="D931345" s="30"/>
      <c r="E931345" s="30"/>
      <c r="F931345" s="30"/>
    </row>
    <row r="931444" spans="1:6" x14ac:dyDescent="0.3">
      <c r="A931444" s="30"/>
      <c r="B931444" s="30"/>
      <c r="C931444" s="30"/>
      <c r="D931444" s="30"/>
      <c r="E931444" s="30"/>
      <c r="F931444" s="30"/>
    </row>
    <row r="931543" spans="1:6" x14ac:dyDescent="0.3">
      <c r="A931543" s="30"/>
      <c r="B931543" s="30"/>
      <c r="C931543" s="30"/>
      <c r="D931543" s="30"/>
      <c r="E931543" s="30"/>
      <c r="F931543" s="30"/>
    </row>
    <row r="931642" spans="1:6" x14ac:dyDescent="0.3">
      <c r="A931642" s="30"/>
      <c r="B931642" s="30"/>
      <c r="C931642" s="30"/>
      <c r="D931642" s="30"/>
      <c r="E931642" s="30"/>
      <c r="F931642" s="30"/>
    </row>
    <row r="931741" spans="1:6" x14ac:dyDescent="0.3">
      <c r="A931741" s="30"/>
      <c r="B931741" s="30"/>
      <c r="C931741" s="30"/>
      <c r="D931741" s="30"/>
      <c r="E931741" s="30"/>
      <c r="F931741" s="30"/>
    </row>
    <row r="931840" spans="1:6" x14ac:dyDescent="0.3">
      <c r="A931840" s="30"/>
      <c r="B931840" s="30"/>
      <c r="C931840" s="30"/>
      <c r="D931840" s="30"/>
      <c r="E931840" s="30"/>
      <c r="F931840" s="30"/>
    </row>
    <row r="931939" spans="1:6" x14ac:dyDescent="0.3">
      <c r="A931939" s="30"/>
      <c r="B931939" s="30"/>
      <c r="C931939" s="30"/>
      <c r="D931939" s="30"/>
      <c r="E931939" s="30"/>
      <c r="F931939" s="30"/>
    </row>
    <row r="932038" spans="1:6" x14ac:dyDescent="0.3">
      <c r="A932038" s="30"/>
      <c r="B932038" s="30"/>
      <c r="C932038" s="30"/>
      <c r="D932038" s="30"/>
      <c r="E932038" s="30"/>
      <c r="F932038" s="30"/>
    </row>
    <row r="932137" spans="1:6" x14ac:dyDescent="0.3">
      <c r="A932137" s="30"/>
      <c r="B932137" s="30"/>
      <c r="C932137" s="30"/>
      <c r="D932137" s="30"/>
      <c r="E932137" s="30"/>
      <c r="F932137" s="30"/>
    </row>
    <row r="932236" spans="1:6" x14ac:dyDescent="0.3">
      <c r="A932236" s="30"/>
      <c r="B932236" s="30"/>
      <c r="C932236" s="30"/>
      <c r="D932236" s="30"/>
      <c r="E932236" s="30"/>
      <c r="F932236" s="30"/>
    </row>
    <row r="932335" spans="1:6" x14ac:dyDescent="0.3">
      <c r="A932335" s="30"/>
      <c r="B932335" s="30"/>
      <c r="C932335" s="30"/>
      <c r="D932335" s="30"/>
      <c r="E932335" s="30"/>
      <c r="F932335" s="30"/>
    </row>
    <row r="932434" spans="1:6" x14ac:dyDescent="0.3">
      <c r="A932434" s="30"/>
      <c r="B932434" s="30"/>
      <c r="C932434" s="30"/>
      <c r="D932434" s="30"/>
      <c r="E932434" s="30"/>
      <c r="F932434" s="30"/>
    </row>
    <row r="932533" spans="1:6" x14ac:dyDescent="0.3">
      <c r="A932533" s="30"/>
      <c r="B932533" s="30"/>
      <c r="C932533" s="30"/>
      <c r="D932533" s="30"/>
      <c r="E932533" s="30"/>
      <c r="F932533" s="30"/>
    </row>
    <row r="932632" spans="1:6" x14ac:dyDescent="0.3">
      <c r="A932632" s="30"/>
      <c r="B932632" s="30"/>
      <c r="C932632" s="30"/>
      <c r="D932632" s="30"/>
      <c r="E932632" s="30"/>
      <c r="F932632" s="30"/>
    </row>
    <row r="932731" spans="1:6" x14ac:dyDescent="0.3">
      <c r="A932731" s="30"/>
      <c r="B932731" s="30"/>
      <c r="C932731" s="30"/>
      <c r="D932731" s="30"/>
      <c r="E932731" s="30"/>
      <c r="F932731" s="30"/>
    </row>
    <row r="932830" spans="1:6" x14ac:dyDescent="0.3">
      <c r="A932830" s="30"/>
      <c r="B932830" s="30"/>
      <c r="C932830" s="30"/>
      <c r="D932830" s="30"/>
      <c r="E932830" s="30"/>
      <c r="F932830" s="30"/>
    </row>
    <row r="932929" spans="1:6" x14ac:dyDescent="0.3">
      <c r="A932929" s="30"/>
      <c r="B932929" s="30"/>
      <c r="C932929" s="30"/>
      <c r="D932929" s="30"/>
      <c r="E932929" s="30"/>
      <c r="F932929" s="30"/>
    </row>
    <row r="933028" spans="1:6" x14ac:dyDescent="0.3">
      <c r="A933028" s="30"/>
      <c r="B933028" s="30"/>
      <c r="C933028" s="30"/>
      <c r="D933028" s="30"/>
      <c r="E933028" s="30"/>
      <c r="F933028" s="30"/>
    </row>
    <row r="933127" spans="1:6" x14ac:dyDescent="0.3">
      <c r="A933127" s="30"/>
      <c r="B933127" s="30"/>
      <c r="C933127" s="30"/>
      <c r="D933127" s="30"/>
      <c r="E933127" s="30"/>
      <c r="F933127" s="30"/>
    </row>
    <row r="933226" spans="1:6" x14ac:dyDescent="0.3">
      <c r="A933226" s="30"/>
      <c r="B933226" s="30"/>
      <c r="C933226" s="30"/>
      <c r="D933226" s="30"/>
      <c r="E933226" s="30"/>
      <c r="F933226" s="30"/>
    </row>
    <row r="933325" spans="1:6" x14ac:dyDescent="0.3">
      <c r="A933325" s="30"/>
      <c r="B933325" s="30"/>
      <c r="C933325" s="30"/>
      <c r="D933325" s="30"/>
      <c r="E933325" s="30"/>
      <c r="F933325" s="30"/>
    </row>
    <row r="933424" spans="1:6" x14ac:dyDescent="0.3">
      <c r="A933424" s="30"/>
      <c r="B933424" s="30"/>
      <c r="C933424" s="30"/>
      <c r="D933424" s="30"/>
      <c r="E933424" s="30"/>
      <c r="F933424" s="30"/>
    </row>
    <row r="933523" spans="1:6" x14ac:dyDescent="0.3">
      <c r="A933523" s="30"/>
      <c r="B933523" s="30"/>
      <c r="C933523" s="30"/>
      <c r="D933523" s="30"/>
      <c r="E933523" s="30"/>
      <c r="F933523" s="30"/>
    </row>
    <row r="933622" spans="1:6" x14ac:dyDescent="0.3">
      <c r="A933622" s="30"/>
      <c r="B933622" s="30"/>
      <c r="C933622" s="30"/>
      <c r="D933622" s="30"/>
      <c r="E933622" s="30"/>
      <c r="F933622" s="30"/>
    </row>
    <row r="933721" spans="1:6" x14ac:dyDescent="0.3">
      <c r="A933721" s="30"/>
      <c r="B933721" s="30"/>
      <c r="C933721" s="30"/>
      <c r="D933721" s="30"/>
      <c r="E933721" s="30"/>
      <c r="F933721" s="30"/>
    </row>
    <row r="933820" spans="1:6" x14ac:dyDescent="0.3">
      <c r="A933820" s="30"/>
      <c r="B933820" s="30"/>
      <c r="C933820" s="30"/>
      <c r="D933820" s="30"/>
      <c r="E933820" s="30"/>
      <c r="F933820" s="30"/>
    </row>
    <row r="933919" spans="1:6" x14ac:dyDescent="0.3">
      <c r="A933919" s="30"/>
      <c r="B933919" s="30"/>
      <c r="C933919" s="30"/>
      <c r="D933919" s="30"/>
      <c r="E933919" s="30"/>
      <c r="F933919" s="30"/>
    </row>
    <row r="934018" spans="1:6" x14ac:dyDescent="0.3">
      <c r="A934018" s="30"/>
      <c r="B934018" s="30"/>
      <c r="C934018" s="30"/>
      <c r="D934018" s="30"/>
      <c r="E934018" s="30"/>
      <c r="F934018" s="30"/>
    </row>
    <row r="934117" spans="1:6" x14ac:dyDescent="0.3">
      <c r="A934117" s="30"/>
      <c r="B934117" s="30"/>
      <c r="C934117" s="30"/>
      <c r="D934117" s="30"/>
      <c r="E934117" s="30"/>
      <c r="F934117" s="30"/>
    </row>
    <row r="934216" spans="1:6" x14ac:dyDescent="0.3">
      <c r="A934216" s="30"/>
      <c r="B934216" s="30"/>
      <c r="C934216" s="30"/>
      <c r="D934216" s="30"/>
      <c r="E934216" s="30"/>
      <c r="F934216" s="30"/>
    </row>
    <row r="934315" spans="1:6" x14ac:dyDescent="0.3">
      <c r="A934315" s="30"/>
      <c r="B934315" s="30"/>
      <c r="C934315" s="30"/>
      <c r="D934315" s="30"/>
      <c r="E934315" s="30"/>
      <c r="F934315" s="30"/>
    </row>
    <row r="934414" spans="1:6" x14ac:dyDescent="0.3">
      <c r="A934414" s="30"/>
      <c r="B934414" s="30"/>
      <c r="C934414" s="30"/>
      <c r="D934414" s="30"/>
      <c r="E934414" s="30"/>
      <c r="F934414" s="30"/>
    </row>
    <row r="934513" spans="1:6" x14ac:dyDescent="0.3">
      <c r="A934513" s="30"/>
      <c r="B934513" s="30"/>
      <c r="C934513" s="30"/>
      <c r="D934513" s="30"/>
      <c r="E934513" s="30"/>
      <c r="F934513" s="30"/>
    </row>
    <row r="934612" spans="1:6" x14ac:dyDescent="0.3">
      <c r="A934612" s="30"/>
      <c r="B934612" s="30"/>
      <c r="C934612" s="30"/>
      <c r="D934612" s="30"/>
      <c r="E934612" s="30"/>
      <c r="F934612" s="30"/>
    </row>
    <row r="934711" spans="1:6" x14ac:dyDescent="0.3">
      <c r="A934711" s="30"/>
      <c r="B934711" s="30"/>
      <c r="C934711" s="30"/>
      <c r="D934711" s="30"/>
      <c r="E934711" s="30"/>
      <c r="F934711" s="30"/>
    </row>
    <row r="934810" spans="1:6" x14ac:dyDescent="0.3">
      <c r="A934810" s="30"/>
      <c r="B934810" s="30"/>
      <c r="C934810" s="30"/>
      <c r="D934810" s="30"/>
      <c r="E934810" s="30"/>
      <c r="F934810" s="30"/>
    </row>
    <row r="934909" spans="1:6" x14ac:dyDescent="0.3">
      <c r="A934909" s="30"/>
      <c r="B934909" s="30"/>
      <c r="C934909" s="30"/>
      <c r="D934909" s="30"/>
      <c r="E934909" s="30"/>
      <c r="F934909" s="30"/>
    </row>
    <row r="935008" spans="1:6" x14ac:dyDescent="0.3">
      <c r="A935008" s="30"/>
      <c r="B935008" s="30"/>
      <c r="C935008" s="30"/>
      <c r="D935008" s="30"/>
      <c r="E935008" s="30"/>
      <c r="F935008" s="30"/>
    </row>
    <row r="935107" spans="1:6" x14ac:dyDescent="0.3">
      <c r="A935107" s="30"/>
      <c r="B935107" s="30"/>
      <c r="C935107" s="30"/>
      <c r="D935107" s="30"/>
      <c r="E935107" s="30"/>
      <c r="F935107" s="30"/>
    </row>
    <row r="935206" spans="1:6" x14ac:dyDescent="0.3">
      <c r="A935206" s="30"/>
      <c r="B935206" s="30"/>
      <c r="C935206" s="30"/>
      <c r="D935206" s="30"/>
      <c r="E935206" s="30"/>
      <c r="F935206" s="30"/>
    </row>
    <row r="935305" spans="1:6" x14ac:dyDescent="0.3">
      <c r="A935305" s="30"/>
      <c r="B935305" s="30"/>
      <c r="C935305" s="30"/>
      <c r="D935305" s="30"/>
      <c r="E935305" s="30"/>
      <c r="F935305" s="30"/>
    </row>
    <row r="935404" spans="1:6" x14ac:dyDescent="0.3">
      <c r="A935404" s="30"/>
      <c r="B935404" s="30"/>
      <c r="C935404" s="30"/>
      <c r="D935404" s="30"/>
      <c r="E935404" s="30"/>
      <c r="F935404" s="30"/>
    </row>
    <row r="935503" spans="1:6" x14ac:dyDescent="0.3">
      <c r="A935503" s="30"/>
      <c r="B935503" s="30"/>
      <c r="C935503" s="30"/>
      <c r="D935503" s="30"/>
      <c r="E935503" s="30"/>
      <c r="F935503" s="30"/>
    </row>
    <row r="935602" spans="1:6" x14ac:dyDescent="0.3">
      <c r="A935602" s="30"/>
      <c r="B935602" s="30"/>
      <c r="C935602" s="30"/>
      <c r="D935602" s="30"/>
      <c r="E935602" s="30"/>
      <c r="F935602" s="30"/>
    </row>
    <row r="935701" spans="1:6" x14ac:dyDescent="0.3">
      <c r="A935701" s="30"/>
      <c r="B935701" s="30"/>
      <c r="C935701" s="30"/>
      <c r="D935701" s="30"/>
      <c r="E935701" s="30"/>
      <c r="F935701" s="30"/>
    </row>
    <row r="935800" spans="1:6" x14ac:dyDescent="0.3">
      <c r="A935800" s="30"/>
      <c r="B935800" s="30"/>
      <c r="C935800" s="30"/>
      <c r="D935800" s="30"/>
      <c r="E935800" s="30"/>
      <c r="F935800" s="30"/>
    </row>
    <row r="935899" spans="1:6" x14ac:dyDescent="0.3">
      <c r="A935899" s="30"/>
      <c r="B935899" s="30"/>
      <c r="C935899" s="30"/>
      <c r="D935899" s="30"/>
      <c r="E935899" s="30"/>
      <c r="F935899" s="30"/>
    </row>
    <row r="935998" spans="1:6" x14ac:dyDescent="0.3">
      <c r="A935998" s="30"/>
      <c r="B935998" s="30"/>
      <c r="C935998" s="30"/>
      <c r="D935998" s="30"/>
      <c r="E935998" s="30"/>
      <c r="F935998" s="30"/>
    </row>
    <row r="936097" spans="1:6" x14ac:dyDescent="0.3">
      <c r="A936097" s="30"/>
      <c r="B936097" s="30"/>
      <c r="C936097" s="30"/>
      <c r="D936097" s="30"/>
      <c r="E936097" s="30"/>
      <c r="F936097" s="30"/>
    </row>
    <row r="936196" spans="1:6" x14ac:dyDescent="0.3">
      <c r="A936196" s="30"/>
      <c r="B936196" s="30"/>
      <c r="C936196" s="30"/>
      <c r="D936196" s="30"/>
      <c r="E936196" s="30"/>
      <c r="F936196" s="30"/>
    </row>
    <row r="936295" spans="1:6" x14ac:dyDescent="0.3">
      <c r="A936295" s="30"/>
      <c r="B936295" s="30"/>
      <c r="C936295" s="30"/>
      <c r="D936295" s="30"/>
      <c r="E936295" s="30"/>
      <c r="F936295" s="30"/>
    </row>
    <row r="936394" spans="1:6" x14ac:dyDescent="0.3">
      <c r="A936394" s="30"/>
      <c r="B936394" s="30"/>
      <c r="C936394" s="30"/>
      <c r="D936394" s="30"/>
      <c r="E936394" s="30"/>
      <c r="F936394" s="30"/>
    </row>
    <row r="936493" spans="1:6" x14ac:dyDescent="0.3">
      <c r="A936493" s="30"/>
      <c r="B936493" s="30"/>
      <c r="C936493" s="30"/>
      <c r="D936493" s="30"/>
      <c r="E936493" s="30"/>
      <c r="F936493" s="30"/>
    </row>
    <row r="936592" spans="1:6" x14ac:dyDescent="0.3">
      <c r="A936592" s="30"/>
      <c r="B936592" s="30"/>
      <c r="C936592" s="30"/>
      <c r="D936592" s="30"/>
      <c r="E936592" s="30"/>
      <c r="F936592" s="30"/>
    </row>
    <row r="936691" spans="1:6" x14ac:dyDescent="0.3">
      <c r="A936691" s="30"/>
      <c r="B936691" s="30"/>
      <c r="C936691" s="30"/>
      <c r="D936691" s="30"/>
      <c r="E936691" s="30"/>
      <c r="F936691" s="30"/>
    </row>
    <row r="936790" spans="1:6" x14ac:dyDescent="0.3">
      <c r="A936790" s="30"/>
      <c r="B936790" s="30"/>
      <c r="C936790" s="30"/>
      <c r="D936790" s="30"/>
      <c r="E936790" s="30"/>
      <c r="F936790" s="30"/>
    </row>
    <row r="936889" spans="1:6" x14ac:dyDescent="0.3">
      <c r="A936889" s="30"/>
      <c r="B936889" s="30"/>
      <c r="C936889" s="30"/>
      <c r="D936889" s="30"/>
      <c r="E936889" s="30"/>
      <c r="F936889" s="30"/>
    </row>
    <row r="936988" spans="1:6" x14ac:dyDescent="0.3">
      <c r="A936988" s="30"/>
      <c r="B936988" s="30"/>
      <c r="C936988" s="30"/>
      <c r="D936988" s="30"/>
      <c r="E936988" s="30"/>
      <c r="F936988" s="30"/>
    </row>
    <row r="937087" spans="1:6" x14ac:dyDescent="0.3">
      <c r="A937087" s="30"/>
      <c r="B937087" s="30"/>
      <c r="C937087" s="30"/>
      <c r="D937087" s="30"/>
      <c r="E937087" s="30"/>
      <c r="F937087" s="30"/>
    </row>
    <row r="937186" spans="1:6" x14ac:dyDescent="0.3">
      <c r="A937186" s="30"/>
      <c r="B937186" s="30"/>
      <c r="C937186" s="30"/>
      <c r="D937186" s="30"/>
      <c r="E937186" s="30"/>
      <c r="F937186" s="30"/>
    </row>
    <row r="937285" spans="1:6" x14ac:dyDescent="0.3">
      <c r="A937285" s="30"/>
      <c r="B937285" s="30"/>
      <c r="C937285" s="30"/>
      <c r="D937285" s="30"/>
      <c r="E937285" s="30"/>
      <c r="F937285" s="30"/>
    </row>
    <row r="937384" spans="1:6" x14ac:dyDescent="0.3">
      <c r="A937384" s="30"/>
      <c r="B937384" s="30"/>
      <c r="C937384" s="30"/>
      <c r="D937384" s="30"/>
      <c r="E937384" s="30"/>
      <c r="F937384" s="30"/>
    </row>
    <row r="937483" spans="1:6" x14ac:dyDescent="0.3">
      <c r="A937483" s="30"/>
      <c r="B937483" s="30"/>
      <c r="C937483" s="30"/>
      <c r="D937483" s="30"/>
      <c r="E937483" s="30"/>
      <c r="F937483" s="30"/>
    </row>
    <row r="937582" spans="1:6" x14ac:dyDescent="0.3">
      <c r="A937582" s="30"/>
      <c r="B937582" s="30"/>
      <c r="C937582" s="30"/>
      <c r="D937582" s="30"/>
      <c r="E937582" s="30"/>
      <c r="F937582" s="30"/>
    </row>
    <row r="937681" spans="1:6" x14ac:dyDescent="0.3">
      <c r="A937681" s="30"/>
      <c r="B937681" s="30"/>
      <c r="C937681" s="30"/>
      <c r="D937681" s="30"/>
      <c r="E937681" s="30"/>
      <c r="F937681" s="30"/>
    </row>
    <row r="937780" spans="1:6" x14ac:dyDescent="0.3">
      <c r="A937780" s="30"/>
      <c r="B937780" s="30"/>
      <c r="C937780" s="30"/>
      <c r="D937780" s="30"/>
      <c r="E937780" s="30"/>
      <c r="F937780" s="30"/>
    </row>
    <row r="937879" spans="1:6" x14ac:dyDescent="0.3">
      <c r="A937879" s="30"/>
      <c r="B937879" s="30"/>
      <c r="C937879" s="30"/>
      <c r="D937879" s="30"/>
      <c r="E937879" s="30"/>
      <c r="F937879" s="30"/>
    </row>
    <row r="937978" spans="1:6" x14ac:dyDescent="0.3">
      <c r="A937978" s="30"/>
      <c r="B937978" s="30"/>
      <c r="C937978" s="30"/>
      <c r="D937978" s="30"/>
      <c r="E937978" s="30"/>
      <c r="F937978" s="30"/>
    </row>
    <row r="938077" spans="1:6" x14ac:dyDescent="0.3">
      <c r="A938077" s="30"/>
      <c r="B938077" s="30"/>
      <c r="C938077" s="30"/>
      <c r="D938077" s="30"/>
      <c r="E938077" s="30"/>
      <c r="F938077" s="30"/>
    </row>
    <row r="938176" spans="1:6" x14ac:dyDescent="0.3">
      <c r="A938176" s="30"/>
      <c r="B938176" s="30"/>
      <c r="C938176" s="30"/>
      <c r="D938176" s="30"/>
      <c r="E938176" s="30"/>
      <c r="F938176" s="30"/>
    </row>
    <row r="938275" spans="1:6" x14ac:dyDescent="0.3">
      <c r="A938275" s="30"/>
      <c r="B938275" s="30"/>
      <c r="C938275" s="30"/>
      <c r="D938275" s="30"/>
      <c r="E938275" s="30"/>
      <c r="F938275" s="30"/>
    </row>
    <row r="938374" spans="1:6" x14ac:dyDescent="0.3">
      <c r="A938374" s="30"/>
      <c r="B938374" s="30"/>
      <c r="C938374" s="30"/>
      <c r="D938374" s="30"/>
      <c r="E938374" s="30"/>
      <c r="F938374" s="30"/>
    </row>
    <row r="938473" spans="1:6" x14ac:dyDescent="0.3">
      <c r="A938473" s="30"/>
      <c r="B938473" s="30"/>
      <c r="C938473" s="30"/>
      <c r="D938473" s="30"/>
      <c r="E938473" s="30"/>
      <c r="F938473" s="30"/>
    </row>
    <row r="938572" spans="1:6" x14ac:dyDescent="0.3">
      <c r="A938572" s="30"/>
      <c r="B938572" s="30"/>
      <c r="C938572" s="30"/>
      <c r="D938572" s="30"/>
      <c r="E938572" s="30"/>
      <c r="F938572" s="30"/>
    </row>
    <row r="938671" spans="1:6" x14ac:dyDescent="0.3">
      <c r="A938671" s="30"/>
      <c r="B938671" s="30"/>
      <c r="C938671" s="30"/>
      <c r="D938671" s="30"/>
      <c r="E938671" s="30"/>
      <c r="F938671" s="30"/>
    </row>
    <row r="938770" spans="1:6" x14ac:dyDescent="0.3">
      <c r="A938770" s="30"/>
      <c r="B938770" s="30"/>
      <c r="C938770" s="30"/>
      <c r="D938770" s="30"/>
      <c r="E938770" s="30"/>
      <c r="F938770" s="30"/>
    </row>
    <row r="938869" spans="1:6" x14ac:dyDescent="0.3">
      <c r="A938869" s="30"/>
      <c r="B938869" s="30"/>
      <c r="C938869" s="30"/>
      <c r="D938869" s="30"/>
      <c r="E938869" s="30"/>
      <c r="F938869" s="30"/>
    </row>
    <row r="938968" spans="1:6" x14ac:dyDescent="0.3">
      <c r="A938968" s="30"/>
      <c r="B938968" s="30"/>
      <c r="C938968" s="30"/>
      <c r="D938968" s="30"/>
      <c r="E938968" s="30"/>
      <c r="F938968" s="30"/>
    </row>
    <row r="939067" spans="1:6" x14ac:dyDescent="0.3">
      <c r="A939067" s="30"/>
      <c r="B939067" s="30"/>
      <c r="C939067" s="30"/>
      <c r="D939067" s="30"/>
      <c r="E939067" s="30"/>
      <c r="F939067" s="30"/>
    </row>
    <row r="939166" spans="1:6" x14ac:dyDescent="0.3">
      <c r="A939166" s="30"/>
      <c r="B939166" s="30"/>
      <c r="C939166" s="30"/>
      <c r="D939166" s="30"/>
      <c r="E939166" s="30"/>
      <c r="F939166" s="30"/>
    </row>
    <row r="939265" spans="1:6" x14ac:dyDescent="0.3">
      <c r="A939265" s="30"/>
      <c r="B939265" s="30"/>
      <c r="C939265" s="30"/>
      <c r="D939265" s="30"/>
      <c r="E939265" s="30"/>
      <c r="F939265" s="30"/>
    </row>
    <row r="939364" spans="1:6" x14ac:dyDescent="0.3">
      <c r="A939364" s="30"/>
      <c r="B939364" s="30"/>
      <c r="C939364" s="30"/>
      <c r="D939364" s="30"/>
      <c r="E939364" s="30"/>
      <c r="F939364" s="30"/>
    </row>
    <row r="939463" spans="1:6" x14ac:dyDescent="0.3">
      <c r="A939463" s="30"/>
      <c r="B939463" s="30"/>
      <c r="C939463" s="30"/>
      <c r="D939463" s="30"/>
      <c r="E939463" s="30"/>
      <c r="F939463" s="30"/>
    </row>
    <row r="939562" spans="1:6" x14ac:dyDescent="0.3">
      <c r="A939562" s="30"/>
      <c r="B939562" s="30"/>
      <c r="C939562" s="30"/>
      <c r="D939562" s="30"/>
      <c r="E939562" s="30"/>
      <c r="F939562" s="30"/>
    </row>
    <row r="939661" spans="1:6" x14ac:dyDescent="0.3">
      <c r="A939661" s="30"/>
      <c r="B939661" s="30"/>
      <c r="C939661" s="30"/>
      <c r="D939661" s="30"/>
      <c r="E939661" s="30"/>
      <c r="F939661" s="30"/>
    </row>
    <row r="939760" spans="1:6" x14ac:dyDescent="0.3">
      <c r="A939760" s="30"/>
      <c r="B939760" s="30"/>
      <c r="C939760" s="30"/>
      <c r="D939760" s="30"/>
      <c r="E939760" s="30"/>
      <c r="F939760" s="30"/>
    </row>
    <row r="939859" spans="1:6" x14ac:dyDescent="0.3">
      <c r="A939859" s="30"/>
      <c r="B939859" s="30"/>
      <c r="C939859" s="30"/>
      <c r="D939859" s="30"/>
      <c r="E939859" s="30"/>
      <c r="F939859" s="30"/>
    </row>
    <row r="939958" spans="1:6" x14ac:dyDescent="0.3">
      <c r="A939958" s="30"/>
      <c r="B939958" s="30"/>
      <c r="C939958" s="30"/>
      <c r="D939958" s="30"/>
      <c r="E939958" s="30"/>
      <c r="F939958" s="30"/>
    </row>
    <row r="940057" spans="1:6" x14ac:dyDescent="0.3">
      <c r="A940057" s="30"/>
      <c r="B940057" s="30"/>
      <c r="C940057" s="30"/>
      <c r="D940057" s="30"/>
      <c r="E940057" s="30"/>
      <c r="F940057" s="30"/>
    </row>
    <row r="940156" spans="1:6" x14ac:dyDescent="0.3">
      <c r="A940156" s="30"/>
      <c r="B940156" s="30"/>
      <c r="C940156" s="30"/>
      <c r="D940156" s="30"/>
      <c r="E940156" s="30"/>
      <c r="F940156" s="30"/>
    </row>
    <row r="940255" spans="1:6" x14ac:dyDescent="0.3">
      <c r="A940255" s="30"/>
      <c r="B940255" s="30"/>
      <c r="C940255" s="30"/>
      <c r="D940255" s="30"/>
      <c r="E940255" s="30"/>
      <c r="F940255" s="30"/>
    </row>
    <row r="940354" spans="1:6" x14ac:dyDescent="0.3">
      <c r="A940354" s="30"/>
      <c r="B940354" s="30"/>
      <c r="C940354" s="30"/>
      <c r="D940354" s="30"/>
      <c r="E940354" s="30"/>
      <c r="F940354" s="30"/>
    </row>
    <row r="940453" spans="1:6" x14ac:dyDescent="0.3">
      <c r="A940453" s="30"/>
      <c r="B940453" s="30"/>
      <c r="C940453" s="30"/>
      <c r="D940453" s="30"/>
      <c r="E940453" s="30"/>
      <c r="F940453" s="30"/>
    </row>
    <row r="940552" spans="1:6" x14ac:dyDescent="0.3">
      <c r="A940552" s="30"/>
      <c r="B940552" s="30"/>
      <c r="C940552" s="30"/>
      <c r="D940552" s="30"/>
      <c r="E940552" s="30"/>
      <c r="F940552" s="30"/>
    </row>
    <row r="940651" spans="1:6" x14ac:dyDescent="0.3">
      <c r="A940651" s="30"/>
      <c r="B940651" s="30"/>
      <c r="C940651" s="30"/>
      <c r="D940651" s="30"/>
      <c r="E940651" s="30"/>
      <c r="F940651" s="30"/>
    </row>
    <row r="940750" spans="1:6" x14ac:dyDescent="0.3">
      <c r="A940750" s="30"/>
      <c r="B940750" s="30"/>
      <c r="C940750" s="30"/>
      <c r="D940750" s="30"/>
      <c r="E940750" s="30"/>
      <c r="F940750" s="30"/>
    </row>
    <row r="940849" spans="1:6" x14ac:dyDescent="0.3">
      <c r="A940849" s="30"/>
      <c r="B940849" s="30"/>
      <c r="C940849" s="30"/>
      <c r="D940849" s="30"/>
      <c r="E940849" s="30"/>
      <c r="F940849" s="30"/>
    </row>
    <row r="940948" spans="1:6" x14ac:dyDescent="0.3">
      <c r="A940948" s="30"/>
      <c r="B940948" s="30"/>
      <c r="C940948" s="30"/>
      <c r="D940948" s="30"/>
      <c r="E940948" s="30"/>
      <c r="F940948" s="30"/>
    </row>
    <row r="941047" spans="1:6" x14ac:dyDescent="0.3">
      <c r="A941047" s="30"/>
      <c r="B941047" s="30"/>
      <c r="C941047" s="30"/>
      <c r="D941047" s="30"/>
      <c r="E941047" s="30"/>
      <c r="F941047" s="30"/>
    </row>
    <row r="941146" spans="1:6" x14ac:dyDescent="0.3">
      <c r="A941146" s="30"/>
      <c r="B941146" s="30"/>
      <c r="C941146" s="30"/>
      <c r="D941146" s="30"/>
      <c r="E941146" s="30"/>
      <c r="F941146" s="30"/>
    </row>
    <row r="941245" spans="1:6" x14ac:dyDescent="0.3">
      <c r="A941245" s="30"/>
      <c r="B941245" s="30"/>
      <c r="C941245" s="30"/>
      <c r="D941245" s="30"/>
      <c r="E941245" s="30"/>
      <c r="F941245" s="30"/>
    </row>
    <row r="941344" spans="1:6" x14ac:dyDescent="0.3">
      <c r="A941344" s="30"/>
      <c r="B941344" s="30"/>
      <c r="C941344" s="30"/>
      <c r="D941344" s="30"/>
      <c r="E941344" s="30"/>
      <c r="F941344" s="30"/>
    </row>
    <row r="941443" spans="1:6" x14ac:dyDescent="0.3">
      <c r="A941443" s="30"/>
      <c r="B941443" s="30"/>
      <c r="C941443" s="30"/>
      <c r="D941443" s="30"/>
      <c r="E941443" s="30"/>
      <c r="F941443" s="30"/>
    </row>
    <row r="941542" spans="1:6" x14ac:dyDescent="0.3">
      <c r="A941542" s="30"/>
      <c r="B941542" s="30"/>
      <c r="C941542" s="30"/>
      <c r="D941542" s="30"/>
      <c r="E941542" s="30"/>
      <c r="F941542" s="30"/>
    </row>
    <row r="941641" spans="1:6" x14ac:dyDescent="0.3">
      <c r="A941641" s="30"/>
      <c r="B941641" s="30"/>
      <c r="C941641" s="30"/>
      <c r="D941641" s="30"/>
      <c r="E941641" s="30"/>
      <c r="F941641" s="30"/>
    </row>
    <row r="941740" spans="1:6" x14ac:dyDescent="0.3">
      <c r="A941740" s="30"/>
      <c r="B941740" s="30"/>
      <c r="C941740" s="30"/>
      <c r="D941740" s="30"/>
      <c r="E941740" s="30"/>
      <c r="F941740" s="30"/>
    </row>
    <row r="941839" spans="1:6" x14ac:dyDescent="0.3">
      <c r="A941839" s="30"/>
      <c r="B941839" s="30"/>
      <c r="C941839" s="30"/>
      <c r="D941839" s="30"/>
      <c r="E941839" s="30"/>
      <c r="F941839" s="30"/>
    </row>
    <row r="941938" spans="1:6" x14ac:dyDescent="0.3">
      <c r="A941938" s="30"/>
      <c r="B941938" s="30"/>
      <c r="C941938" s="30"/>
      <c r="D941938" s="30"/>
      <c r="E941938" s="30"/>
      <c r="F941938" s="30"/>
    </row>
    <row r="942037" spans="1:6" x14ac:dyDescent="0.3">
      <c r="A942037" s="30"/>
      <c r="B942037" s="30"/>
      <c r="C942037" s="30"/>
      <c r="D942037" s="30"/>
      <c r="E942037" s="30"/>
      <c r="F942037" s="30"/>
    </row>
    <row r="942136" spans="1:6" x14ac:dyDescent="0.3">
      <c r="A942136" s="30"/>
      <c r="B942136" s="30"/>
      <c r="C942136" s="30"/>
      <c r="D942136" s="30"/>
      <c r="E942136" s="30"/>
      <c r="F942136" s="30"/>
    </row>
    <row r="942235" spans="1:6" x14ac:dyDescent="0.3">
      <c r="A942235" s="30"/>
      <c r="B942235" s="30"/>
      <c r="C942235" s="30"/>
      <c r="D942235" s="30"/>
      <c r="E942235" s="30"/>
      <c r="F942235" s="30"/>
    </row>
    <row r="942334" spans="1:6" x14ac:dyDescent="0.3">
      <c r="A942334" s="30"/>
      <c r="B942334" s="30"/>
      <c r="C942334" s="30"/>
      <c r="D942334" s="30"/>
      <c r="E942334" s="30"/>
      <c r="F942334" s="30"/>
    </row>
    <row r="942433" spans="1:6" x14ac:dyDescent="0.3">
      <c r="A942433" s="30"/>
      <c r="B942433" s="30"/>
      <c r="C942433" s="30"/>
      <c r="D942433" s="30"/>
      <c r="E942433" s="30"/>
      <c r="F942433" s="30"/>
    </row>
    <row r="942532" spans="1:6" x14ac:dyDescent="0.3">
      <c r="A942532" s="30"/>
      <c r="B942532" s="30"/>
      <c r="C942532" s="30"/>
      <c r="D942532" s="30"/>
      <c r="E942532" s="30"/>
      <c r="F942532" s="30"/>
    </row>
    <row r="942631" spans="1:6" x14ac:dyDescent="0.3">
      <c r="A942631" s="30"/>
      <c r="B942631" s="30"/>
      <c r="C942631" s="30"/>
      <c r="D942631" s="30"/>
      <c r="E942631" s="30"/>
      <c r="F942631" s="30"/>
    </row>
    <row r="942730" spans="1:6" x14ac:dyDescent="0.3">
      <c r="A942730" s="30"/>
      <c r="B942730" s="30"/>
      <c r="C942730" s="30"/>
      <c r="D942730" s="30"/>
      <c r="E942730" s="30"/>
      <c r="F942730" s="30"/>
    </row>
    <row r="942829" spans="1:6" x14ac:dyDescent="0.3">
      <c r="A942829" s="30"/>
      <c r="B942829" s="30"/>
      <c r="C942829" s="30"/>
      <c r="D942829" s="30"/>
      <c r="E942829" s="30"/>
      <c r="F942829" s="30"/>
    </row>
    <row r="942928" spans="1:6" x14ac:dyDescent="0.3">
      <c r="A942928" s="30"/>
      <c r="B942928" s="30"/>
      <c r="C942928" s="30"/>
      <c r="D942928" s="30"/>
      <c r="E942928" s="30"/>
      <c r="F942928" s="30"/>
    </row>
    <row r="943027" spans="1:6" x14ac:dyDescent="0.3">
      <c r="A943027" s="30"/>
      <c r="B943027" s="30"/>
      <c r="C943027" s="30"/>
      <c r="D943027" s="30"/>
      <c r="E943027" s="30"/>
      <c r="F943027" s="30"/>
    </row>
    <row r="943126" spans="1:6" x14ac:dyDescent="0.3">
      <c r="A943126" s="30"/>
      <c r="B943126" s="30"/>
      <c r="C943126" s="30"/>
      <c r="D943126" s="30"/>
      <c r="E943126" s="30"/>
      <c r="F943126" s="30"/>
    </row>
    <row r="943225" spans="1:6" x14ac:dyDescent="0.3">
      <c r="A943225" s="30"/>
      <c r="B943225" s="30"/>
      <c r="C943225" s="30"/>
      <c r="D943225" s="30"/>
      <c r="E943225" s="30"/>
      <c r="F943225" s="30"/>
    </row>
    <row r="943324" spans="1:6" x14ac:dyDescent="0.3">
      <c r="A943324" s="30"/>
      <c r="B943324" s="30"/>
      <c r="C943324" s="30"/>
      <c r="D943324" s="30"/>
      <c r="E943324" s="30"/>
      <c r="F943324" s="30"/>
    </row>
    <row r="943423" spans="1:6" x14ac:dyDescent="0.3">
      <c r="A943423" s="30"/>
      <c r="B943423" s="30"/>
      <c r="C943423" s="30"/>
      <c r="D943423" s="30"/>
      <c r="E943423" s="30"/>
      <c r="F943423" s="30"/>
    </row>
    <row r="943522" spans="1:6" x14ac:dyDescent="0.3">
      <c r="A943522" s="30"/>
      <c r="B943522" s="30"/>
      <c r="C943522" s="30"/>
      <c r="D943522" s="30"/>
      <c r="E943522" s="30"/>
      <c r="F943522" s="30"/>
    </row>
    <row r="943621" spans="1:6" x14ac:dyDescent="0.3">
      <c r="A943621" s="30"/>
      <c r="B943621" s="30"/>
      <c r="C943621" s="30"/>
      <c r="D943621" s="30"/>
      <c r="E943621" s="30"/>
      <c r="F943621" s="30"/>
    </row>
    <row r="943720" spans="1:6" x14ac:dyDescent="0.3">
      <c r="A943720" s="30"/>
      <c r="B943720" s="30"/>
      <c r="C943720" s="30"/>
      <c r="D943720" s="30"/>
      <c r="E943720" s="30"/>
      <c r="F943720" s="30"/>
    </row>
    <row r="943819" spans="1:6" x14ac:dyDescent="0.3">
      <c r="A943819" s="30"/>
      <c r="B943819" s="30"/>
      <c r="C943819" s="30"/>
      <c r="D943819" s="30"/>
      <c r="E943819" s="30"/>
      <c r="F943819" s="30"/>
    </row>
    <row r="943918" spans="1:6" x14ac:dyDescent="0.3">
      <c r="A943918" s="30"/>
      <c r="B943918" s="30"/>
      <c r="C943918" s="30"/>
      <c r="D943918" s="30"/>
      <c r="E943918" s="30"/>
      <c r="F943918" s="30"/>
    </row>
    <row r="944017" spans="1:6" x14ac:dyDescent="0.3">
      <c r="A944017" s="30"/>
      <c r="B944017" s="30"/>
      <c r="C944017" s="30"/>
      <c r="D944017" s="30"/>
      <c r="E944017" s="30"/>
      <c r="F944017" s="30"/>
    </row>
    <row r="944116" spans="1:6" x14ac:dyDescent="0.3">
      <c r="A944116" s="30"/>
      <c r="B944116" s="30"/>
      <c r="C944116" s="30"/>
      <c r="D944116" s="30"/>
      <c r="E944116" s="30"/>
      <c r="F944116" s="30"/>
    </row>
    <row r="944215" spans="1:6" x14ac:dyDescent="0.3">
      <c r="A944215" s="30"/>
      <c r="B944215" s="30"/>
      <c r="C944215" s="30"/>
      <c r="D944215" s="30"/>
      <c r="E944215" s="30"/>
      <c r="F944215" s="30"/>
    </row>
    <row r="944314" spans="1:6" x14ac:dyDescent="0.3">
      <c r="A944314" s="30"/>
      <c r="B944314" s="30"/>
      <c r="C944314" s="30"/>
      <c r="D944314" s="30"/>
      <c r="E944314" s="30"/>
      <c r="F944314" s="30"/>
    </row>
    <row r="944413" spans="1:6" x14ac:dyDescent="0.3">
      <c r="A944413" s="30"/>
      <c r="B944413" s="30"/>
      <c r="C944413" s="30"/>
      <c r="D944413" s="30"/>
      <c r="E944413" s="30"/>
      <c r="F944413" s="30"/>
    </row>
    <row r="944512" spans="1:6" x14ac:dyDescent="0.3">
      <c r="A944512" s="30"/>
      <c r="B944512" s="30"/>
      <c r="C944512" s="30"/>
      <c r="D944512" s="30"/>
      <c r="E944512" s="30"/>
      <c r="F944512" s="30"/>
    </row>
    <row r="944611" spans="1:6" x14ac:dyDescent="0.3">
      <c r="A944611" s="30"/>
      <c r="B944611" s="30"/>
      <c r="C944611" s="30"/>
      <c r="D944611" s="30"/>
      <c r="E944611" s="30"/>
      <c r="F944611" s="30"/>
    </row>
    <row r="944710" spans="1:6" x14ac:dyDescent="0.3">
      <c r="A944710" s="30"/>
      <c r="B944710" s="30"/>
      <c r="C944710" s="30"/>
      <c r="D944710" s="30"/>
      <c r="E944710" s="30"/>
      <c r="F944710" s="30"/>
    </row>
    <row r="944809" spans="1:6" x14ac:dyDescent="0.3">
      <c r="A944809" s="30"/>
      <c r="B944809" s="30"/>
      <c r="C944809" s="30"/>
      <c r="D944809" s="30"/>
      <c r="E944809" s="30"/>
      <c r="F944809" s="30"/>
    </row>
    <row r="944908" spans="1:6" x14ac:dyDescent="0.3">
      <c r="A944908" s="30"/>
      <c r="B944908" s="30"/>
      <c r="C944908" s="30"/>
      <c r="D944908" s="30"/>
      <c r="E944908" s="30"/>
      <c r="F944908" s="30"/>
    </row>
    <row r="945007" spans="1:6" x14ac:dyDescent="0.3">
      <c r="A945007" s="30"/>
      <c r="B945007" s="30"/>
      <c r="C945007" s="30"/>
      <c r="D945007" s="30"/>
      <c r="E945007" s="30"/>
      <c r="F945007" s="30"/>
    </row>
    <row r="945106" spans="1:6" x14ac:dyDescent="0.3">
      <c r="A945106" s="30"/>
      <c r="B945106" s="30"/>
      <c r="C945106" s="30"/>
      <c r="D945106" s="30"/>
      <c r="E945106" s="30"/>
      <c r="F945106" s="30"/>
    </row>
    <row r="945205" spans="1:6" x14ac:dyDescent="0.3">
      <c r="A945205" s="30"/>
      <c r="B945205" s="30"/>
      <c r="C945205" s="30"/>
      <c r="D945205" s="30"/>
      <c r="E945205" s="30"/>
      <c r="F945205" s="30"/>
    </row>
    <row r="945304" spans="1:6" x14ac:dyDescent="0.3">
      <c r="A945304" s="30"/>
      <c r="B945304" s="30"/>
      <c r="C945304" s="30"/>
      <c r="D945304" s="30"/>
      <c r="E945304" s="30"/>
      <c r="F945304" s="30"/>
    </row>
    <row r="945403" spans="1:6" x14ac:dyDescent="0.3">
      <c r="A945403" s="30"/>
      <c r="B945403" s="30"/>
      <c r="C945403" s="30"/>
      <c r="D945403" s="30"/>
      <c r="E945403" s="30"/>
      <c r="F945403" s="30"/>
    </row>
    <row r="945502" spans="1:6" x14ac:dyDescent="0.3">
      <c r="A945502" s="30"/>
      <c r="B945502" s="30"/>
      <c r="C945502" s="30"/>
      <c r="D945502" s="30"/>
      <c r="E945502" s="30"/>
      <c r="F945502" s="30"/>
    </row>
    <row r="945601" spans="1:6" x14ac:dyDescent="0.3">
      <c r="A945601" s="30"/>
      <c r="B945601" s="30"/>
      <c r="C945601" s="30"/>
      <c r="D945601" s="30"/>
      <c r="E945601" s="30"/>
      <c r="F945601" s="30"/>
    </row>
    <row r="945700" spans="1:6" x14ac:dyDescent="0.3">
      <c r="A945700" s="30"/>
      <c r="B945700" s="30"/>
      <c r="C945700" s="30"/>
      <c r="D945700" s="30"/>
      <c r="E945700" s="30"/>
      <c r="F945700" s="30"/>
    </row>
    <row r="945799" spans="1:6" x14ac:dyDescent="0.3">
      <c r="A945799" s="30"/>
      <c r="B945799" s="30"/>
      <c r="C945799" s="30"/>
      <c r="D945799" s="30"/>
      <c r="E945799" s="30"/>
      <c r="F945799" s="30"/>
    </row>
    <row r="945898" spans="1:6" x14ac:dyDescent="0.3">
      <c r="A945898" s="30"/>
      <c r="B945898" s="30"/>
      <c r="C945898" s="30"/>
      <c r="D945898" s="30"/>
      <c r="E945898" s="30"/>
      <c r="F945898" s="30"/>
    </row>
    <row r="945997" spans="1:6" x14ac:dyDescent="0.3">
      <c r="A945997" s="30"/>
      <c r="B945997" s="30"/>
      <c r="C945997" s="30"/>
      <c r="D945997" s="30"/>
      <c r="E945997" s="30"/>
      <c r="F945997" s="30"/>
    </row>
    <row r="946096" spans="1:6" x14ac:dyDescent="0.3">
      <c r="A946096" s="30"/>
      <c r="B946096" s="30"/>
      <c r="C946096" s="30"/>
      <c r="D946096" s="30"/>
      <c r="E946096" s="30"/>
      <c r="F946096" s="30"/>
    </row>
    <row r="946195" spans="1:6" x14ac:dyDescent="0.3">
      <c r="A946195" s="30"/>
      <c r="B946195" s="30"/>
      <c r="C946195" s="30"/>
      <c r="D946195" s="30"/>
      <c r="E946195" s="30"/>
      <c r="F946195" s="30"/>
    </row>
    <row r="946294" spans="1:6" x14ac:dyDescent="0.3">
      <c r="A946294" s="30"/>
      <c r="B946294" s="30"/>
      <c r="C946294" s="30"/>
      <c r="D946294" s="30"/>
      <c r="E946294" s="30"/>
      <c r="F946294" s="30"/>
    </row>
    <row r="946393" spans="1:6" x14ac:dyDescent="0.3">
      <c r="A946393" s="30"/>
      <c r="B946393" s="30"/>
      <c r="C946393" s="30"/>
      <c r="D946393" s="30"/>
      <c r="E946393" s="30"/>
      <c r="F946393" s="30"/>
    </row>
    <row r="946492" spans="1:6" x14ac:dyDescent="0.3">
      <c r="A946492" s="30"/>
      <c r="B946492" s="30"/>
      <c r="C946492" s="30"/>
      <c r="D946492" s="30"/>
      <c r="E946492" s="30"/>
      <c r="F946492" s="30"/>
    </row>
    <row r="946591" spans="1:6" x14ac:dyDescent="0.3">
      <c r="A946591" s="30"/>
      <c r="B946591" s="30"/>
      <c r="C946591" s="30"/>
      <c r="D946591" s="30"/>
      <c r="E946591" s="30"/>
      <c r="F946591" s="30"/>
    </row>
    <row r="946690" spans="1:6" x14ac:dyDescent="0.3">
      <c r="A946690" s="30"/>
      <c r="B946690" s="30"/>
      <c r="C946690" s="30"/>
      <c r="D946690" s="30"/>
      <c r="E946690" s="30"/>
      <c r="F946690" s="30"/>
    </row>
    <row r="946789" spans="1:6" x14ac:dyDescent="0.3">
      <c r="A946789" s="30"/>
      <c r="B946789" s="30"/>
      <c r="C946789" s="30"/>
      <c r="D946789" s="30"/>
      <c r="E946789" s="30"/>
      <c r="F946789" s="30"/>
    </row>
    <row r="946888" spans="1:6" x14ac:dyDescent="0.3">
      <c r="A946888" s="30"/>
      <c r="B946888" s="30"/>
      <c r="C946888" s="30"/>
      <c r="D946888" s="30"/>
      <c r="E946888" s="30"/>
      <c r="F946888" s="30"/>
    </row>
    <row r="946987" spans="1:6" x14ac:dyDescent="0.3">
      <c r="A946987" s="30"/>
      <c r="B946987" s="30"/>
      <c r="C946987" s="30"/>
      <c r="D946987" s="30"/>
      <c r="E946987" s="30"/>
      <c r="F946987" s="30"/>
    </row>
    <row r="947086" spans="1:6" x14ac:dyDescent="0.3">
      <c r="A947086" s="30"/>
      <c r="B947086" s="30"/>
      <c r="C947086" s="30"/>
      <c r="D947086" s="30"/>
      <c r="E947086" s="30"/>
      <c r="F947086" s="30"/>
    </row>
    <row r="947185" spans="1:6" x14ac:dyDescent="0.3">
      <c r="A947185" s="30"/>
      <c r="B947185" s="30"/>
      <c r="C947185" s="30"/>
      <c r="D947185" s="30"/>
      <c r="E947185" s="30"/>
      <c r="F947185" s="30"/>
    </row>
    <row r="947284" spans="1:6" x14ac:dyDescent="0.3">
      <c r="A947284" s="30"/>
      <c r="B947284" s="30"/>
      <c r="C947284" s="30"/>
      <c r="D947284" s="30"/>
      <c r="E947284" s="30"/>
      <c r="F947284" s="30"/>
    </row>
    <row r="947383" spans="1:6" x14ac:dyDescent="0.3">
      <c r="A947383" s="30"/>
      <c r="B947383" s="30"/>
      <c r="C947383" s="30"/>
      <c r="D947383" s="30"/>
      <c r="E947383" s="30"/>
      <c r="F947383" s="30"/>
    </row>
    <row r="947482" spans="1:6" x14ac:dyDescent="0.3">
      <c r="A947482" s="30"/>
      <c r="B947482" s="30"/>
      <c r="C947482" s="30"/>
      <c r="D947482" s="30"/>
      <c r="E947482" s="30"/>
      <c r="F947482" s="30"/>
    </row>
    <row r="947581" spans="1:6" x14ac:dyDescent="0.3">
      <c r="A947581" s="30"/>
      <c r="B947581" s="30"/>
      <c r="C947581" s="30"/>
      <c r="D947581" s="30"/>
      <c r="E947581" s="30"/>
      <c r="F947581" s="30"/>
    </row>
    <row r="947680" spans="1:6" x14ac:dyDescent="0.3">
      <c r="A947680" s="30"/>
      <c r="B947680" s="30"/>
      <c r="C947680" s="30"/>
      <c r="D947680" s="30"/>
      <c r="E947680" s="30"/>
      <c r="F947680" s="30"/>
    </row>
    <row r="947779" spans="1:6" x14ac:dyDescent="0.3">
      <c r="A947779" s="30"/>
      <c r="B947779" s="30"/>
      <c r="C947779" s="30"/>
      <c r="D947779" s="30"/>
      <c r="E947779" s="30"/>
      <c r="F947779" s="30"/>
    </row>
    <row r="947878" spans="1:6" x14ac:dyDescent="0.3">
      <c r="A947878" s="30"/>
      <c r="B947878" s="30"/>
      <c r="C947878" s="30"/>
      <c r="D947878" s="30"/>
      <c r="E947878" s="30"/>
      <c r="F947878" s="30"/>
    </row>
    <row r="947977" spans="1:6" x14ac:dyDescent="0.3">
      <c r="A947977" s="30"/>
      <c r="B947977" s="30"/>
      <c r="C947977" s="30"/>
      <c r="D947977" s="30"/>
      <c r="E947977" s="30"/>
      <c r="F947977" s="30"/>
    </row>
    <row r="948076" spans="1:6" x14ac:dyDescent="0.3">
      <c r="A948076" s="30"/>
      <c r="B948076" s="30"/>
      <c r="C948076" s="30"/>
      <c r="D948076" s="30"/>
      <c r="E948076" s="30"/>
      <c r="F948076" s="30"/>
    </row>
    <row r="948175" spans="1:6" x14ac:dyDescent="0.3">
      <c r="A948175" s="30"/>
      <c r="B948175" s="30"/>
      <c r="C948175" s="30"/>
      <c r="D948175" s="30"/>
      <c r="E948175" s="30"/>
      <c r="F948175" s="30"/>
    </row>
    <row r="948274" spans="1:6" x14ac:dyDescent="0.3">
      <c r="A948274" s="30"/>
      <c r="B948274" s="30"/>
      <c r="C948274" s="30"/>
      <c r="D948274" s="30"/>
      <c r="E948274" s="30"/>
      <c r="F948274" s="30"/>
    </row>
    <row r="948373" spans="1:6" x14ac:dyDescent="0.3">
      <c r="A948373" s="30"/>
      <c r="B948373" s="30"/>
      <c r="C948373" s="30"/>
      <c r="D948373" s="30"/>
      <c r="E948373" s="30"/>
      <c r="F948373" s="30"/>
    </row>
    <row r="948472" spans="1:6" x14ac:dyDescent="0.3">
      <c r="A948472" s="30"/>
      <c r="B948472" s="30"/>
      <c r="C948472" s="30"/>
      <c r="D948472" s="30"/>
      <c r="E948472" s="30"/>
      <c r="F948472" s="30"/>
    </row>
    <row r="948571" spans="1:6" x14ac:dyDescent="0.3">
      <c r="A948571" s="30"/>
      <c r="B948571" s="30"/>
      <c r="C948571" s="30"/>
      <c r="D948571" s="30"/>
      <c r="E948571" s="30"/>
      <c r="F948571" s="30"/>
    </row>
    <row r="948670" spans="1:6" x14ac:dyDescent="0.3">
      <c r="A948670" s="30"/>
      <c r="B948670" s="30"/>
      <c r="C948670" s="30"/>
      <c r="D948670" s="30"/>
      <c r="E948670" s="30"/>
      <c r="F948670" s="30"/>
    </row>
    <row r="948769" spans="1:6" x14ac:dyDescent="0.3">
      <c r="A948769" s="30"/>
      <c r="B948769" s="30"/>
      <c r="C948769" s="30"/>
      <c r="D948769" s="30"/>
      <c r="E948769" s="30"/>
      <c r="F948769" s="30"/>
    </row>
    <row r="948868" spans="1:6" x14ac:dyDescent="0.3">
      <c r="A948868" s="30"/>
      <c r="B948868" s="30"/>
      <c r="C948868" s="30"/>
      <c r="D948868" s="30"/>
      <c r="E948868" s="30"/>
      <c r="F948868" s="30"/>
    </row>
    <row r="948967" spans="1:6" x14ac:dyDescent="0.3">
      <c r="A948967" s="30"/>
      <c r="B948967" s="30"/>
      <c r="C948967" s="30"/>
      <c r="D948967" s="30"/>
      <c r="E948967" s="30"/>
      <c r="F948967" s="30"/>
    </row>
    <row r="949066" spans="1:6" x14ac:dyDescent="0.3">
      <c r="A949066" s="30"/>
      <c r="B949066" s="30"/>
      <c r="C949066" s="30"/>
      <c r="D949066" s="30"/>
      <c r="E949066" s="30"/>
      <c r="F949066" s="30"/>
    </row>
    <row r="949165" spans="1:6" x14ac:dyDescent="0.3">
      <c r="A949165" s="30"/>
      <c r="B949165" s="30"/>
      <c r="C949165" s="30"/>
      <c r="D949165" s="30"/>
      <c r="E949165" s="30"/>
      <c r="F949165" s="30"/>
    </row>
    <row r="949264" spans="1:6" x14ac:dyDescent="0.3">
      <c r="A949264" s="30"/>
      <c r="B949264" s="30"/>
      <c r="C949264" s="30"/>
      <c r="D949264" s="30"/>
      <c r="E949264" s="30"/>
      <c r="F949264" s="30"/>
    </row>
    <row r="949363" spans="1:6" x14ac:dyDescent="0.3">
      <c r="A949363" s="30"/>
      <c r="B949363" s="30"/>
      <c r="C949363" s="30"/>
      <c r="D949363" s="30"/>
      <c r="E949363" s="30"/>
      <c r="F949363" s="30"/>
    </row>
    <row r="949462" spans="1:6" x14ac:dyDescent="0.3">
      <c r="A949462" s="30"/>
      <c r="B949462" s="30"/>
      <c r="C949462" s="30"/>
      <c r="D949462" s="30"/>
      <c r="E949462" s="30"/>
      <c r="F949462" s="30"/>
    </row>
    <row r="949561" spans="1:6" x14ac:dyDescent="0.3">
      <c r="A949561" s="30"/>
      <c r="B949561" s="30"/>
      <c r="C949561" s="30"/>
      <c r="D949561" s="30"/>
      <c r="E949561" s="30"/>
      <c r="F949561" s="30"/>
    </row>
    <row r="949660" spans="1:6" x14ac:dyDescent="0.3">
      <c r="A949660" s="30"/>
      <c r="B949660" s="30"/>
      <c r="C949660" s="30"/>
      <c r="D949660" s="30"/>
      <c r="E949660" s="30"/>
      <c r="F949660" s="30"/>
    </row>
    <row r="949759" spans="1:6" x14ac:dyDescent="0.3">
      <c r="A949759" s="30"/>
      <c r="B949759" s="30"/>
      <c r="C949759" s="30"/>
      <c r="D949759" s="30"/>
      <c r="E949759" s="30"/>
      <c r="F949759" s="30"/>
    </row>
    <row r="949858" spans="1:6" x14ac:dyDescent="0.3">
      <c r="A949858" s="30"/>
      <c r="B949858" s="30"/>
      <c r="C949858" s="30"/>
      <c r="D949858" s="30"/>
      <c r="E949858" s="30"/>
      <c r="F949858" s="30"/>
    </row>
    <row r="949957" spans="1:6" x14ac:dyDescent="0.3">
      <c r="A949957" s="30"/>
      <c r="B949957" s="30"/>
      <c r="C949957" s="30"/>
      <c r="D949957" s="30"/>
      <c r="E949957" s="30"/>
      <c r="F949957" s="30"/>
    </row>
    <row r="950056" spans="1:6" x14ac:dyDescent="0.3">
      <c r="A950056" s="30"/>
      <c r="B950056" s="30"/>
      <c r="C950056" s="30"/>
      <c r="D950056" s="30"/>
      <c r="E950056" s="30"/>
      <c r="F950056" s="30"/>
    </row>
    <row r="950155" spans="1:6" x14ac:dyDescent="0.3">
      <c r="A950155" s="30"/>
      <c r="B950155" s="30"/>
      <c r="C950155" s="30"/>
      <c r="D950155" s="30"/>
      <c r="E950155" s="30"/>
      <c r="F950155" s="30"/>
    </row>
    <row r="950254" spans="1:6" x14ac:dyDescent="0.3">
      <c r="A950254" s="30"/>
      <c r="B950254" s="30"/>
      <c r="C950254" s="30"/>
      <c r="D950254" s="30"/>
      <c r="E950254" s="30"/>
      <c r="F950254" s="30"/>
    </row>
    <row r="950353" spans="1:6" x14ac:dyDescent="0.3">
      <c r="A950353" s="30"/>
      <c r="B950353" s="30"/>
      <c r="C950353" s="30"/>
      <c r="D950353" s="30"/>
      <c r="E950353" s="30"/>
      <c r="F950353" s="30"/>
    </row>
    <row r="950452" spans="1:6" x14ac:dyDescent="0.3">
      <c r="A950452" s="30"/>
      <c r="B950452" s="30"/>
      <c r="C950452" s="30"/>
      <c r="D950452" s="30"/>
      <c r="E950452" s="30"/>
      <c r="F950452" s="30"/>
    </row>
    <row r="950551" spans="1:6" x14ac:dyDescent="0.3">
      <c r="A950551" s="30"/>
      <c r="B950551" s="30"/>
      <c r="C950551" s="30"/>
      <c r="D950551" s="30"/>
      <c r="E950551" s="30"/>
      <c r="F950551" s="30"/>
    </row>
    <row r="950650" spans="1:6" x14ac:dyDescent="0.3">
      <c r="A950650" s="30"/>
      <c r="B950650" s="30"/>
      <c r="C950650" s="30"/>
      <c r="D950650" s="30"/>
      <c r="E950650" s="30"/>
      <c r="F950650" s="30"/>
    </row>
    <row r="950749" spans="1:6" x14ac:dyDescent="0.3">
      <c r="A950749" s="30"/>
      <c r="B950749" s="30"/>
      <c r="C950749" s="30"/>
      <c r="D950749" s="30"/>
      <c r="E950749" s="30"/>
      <c r="F950749" s="30"/>
    </row>
    <row r="950848" spans="1:6" x14ac:dyDescent="0.3">
      <c r="A950848" s="30"/>
      <c r="B950848" s="30"/>
      <c r="C950848" s="30"/>
      <c r="D950848" s="30"/>
      <c r="E950848" s="30"/>
      <c r="F950848" s="30"/>
    </row>
    <row r="950947" spans="1:6" x14ac:dyDescent="0.3">
      <c r="A950947" s="30"/>
      <c r="B950947" s="30"/>
      <c r="C950947" s="30"/>
      <c r="D950947" s="30"/>
      <c r="E950947" s="30"/>
      <c r="F950947" s="30"/>
    </row>
    <row r="951046" spans="1:6" x14ac:dyDescent="0.3">
      <c r="A951046" s="30"/>
      <c r="B951046" s="30"/>
      <c r="C951046" s="30"/>
      <c r="D951046" s="30"/>
      <c r="E951046" s="30"/>
      <c r="F951046" s="30"/>
    </row>
    <row r="951145" spans="1:6" x14ac:dyDescent="0.3">
      <c r="A951145" s="30"/>
      <c r="B951145" s="30"/>
      <c r="C951145" s="30"/>
      <c r="D951145" s="30"/>
      <c r="E951145" s="30"/>
      <c r="F951145" s="30"/>
    </row>
    <row r="951244" spans="1:6" x14ac:dyDescent="0.3">
      <c r="A951244" s="30"/>
      <c r="B951244" s="30"/>
      <c r="C951244" s="30"/>
      <c r="D951244" s="30"/>
      <c r="E951244" s="30"/>
      <c r="F951244" s="30"/>
    </row>
    <row r="951343" spans="1:6" x14ac:dyDescent="0.3">
      <c r="A951343" s="30"/>
      <c r="B951343" s="30"/>
      <c r="C951343" s="30"/>
      <c r="D951343" s="30"/>
      <c r="E951343" s="30"/>
      <c r="F951343" s="30"/>
    </row>
    <row r="951442" spans="1:6" x14ac:dyDescent="0.3">
      <c r="A951442" s="30"/>
      <c r="B951442" s="30"/>
      <c r="C951442" s="30"/>
      <c r="D951442" s="30"/>
      <c r="E951442" s="30"/>
      <c r="F951442" s="30"/>
    </row>
    <row r="951541" spans="1:6" x14ac:dyDescent="0.3">
      <c r="A951541" s="30"/>
      <c r="B951541" s="30"/>
      <c r="C951541" s="30"/>
      <c r="D951541" s="30"/>
      <c r="E951541" s="30"/>
      <c r="F951541" s="30"/>
    </row>
    <row r="951640" spans="1:6" x14ac:dyDescent="0.3">
      <c r="A951640" s="30"/>
      <c r="B951640" s="30"/>
      <c r="C951640" s="30"/>
      <c r="D951640" s="30"/>
      <c r="E951640" s="30"/>
      <c r="F951640" s="30"/>
    </row>
    <row r="951739" spans="1:6" x14ac:dyDescent="0.3">
      <c r="A951739" s="30"/>
      <c r="B951739" s="30"/>
      <c r="C951739" s="30"/>
      <c r="D951739" s="30"/>
      <c r="E951739" s="30"/>
      <c r="F951739" s="30"/>
    </row>
    <row r="951838" spans="1:6" x14ac:dyDescent="0.3">
      <c r="A951838" s="30"/>
      <c r="B951838" s="30"/>
      <c r="C951838" s="30"/>
      <c r="D951838" s="30"/>
      <c r="E951838" s="30"/>
      <c r="F951838" s="30"/>
    </row>
    <row r="951937" spans="1:6" x14ac:dyDescent="0.3">
      <c r="A951937" s="30"/>
      <c r="B951937" s="30"/>
      <c r="C951937" s="30"/>
      <c r="D951937" s="30"/>
      <c r="E951937" s="30"/>
      <c r="F951937" s="30"/>
    </row>
    <row r="952036" spans="1:6" x14ac:dyDescent="0.3">
      <c r="A952036" s="30"/>
      <c r="B952036" s="30"/>
      <c r="C952036" s="30"/>
      <c r="D952036" s="30"/>
      <c r="E952036" s="30"/>
      <c r="F952036" s="30"/>
    </row>
    <row r="952135" spans="1:6" x14ac:dyDescent="0.3">
      <c r="A952135" s="30"/>
      <c r="B952135" s="30"/>
      <c r="C952135" s="30"/>
      <c r="D952135" s="30"/>
      <c r="E952135" s="30"/>
      <c r="F952135" s="30"/>
    </row>
    <row r="952234" spans="1:6" x14ac:dyDescent="0.3">
      <c r="A952234" s="30"/>
      <c r="B952234" s="30"/>
      <c r="C952234" s="30"/>
      <c r="D952234" s="30"/>
      <c r="E952234" s="30"/>
      <c r="F952234" s="30"/>
    </row>
    <row r="952333" spans="1:6" x14ac:dyDescent="0.3">
      <c r="A952333" s="30"/>
      <c r="B952333" s="30"/>
      <c r="C952333" s="30"/>
      <c r="D952333" s="30"/>
      <c r="E952333" s="30"/>
      <c r="F952333" s="30"/>
    </row>
    <row r="952432" spans="1:6" x14ac:dyDescent="0.3">
      <c r="A952432" s="30"/>
      <c r="B952432" s="30"/>
      <c r="C952432" s="30"/>
      <c r="D952432" s="30"/>
      <c r="E952432" s="30"/>
      <c r="F952432" s="30"/>
    </row>
    <row r="952531" spans="1:6" x14ac:dyDescent="0.3">
      <c r="A952531" s="30"/>
      <c r="B952531" s="30"/>
      <c r="C952531" s="30"/>
      <c r="D952531" s="30"/>
      <c r="E952531" s="30"/>
      <c r="F952531" s="30"/>
    </row>
    <row r="952630" spans="1:6" x14ac:dyDescent="0.3">
      <c r="A952630" s="30"/>
      <c r="B952630" s="30"/>
      <c r="C952630" s="30"/>
      <c r="D952630" s="30"/>
      <c r="E952630" s="30"/>
      <c r="F952630" s="30"/>
    </row>
    <row r="952729" spans="1:6" x14ac:dyDescent="0.3">
      <c r="A952729" s="30"/>
      <c r="B952729" s="30"/>
      <c r="C952729" s="30"/>
      <c r="D952729" s="30"/>
      <c r="E952729" s="30"/>
      <c r="F952729" s="30"/>
    </row>
    <row r="952828" spans="1:6" x14ac:dyDescent="0.3">
      <c r="A952828" s="30"/>
      <c r="B952828" s="30"/>
      <c r="C952828" s="30"/>
      <c r="D952828" s="30"/>
      <c r="E952828" s="30"/>
      <c r="F952828" s="30"/>
    </row>
    <row r="952927" spans="1:6" x14ac:dyDescent="0.3">
      <c r="A952927" s="30"/>
      <c r="B952927" s="30"/>
      <c r="C952927" s="30"/>
      <c r="D952927" s="30"/>
      <c r="E952927" s="30"/>
      <c r="F952927" s="30"/>
    </row>
    <row r="953026" spans="1:6" x14ac:dyDescent="0.3">
      <c r="A953026" s="30"/>
      <c r="B953026" s="30"/>
      <c r="C953026" s="30"/>
      <c r="D953026" s="30"/>
      <c r="E953026" s="30"/>
      <c r="F953026" s="30"/>
    </row>
    <row r="953125" spans="1:6" x14ac:dyDescent="0.3">
      <c r="A953125" s="30"/>
      <c r="B953125" s="30"/>
      <c r="C953125" s="30"/>
      <c r="D953125" s="30"/>
      <c r="E953125" s="30"/>
      <c r="F953125" s="30"/>
    </row>
    <row r="953224" spans="1:6" x14ac:dyDescent="0.3">
      <c r="A953224" s="30"/>
      <c r="B953224" s="30"/>
      <c r="C953224" s="30"/>
      <c r="D953224" s="30"/>
      <c r="E953224" s="30"/>
      <c r="F953224" s="30"/>
    </row>
    <row r="953323" spans="1:6" x14ac:dyDescent="0.3">
      <c r="A953323" s="30"/>
      <c r="B953323" s="30"/>
      <c r="C953323" s="30"/>
      <c r="D953323" s="30"/>
      <c r="E953323" s="30"/>
      <c r="F953323" s="30"/>
    </row>
    <row r="953422" spans="1:6" x14ac:dyDescent="0.3">
      <c r="A953422" s="30"/>
      <c r="B953422" s="30"/>
      <c r="C953422" s="30"/>
      <c r="D953422" s="30"/>
      <c r="E953422" s="30"/>
      <c r="F953422" s="30"/>
    </row>
    <row r="953521" spans="1:6" x14ac:dyDescent="0.3">
      <c r="A953521" s="30"/>
      <c r="B953521" s="30"/>
      <c r="C953521" s="30"/>
      <c r="D953521" s="30"/>
      <c r="E953521" s="30"/>
      <c r="F953521" s="30"/>
    </row>
    <row r="953620" spans="1:6" x14ac:dyDescent="0.3">
      <c r="A953620" s="30"/>
      <c r="B953620" s="30"/>
      <c r="C953620" s="30"/>
      <c r="D953620" s="30"/>
      <c r="E953620" s="30"/>
      <c r="F953620" s="30"/>
    </row>
    <row r="953719" spans="1:6" x14ac:dyDescent="0.3">
      <c r="A953719" s="30"/>
      <c r="B953719" s="30"/>
      <c r="C953719" s="30"/>
      <c r="D953719" s="30"/>
      <c r="E953719" s="30"/>
      <c r="F953719" s="30"/>
    </row>
    <row r="953818" spans="1:6" x14ac:dyDescent="0.3">
      <c r="A953818" s="30"/>
      <c r="B953818" s="30"/>
      <c r="C953818" s="30"/>
      <c r="D953818" s="30"/>
      <c r="E953818" s="30"/>
      <c r="F953818" s="30"/>
    </row>
    <row r="953917" spans="1:6" x14ac:dyDescent="0.3">
      <c r="A953917" s="30"/>
      <c r="B953917" s="30"/>
      <c r="C953917" s="30"/>
      <c r="D953917" s="30"/>
      <c r="E953917" s="30"/>
      <c r="F953917" s="30"/>
    </row>
    <row r="954016" spans="1:6" x14ac:dyDescent="0.3">
      <c r="A954016" s="30"/>
      <c r="B954016" s="30"/>
      <c r="C954016" s="30"/>
      <c r="D954016" s="30"/>
      <c r="E954016" s="30"/>
      <c r="F954016" s="30"/>
    </row>
    <row r="954115" spans="1:6" x14ac:dyDescent="0.3">
      <c r="A954115" s="30"/>
      <c r="B954115" s="30"/>
      <c r="C954115" s="30"/>
      <c r="D954115" s="30"/>
      <c r="E954115" s="30"/>
      <c r="F954115" s="30"/>
    </row>
    <row r="954214" spans="1:6" x14ac:dyDescent="0.3">
      <c r="A954214" s="30"/>
      <c r="B954214" s="30"/>
      <c r="C954214" s="30"/>
      <c r="D954214" s="30"/>
      <c r="E954214" s="30"/>
      <c r="F954214" s="30"/>
    </row>
    <row r="954313" spans="1:6" x14ac:dyDescent="0.3">
      <c r="A954313" s="30"/>
      <c r="B954313" s="30"/>
      <c r="C954313" s="30"/>
      <c r="D954313" s="30"/>
      <c r="E954313" s="30"/>
      <c r="F954313" s="30"/>
    </row>
    <row r="954412" spans="1:6" x14ac:dyDescent="0.3">
      <c r="A954412" s="30"/>
      <c r="B954412" s="30"/>
      <c r="C954412" s="30"/>
      <c r="D954412" s="30"/>
      <c r="E954412" s="30"/>
      <c r="F954412" s="30"/>
    </row>
    <row r="954511" spans="1:6" x14ac:dyDescent="0.3">
      <c r="A954511" s="30"/>
      <c r="B954511" s="30"/>
      <c r="C954511" s="30"/>
      <c r="D954511" s="30"/>
      <c r="E954511" s="30"/>
      <c r="F954511" s="30"/>
    </row>
    <row r="954610" spans="1:6" x14ac:dyDescent="0.3">
      <c r="A954610" s="30"/>
      <c r="B954610" s="30"/>
      <c r="C954610" s="30"/>
      <c r="D954610" s="30"/>
      <c r="E954610" s="30"/>
      <c r="F954610" s="30"/>
    </row>
    <row r="954709" spans="1:6" x14ac:dyDescent="0.3">
      <c r="A954709" s="30"/>
      <c r="B954709" s="30"/>
      <c r="C954709" s="30"/>
      <c r="D954709" s="30"/>
      <c r="E954709" s="30"/>
      <c r="F954709" s="30"/>
    </row>
    <row r="954808" spans="1:6" x14ac:dyDescent="0.3">
      <c r="A954808" s="30"/>
      <c r="B954808" s="30"/>
      <c r="C954808" s="30"/>
      <c r="D954808" s="30"/>
      <c r="E954808" s="30"/>
      <c r="F954808" s="30"/>
    </row>
    <row r="954907" spans="1:6" x14ac:dyDescent="0.3">
      <c r="A954907" s="30"/>
      <c r="B954907" s="30"/>
      <c r="C954907" s="30"/>
      <c r="D954907" s="30"/>
      <c r="E954907" s="30"/>
      <c r="F954907" s="30"/>
    </row>
    <row r="955006" spans="1:6" x14ac:dyDescent="0.3">
      <c r="A955006" s="30"/>
      <c r="B955006" s="30"/>
      <c r="C955006" s="30"/>
      <c r="D955006" s="30"/>
      <c r="E955006" s="30"/>
      <c r="F955006" s="30"/>
    </row>
    <row r="955105" spans="1:6" x14ac:dyDescent="0.3">
      <c r="A955105" s="30"/>
      <c r="B955105" s="30"/>
      <c r="C955105" s="30"/>
      <c r="D955105" s="30"/>
      <c r="E955105" s="30"/>
      <c r="F955105" s="30"/>
    </row>
    <row r="955204" spans="1:6" x14ac:dyDescent="0.3">
      <c r="A955204" s="30"/>
      <c r="B955204" s="30"/>
      <c r="C955204" s="30"/>
      <c r="D955204" s="30"/>
      <c r="E955204" s="30"/>
      <c r="F955204" s="30"/>
    </row>
    <row r="955303" spans="1:6" x14ac:dyDescent="0.3">
      <c r="A955303" s="30"/>
      <c r="B955303" s="30"/>
      <c r="C955303" s="30"/>
      <c r="D955303" s="30"/>
      <c r="E955303" s="30"/>
      <c r="F955303" s="30"/>
    </row>
    <row r="955402" spans="1:6" x14ac:dyDescent="0.3">
      <c r="A955402" s="30"/>
      <c r="B955402" s="30"/>
      <c r="C955402" s="30"/>
      <c r="D955402" s="30"/>
      <c r="E955402" s="30"/>
      <c r="F955402" s="30"/>
    </row>
    <row r="955501" spans="1:6" x14ac:dyDescent="0.3">
      <c r="A955501" s="30"/>
      <c r="B955501" s="30"/>
      <c r="C955501" s="30"/>
      <c r="D955501" s="30"/>
      <c r="E955501" s="30"/>
      <c r="F955501" s="30"/>
    </row>
    <row r="955600" spans="1:6" x14ac:dyDescent="0.3">
      <c r="A955600" s="30"/>
      <c r="B955600" s="30"/>
      <c r="C955600" s="30"/>
      <c r="D955600" s="30"/>
      <c r="E955600" s="30"/>
      <c r="F955600" s="30"/>
    </row>
    <row r="955699" spans="1:6" x14ac:dyDescent="0.3">
      <c r="A955699" s="30"/>
      <c r="B955699" s="30"/>
      <c r="C955699" s="30"/>
      <c r="D955699" s="30"/>
      <c r="E955699" s="30"/>
      <c r="F955699" s="30"/>
    </row>
    <row r="955798" spans="1:6" x14ac:dyDescent="0.3">
      <c r="A955798" s="30"/>
      <c r="B955798" s="30"/>
      <c r="C955798" s="30"/>
      <c r="D955798" s="30"/>
      <c r="E955798" s="30"/>
      <c r="F955798" s="30"/>
    </row>
    <row r="955897" spans="1:6" x14ac:dyDescent="0.3">
      <c r="A955897" s="30"/>
      <c r="B955897" s="30"/>
      <c r="C955897" s="30"/>
      <c r="D955897" s="30"/>
      <c r="E955897" s="30"/>
      <c r="F955897" s="30"/>
    </row>
    <row r="955996" spans="1:6" x14ac:dyDescent="0.3">
      <c r="A955996" s="30"/>
      <c r="B955996" s="30"/>
      <c r="C955996" s="30"/>
      <c r="D955996" s="30"/>
      <c r="E955996" s="30"/>
      <c r="F955996" s="30"/>
    </row>
    <row r="956095" spans="1:6" x14ac:dyDescent="0.3">
      <c r="A956095" s="30"/>
      <c r="B956095" s="30"/>
      <c r="C956095" s="30"/>
      <c r="D956095" s="30"/>
      <c r="E956095" s="30"/>
      <c r="F956095" s="30"/>
    </row>
    <row r="956194" spans="1:6" x14ac:dyDescent="0.3">
      <c r="A956194" s="30"/>
      <c r="B956194" s="30"/>
      <c r="C956194" s="30"/>
      <c r="D956194" s="30"/>
      <c r="E956194" s="30"/>
      <c r="F956194" s="30"/>
    </row>
    <row r="956293" spans="1:6" x14ac:dyDescent="0.3">
      <c r="A956293" s="30"/>
      <c r="B956293" s="30"/>
      <c r="C956293" s="30"/>
      <c r="D956293" s="30"/>
      <c r="E956293" s="30"/>
      <c r="F956293" s="30"/>
    </row>
    <row r="956392" spans="1:6" x14ac:dyDescent="0.3">
      <c r="A956392" s="30"/>
      <c r="B956392" s="30"/>
      <c r="C956392" s="30"/>
      <c r="D956392" s="30"/>
      <c r="E956392" s="30"/>
      <c r="F956392" s="30"/>
    </row>
    <row r="956491" spans="1:6" x14ac:dyDescent="0.3">
      <c r="A956491" s="30"/>
      <c r="B956491" s="30"/>
      <c r="C956491" s="30"/>
      <c r="D956491" s="30"/>
      <c r="E956491" s="30"/>
      <c r="F956491" s="30"/>
    </row>
    <row r="956590" spans="1:6" x14ac:dyDescent="0.3">
      <c r="A956590" s="30"/>
      <c r="B956590" s="30"/>
      <c r="C956590" s="30"/>
      <c r="D956590" s="30"/>
      <c r="E956590" s="30"/>
      <c r="F956590" s="30"/>
    </row>
    <row r="956689" spans="1:6" x14ac:dyDescent="0.3">
      <c r="A956689" s="30"/>
      <c r="B956689" s="30"/>
      <c r="C956689" s="30"/>
      <c r="D956689" s="30"/>
      <c r="E956689" s="30"/>
      <c r="F956689" s="30"/>
    </row>
    <row r="956788" spans="1:6" x14ac:dyDescent="0.3">
      <c r="A956788" s="30"/>
      <c r="B956788" s="30"/>
      <c r="C956788" s="30"/>
      <c r="D956788" s="30"/>
      <c r="E956788" s="30"/>
      <c r="F956788" s="30"/>
    </row>
    <row r="956887" spans="1:6" x14ac:dyDescent="0.3">
      <c r="A956887" s="30"/>
      <c r="B956887" s="30"/>
      <c r="C956887" s="30"/>
      <c r="D956887" s="30"/>
      <c r="E956887" s="30"/>
      <c r="F956887" s="30"/>
    </row>
    <row r="956986" spans="1:6" x14ac:dyDescent="0.3">
      <c r="A956986" s="30"/>
      <c r="B956986" s="30"/>
      <c r="C956986" s="30"/>
      <c r="D956986" s="30"/>
      <c r="E956986" s="30"/>
      <c r="F956986" s="30"/>
    </row>
    <row r="957085" spans="1:6" x14ac:dyDescent="0.3">
      <c r="A957085" s="30"/>
      <c r="B957085" s="30"/>
      <c r="C957085" s="30"/>
      <c r="D957085" s="30"/>
      <c r="E957085" s="30"/>
      <c r="F957085" s="30"/>
    </row>
    <row r="957184" spans="1:6" x14ac:dyDescent="0.3">
      <c r="A957184" s="30"/>
      <c r="B957184" s="30"/>
      <c r="C957184" s="30"/>
      <c r="D957184" s="30"/>
      <c r="E957184" s="30"/>
      <c r="F957184" s="30"/>
    </row>
    <row r="957283" spans="1:6" x14ac:dyDescent="0.3">
      <c r="A957283" s="30"/>
      <c r="B957283" s="30"/>
      <c r="C957283" s="30"/>
      <c r="D957283" s="30"/>
      <c r="E957283" s="30"/>
      <c r="F957283" s="30"/>
    </row>
    <row r="957382" spans="1:6" x14ac:dyDescent="0.3">
      <c r="A957382" s="30"/>
      <c r="B957382" s="30"/>
      <c r="C957382" s="30"/>
      <c r="D957382" s="30"/>
      <c r="E957382" s="30"/>
      <c r="F957382" s="30"/>
    </row>
    <row r="957481" spans="1:6" x14ac:dyDescent="0.3">
      <c r="A957481" s="30"/>
      <c r="B957481" s="30"/>
      <c r="C957481" s="30"/>
      <c r="D957481" s="30"/>
      <c r="E957481" s="30"/>
      <c r="F957481" s="30"/>
    </row>
    <row r="957580" spans="1:6" x14ac:dyDescent="0.3">
      <c r="A957580" s="30"/>
      <c r="B957580" s="30"/>
      <c r="C957580" s="30"/>
      <c r="D957580" s="30"/>
      <c r="E957580" s="30"/>
      <c r="F957580" s="30"/>
    </row>
    <row r="957679" spans="1:6" x14ac:dyDescent="0.3">
      <c r="A957679" s="30"/>
      <c r="B957679" s="30"/>
      <c r="C957679" s="30"/>
      <c r="D957679" s="30"/>
      <c r="E957679" s="30"/>
      <c r="F957679" s="30"/>
    </row>
    <row r="957778" spans="1:6" x14ac:dyDescent="0.3">
      <c r="A957778" s="30"/>
      <c r="B957778" s="30"/>
      <c r="C957778" s="30"/>
      <c r="D957778" s="30"/>
      <c r="E957778" s="30"/>
      <c r="F957778" s="30"/>
    </row>
    <row r="957877" spans="1:6" x14ac:dyDescent="0.3">
      <c r="A957877" s="30"/>
      <c r="B957877" s="30"/>
      <c r="C957877" s="30"/>
      <c r="D957877" s="30"/>
      <c r="E957877" s="30"/>
      <c r="F957877" s="30"/>
    </row>
    <row r="957976" spans="1:6" x14ac:dyDescent="0.3">
      <c r="A957976" s="30"/>
      <c r="B957976" s="30"/>
      <c r="C957976" s="30"/>
      <c r="D957976" s="30"/>
      <c r="E957976" s="30"/>
      <c r="F957976" s="30"/>
    </row>
    <row r="958075" spans="1:6" x14ac:dyDescent="0.3">
      <c r="A958075" s="30"/>
      <c r="B958075" s="30"/>
      <c r="C958075" s="30"/>
      <c r="D958075" s="30"/>
      <c r="E958075" s="30"/>
      <c r="F958075" s="30"/>
    </row>
    <row r="958174" spans="1:6" x14ac:dyDescent="0.3">
      <c r="A958174" s="30"/>
      <c r="B958174" s="30"/>
      <c r="C958174" s="30"/>
      <c r="D958174" s="30"/>
      <c r="E958174" s="30"/>
      <c r="F958174" s="30"/>
    </row>
    <row r="958273" spans="1:6" x14ac:dyDescent="0.3">
      <c r="A958273" s="30"/>
      <c r="B958273" s="30"/>
      <c r="C958273" s="30"/>
      <c r="D958273" s="30"/>
      <c r="E958273" s="30"/>
      <c r="F958273" s="30"/>
    </row>
    <row r="958372" spans="1:6" x14ac:dyDescent="0.3">
      <c r="A958372" s="30"/>
      <c r="B958372" s="30"/>
      <c r="C958372" s="30"/>
      <c r="D958372" s="30"/>
      <c r="E958372" s="30"/>
      <c r="F958372" s="30"/>
    </row>
    <row r="958471" spans="1:6" x14ac:dyDescent="0.3">
      <c r="A958471" s="30"/>
      <c r="B958471" s="30"/>
      <c r="C958471" s="30"/>
      <c r="D958471" s="30"/>
      <c r="E958471" s="30"/>
      <c r="F958471" s="30"/>
    </row>
    <row r="958570" spans="1:6" x14ac:dyDescent="0.3">
      <c r="A958570" s="30"/>
      <c r="B958570" s="30"/>
      <c r="C958570" s="30"/>
      <c r="D958570" s="30"/>
      <c r="E958570" s="30"/>
      <c r="F958570" s="30"/>
    </row>
    <row r="958669" spans="1:6" x14ac:dyDescent="0.3">
      <c r="A958669" s="30"/>
      <c r="B958669" s="30"/>
      <c r="C958669" s="30"/>
      <c r="D958669" s="30"/>
      <c r="E958669" s="30"/>
      <c r="F958669" s="30"/>
    </row>
    <row r="958768" spans="1:6" x14ac:dyDescent="0.3">
      <c r="A958768" s="30"/>
      <c r="B958768" s="30"/>
      <c r="C958768" s="30"/>
      <c r="D958768" s="30"/>
      <c r="E958768" s="30"/>
      <c r="F958768" s="30"/>
    </row>
    <row r="958867" spans="1:6" x14ac:dyDescent="0.3">
      <c r="A958867" s="30"/>
      <c r="B958867" s="30"/>
      <c r="C958867" s="30"/>
      <c r="D958867" s="30"/>
      <c r="E958867" s="30"/>
      <c r="F958867" s="30"/>
    </row>
    <row r="958966" spans="1:6" x14ac:dyDescent="0.3">
      <c r="A958966" s="30"/>
      <c r="B958966" s="30"/>
      <c r="C958966" s="30"/>
      <c r="D958966" s="30"/>
      <c r="E958966" s="30"/>
      <c r="F958966" s="30"/>
    </row>
    <row r="959065" spans="1:6" x14ac:dyDescent="0.3">
      <c r="A959065" s="30"/>
      <c r="B959065" s="30"/>
      <c r="C959065" s="30"/>
      <c r="D959065" s="30"/>
      <c r="E959065" s="30"/>
      <c r="F959065" s="30"/>
    </row>
    <row r="959164" spans="1:6" x14ac:dyDescent="0.3">
      <c r="A959164" s="30"/>
      <c r="B959164" s="30"/>
      <c r="C959164" s="30"/>
      <c r="D959164" s="30"/>
      <c r="E959164" s="30"/>
      <c r="F959164" s="30"/>
    </row>
    <row r="959263" spans="1:6" x14ac:dyDescent="0.3">
      <c r="A959263" s="30"/>
      <c r="B959263" s="30"/>
      <c r="C959263" s="30"/>
      <c r="D959263" s="30"/>
      <c r="E959263" s="30"/>
      <c r="F959263" s="30"/>
    </row>
    <row r="959362" spans="1:6" x14ac:dyDescent="0.3">
      <c r="A959362" s="30"/>
      <c r="B959362" s="30"/>
      <c r="C959362" s="30"/>
      <c r="D959362" s="30"/>
      <c r="E959362" s="30"/>
      <c r="F959362" s="30"/>
    </row>
    <row r="959461" spans="1:6" x14ac:dyDescent="0.3">
      <c r="A959461" s="30"/>
      <c r="B959461" s="30"/>
      <c r="C959461" s="30"/>
      <c r="D959461" s="30"/>
      <c r="E959461" s="30"/>
      <c r="F959461" s="30"/>
    </row>
    <row r="959560" spans="1:6" x14ac:dyDescent="0.3">
      <c r="A959560" s="30"/>
      <c r="B959560" s="30"/>
      <c r="C959560" s="30"/>
      <c r="D959560" s="30"/>
      <c r="E959560" s="30"/>
      <c r="F959560" s="30"/>
    </row>
    <row r="959659" spans="1:6" x14ac:dyDescent="0.3">
      <c r="A959659" s="30"/>
      <c r="B959659" s="30"/>
      <c r="C959659" s="30"/>
      <c r="D959659" s="30"/>
      <c r="E959659" s="30"/>
      <c r="F959659" s="30"/>
    </row>
    <row r="959758" spans="1:6" x14ac:dyDescent="0.3">
      <c r="A959758" s="30"/>
      <c r="B959758" s="30"/>
      <c r="C959758" s="30"/>
      <c r="D959758" s="30"/>
      <c r="E959758" s="30"/>
      <c r="F959758" s="30"/>
    </row>
    <row r="959857" spans="1:6" x14ac:dyDescent="0.3">
      <c r="A959857" s="30"/>
      <c r="B959857" s="30"/>
      <c r="C959857" s="30"/>
      <c r="D959857" s="30"/>
      <c r="E959857" s="30"/>
      <c r="F959857" s="30"/>
    </row>
    <row r="959956" spans="1:6" x14ac:dyDescent="0.3">
      <c r="A959956" s="30"/>
      <c r="B959956" s="30"/>
      <c r="C959956" s="30"/>
      <c r="D959956" s="30"/>
      <c r="E959956" s="30"/>
      <c r="F959956" s="30"/>
    </row>
    <row r="960055" spans="1:6" x14ac:dyDescent="0.3">
      <c r="A960055" s="30"/>
      <c r="B960055" s="30"/>
      <c r="C960055" s="30"/>
      <c r="D960055" s="30"/>
      <c r="E960055" s="30"/>
      <c r="F960055" s="30"/>
    </row>
    <row r="960154" spans="1:6" x14ac:dyDescent="0.3">
      <c r="A960154" s="30"/>
      <c r="B960154" s="30"/>
      <c r="C960154" s="30"/>
      <c r="D960154" s="30"/>
      <c r="E960154" s="30"/>
      <c r="F960154" s="30"/>
    </row>
    <row r="960253" spans="1:6" x14ac:dyDescent="0.3">
      <c r="A960253" s="30"/>
      <c r="B960253" s="30"/>
      <c r="C960253" s="30"/>
      <c r="D960253" s="30"/>
      <c r="E960253" s="30"/>
      <c r="F960253" s="30"/>
    </row>
    <row r="960352" spans="1:6" x14ac:dyDescent="0.3">
      <c r="A960352" s="30"/>
      <c r="B960352" s="30"/>
      <c r="C960352" s="30"/>
      <c r="D960352" s="30"/>
      <c r="E960352" s="30"/>
      <c r="F960352" s="30"/>
    </row>
    <row r="960451" spans="1:6" x14ac:dyDescent="0.3">
      <c r="A960451" s="30"/>
      <c r="B960451" s="30"/>
      <c r="C960451" s="30"/>
      <c r="D960451" s="30"/>
      <c r="E960451" s="30"/>
      <c r="F960451" s="30"/>
    </row>
    <row r="960550" spans="1:6" x14ac:dyDescent="0.3">
      <c r="A960550" s="30"/>
      <c r="B960550" s="30"/>
      <c r="C960550" s="30"/>
      <c r="D960550" s="30"/>
      <c r="E960550" s="30"/>
      <c r="F960550" s="30"/>
    </row>
    <row r="960649" spans="1:6" x14ac:dyDescent="0.3">
      <c r="A960649" s="30"/>
      <c r="B960649" s="30"/>
      <c r="C960649" s="30"/>
      <c r="D960649" s="30"/>
      <c r="E960649" s="30"/>
      <c r="F960649" s="30"/>
    </row>
    <row r="960748" spans="1:6" x14ac:dyDescent="0.3">
      <c r="A960748" s="30"/>
      <c r="B960748" s="30"/>
      <c r="C960748" s="30"/>
      <c r="D960748" s="30"/>
      <c r="E960748" s="30"/>
      <c r="F960748" s="30"/>
    </row>
    <row r="960847" spans="1:6" x14ac:dyDescent="0.3">
      <c r="A960847" s="30"/>
      <c r="B960847" s="30"/>
      <c r="C960847" s="30"/>
      <c r="D960847" s="30"/>
      <c r="E960847" s="30"/>
      <c r="F960847" s="30"/>
    </row>
    <row r="960946" spans="1:6" x14ac:dyDescent="0.3">
      <c r="A960946" s="30"/>
      <c r="B960946" s="30"/>
      <c r="C960946" s="30"/>
      <c r="D960946" s="30"/>
      <c r="E960946" s="30"/>
      <c r="F960946" s="30"/>
    </row>
    <row r="961045" spans="1:6" x14ac:dyDescent="0.3">
      <c r="A961045" s="30"/>
      <c r="B961045" s="30"/>
      <c r="C961045" s="30"/>
      <c r="D961045" s="30"/>
      <c r="E961045" s="30"/>
      <c r="F961045" s="30"/>
    </row>
    <row r="961144" spans="1:6" x14ac:dyDescent="0.3">
      <c r="A961144" s="30"/>
      <c r="B961144" s="30"/>
      <c r="C961144" s="30"/>
      <c r="D961144" s="30"/>
      <c r="E961144" s="30"/>
      <c r="F961144" s="30"/>
    </row>
    <row r="961243" spans="1:6" x14ac:dyDescent="0.3">
      <c r="A961243" s="30"/>
      <c r="B961243" s="30"/>
      <c r="C961243" s="30"/>
      <c r="D961243" s="30"/>
      <c r="E961243" s="30"/>
      <c r="F961243" s="30"/>
    </row>
    <row r="961342" spans="1:6" x14ac:dyDescent="0.3">
      <c r="A961342" s="30"/>
      <c r="B961342" s="30"/>
      <c r="C961342" s="30"/>
      <c r="D961342" s="30"/>
      <c r="E961342" s="30"/>
      <c r="F961342" s="30"/>
    </row>
    <row r="961441" spans="1:6" x14ac:dyDescent="0.3">
      <c r="A961441" s="30"/>
      <c r="B961441" s="30"/>
      <c r="C961441" s="30"/>
      <c r="D961441" s="30"/>
      <c r="E961441" s="30"/>
      <c r="F961441" s="30"/>
    </row>
    <row r="961540" spans="1:6" x14ac:dyDescent="0.3">
      <c r="A961540" s="30"/>
      <c r="B961540" s="30"/>
      <c r="C961540" s="30"/>
      <c r="D961540" s="30"/>
      <c r="E961540" s="30"/>
      <c r="F961540" s="30"/>
    </row>
    <row r="961639" spans="1:6" x14ac:dyDescent="0.3">
      <c r="A961639" s="30"/>
      <c r="B961639" s="30"/>
      <c r="C961639" s="30"/>
      <c r="D961639" s="30"/>
      <c r="E961639" s="30"/>
      <c r="F961639" s="30"/>
    </row>
    <row r="961738" spans="1:6" x14ac:dyDescent="0.3">
      <c r="A961738" s="30"/>
      <c r="B961738" s="30"/>
      <c r="C961738" s="30"/>
      <c r="D961738" s="30"/>
      <c r="E961738" s="30"/>
      <c r="F961738" s="30"/>
    </row>
    <row r="961837" spans="1:6" x14ac:dyDescent="0.3">
      <c r="A961837" s="30"/>
      <c r="B961837" s="30"/>
      <c r="C961837" s="30"/>
      <c r="D961837" s="30"/>
      <c r="E961837" s="30"/>
      <c r="F961837" s="30"/>
    </row>
    <row r="961936" spans="1:6" x14ac:dyDescent="0.3">
      <c r="A961936" s="30"/>
      <c r="B961936" s="30"/>
      <c r="C961936" s="30"/>
      <c r="D961936" s="30"/>
      <c r="E961936" s="30"/>
      <c r="F961936" s="30"/>
    </row>
    <row r="962035" spans="1:6" x14ac:dyDescent="0.3">
      <c r="A962035" s="30"/>
      <c r="B962035" s="30"/>
      <c r="C962035" s="30"/>
      <c r="D962035" s="30"/>
      <c r="E962035" s="30"/>
      <c r="F962035" s="30"/>
    </row>
    <row r="962134" spans="1:6" x14ac:dyDescent="0.3">
      <c r="A962134" s="30"/>
      <c r="B962134" s="30"/>
      <c r="C962134" s="30"/>
      <c r="D962134" s="30"/>
      <c r="E962134" s="30"/>
      <c r="F962134" s="30"/>
    </row>
    <row r="962233" spans="1:6" x14ac:dyDescent="0.3">
      <c r="A962233" s="30"/>
      <c r="B962233" s="30"/>
      <c r="C962233" s="30"/>
      <c r="D962233" s="30"/>
      <c r="E962233" s="30"/>
      <c r="F962233" s="30"/>
    </row>
    <row r="962332" spans="1:6" x14ac:dyDescent="0.3">
      <c r="A962332" s="30"/>
      <c r="B962332" s="30"/>
      <c r="C962332" s="30"/>
      <c r="D962332" s="30"/>
      <c r="E962332" s="30"/>
      <c r="F962332" s="30"/>
    </row>
    <row r="962431" spans="1:6" x14ac:dyDescent="0.3">
      <c r="A962431" s="30"/>
      <c r="B962431" s="30"/>
      <c r="C962431" s="30"/>
      <c r="D962431" s="30"/>
      <c r="E962431" s="30"/>
      <c r="F962431" s="30"/>
    </row>
    <row r="962530" spans="1:6" x14ac:dyDescent="0.3">
      <c r="A962530" s="30"/>
      <c r="B962530" s="30"/>
      <c r="C962530" s="30"/>
      <c r="D962530" s="30"/>
      <c r="E962530" s="30"/>
      <c r="F962530" s="30"/>
    </row>
    <row r="962629" spans="1:6" x14ac:dyDescent="0.3">
      <c r="A962629" s="30"/>
      <c r="B962629" s="30"/>
      <c r="C962629" s="30"/>
      <c r="D962629" s="30"/>
      <c r="E962629" s="30"/>
      <c r="F962629" s="30"/>
    </row>
    <row r="962728" spans="1:6" x14ac:dyDescent="0.3">
      <c r="A962728" s="30"/>
      <c r="B962728" s="30"/>
      <c r="C962728" s="30"/>
      <c r="D962728" s="30"/>
      <c r="E962728" s="30"/>
      <c r="F962728" s="30"/>
    </row>
    <row r="962827" spans="1:6" x14ac:dyDescent="0.3">
      <c r="A962827" s="30"/>
      <c r="B962827" s="30"/>
      <c r="C962827" s="30"/>
      <c r="D962827" s="30"/>
      <c r="E962827" s="30"/>
      <c r="F962827" s="30"/>
    </row>
    <row r="962926" spans="1:6" x14ac:dyDescent="0.3">
      <c r="A962926" s="30"/>
      <c r="B962926" s="30"/>
      <c r="C962926" s="30"/>
      <c r="D962926" s="30"/>
      <c r="E962926" s="30"/>
      <c r="F962926" s="30"/>
    </row>
    <row r="963025" spans="1:6" x14ac:dyDescent="0.3">
      <c r="A963025" s="30"/>
      <c r="B963025" s="30"/>
      <c r="C963025" s="30"/>
      <c r="D963025" s="30"/>
      <c r="E963025" s="30"/>
      <c r="F963025" s="30"/>
    </row>
    <row r="963124" spans="1:6" x14ac:dyDescent="0.3">
      <c r="A963124" s="30"/>
      <c r="B963124" s="30"/>
      <c r="C963124" s="30"/>
      <c r="D963124" s="30"/>
      <c r="E963124" s="30"/>
      <c r="F963124" s="30"/>
    </row>
    <row r="963223" spans="1:6" x14ac:dyDescent="0.3">
      <c r="A963223" s="30"/>
      <c r="B963223" s="30"/>
      <c r="C963223" s="30"/>
      <c r="D963223" s="30"/>
      <c r="E963223" s="30"/>
      <c r="F963223" s="30"/>
    </row>
    <row r="963322" spans="1:6" x14ac:dyDescent="0.3">
      <c r="A963322" s="30"/>
      <c r="B963322" s="30"/>
      <c r="C963322" s="30"/>
      <c r="D963322" s="30"/>
      <c r="E963322" s="30"/>
      <c r="F963322" s="30"/>
    </row>
    <row r="963421" spans="1:6" x14ac:dyDescent="0.3">
      <c r="A963421" s="30"/>
      <c r="B963421" s="30"/>
      <c r="C963421" s="30"/>
      <c r="D963421" s="30"/>
      <c r="E963421" s="30"/>
      <c r="F963421" s="30"/>
    </row>
    <row r="963520" spans="1:6" x14ac:dyDescent="0.3">
      <c r="A963520" s="30"/>
      <c r="B963520" s="30"/>
      <c r="C963520" s="30"/>
      <c r="D963520" s="30"/>
      <c r="E963520" s="30"/>
      <c r="F963520" s="30"/>
    </row>
    <row r="963619" spans="1:6" x14ac:dyDescent="0.3">
      <c r="A963619" s="30"/>
      <c r="B963619" s="30"/>
      <c r="C963619" s="30"/>
      <c r="D963619" s="30"/>
      <c r="E963619" s="30"/>
      <c r="F963619" s="30"/>
    </row>
    <row r="963718" spans="1:6" x14ac:dyDescent="0.3">
      <c r="A963718" s="30"/>
      <c r="B963718" s="30"/>
      <c r="C963718" s="30"/>
      <c r="D963718" s="30"/>
      <c r="E963718" s="30"/>
      <c r="F963718" s="30"/>
    </row>
    <row r="963817" spans="1:6" x14ac:dyDescent="0.3">
      <c r="A963817" s="30"/>
      <c r="B963817" s="30"/>
      <c r="C963817" s="30"/>
      <c r="D963817" s="30"/>
      <c r="E963817" s="30"/>
      <c r="F963817" s="30"/>
    </row>
    <row r="963916" spans="1:6" x14ac:dyDescent="0.3">
      <c r="A963916" s="30"/>
      <c r="B963916" s="30"/>
      <c r="C963916" s="30"/>
      <c r="D963916" s="30"/>
      <c r="E963916" s="30"/>
      <c r="F963916" s="30"/>
    </row>
    <row r="964015" spans="1:6" x14ac:dyDescent="0.3">
      <c r="A964015" s="30"/>
      <c r="B964015" s="30"/>
      <c r="C964015" s="30"/>
      <c r="D964015" s="30"/>
      <c r="E964015" s="30"/>
      <c r="F964015" s="30"/>
    </row>
    <row r="964114" spans="1:6" x14ac:dyDescent="0.3">
      <c r="A964114" s="30"/>
      <c r="B964114" s="30"/>
      <c r="C964114" s="30"/>
      <c r="D964114" s="30"/>
      <c r="E964114" s="30"/>
      <c r="F964114" s="30"/>
    </row>
    <row r="964213" spans="1:6" x14ac:dyDescent="0.3">
      <c r="A964213" s="30"/>
      <c r="B964213" s="30"/>
      <c r="C964213" s="30"/>
      <c r="D964213" s="30"/>
      <c r="E964213" s="30"/>
      <c r="F964213" s="30"/>
    </row>
    <row r="964312" spans="1:6" x14ac:dyDescent="0.3">
      <c r="A964312" s="30"/>
      <c r="B964312" s="30"/>
      <c r="C964312" s="30"/>
      <c r="D964312" s="30"/>
      <c r="E964312" s="30"/>
      <c r="F964312" s="30"/>
    </row>
    <row r="964411" spans="1:6" x14ac:dyDescent="0.3">
      <c r="A964411" s="30"/>
      <c r="B964411" s="30"/>
      <c r="C964411" s="30"/>
      <c r="D964411" s="30"/>
      <c r="E964411" s="30"/>
      <c r="F964411" s="30"/>
    </row>
    <row r="964510" spans="1:6" x14ac:dyDescent="0.3">
      <c r="A964510" s="30"/>
      <c r="B964510" s="30"/>
      <c r="C964510" s="30"/>
      <c r="D964510" s="30"/>
      <c r="E964510" s="30"/>
      <c r="F964510" s="30"/>
    </row>
    <row r="964609" spans="1:6" x14ac:dyDescent="0.3">
      <c r="A964609" s="30"/>
      <c r="B964609" s="30"/>
      <c r="C964609" s="30"/>
      <c r="D964609" s="30"/>
      <c r="E964609" s="30"/>
      <c r="F964609" s="30"/>
    </row>
    <row r="964708" spans="1:6" x14ac:dyDescent="0.3">
      <c r="A964708" s="30"/>
      <c r="B964708" s="30"/>
      <c r="C964708" s="30"/>
      <c r="D964708" s="30"/>
      <c r="E964708" s="30"/>
      <c r="F964708" s="30"/>
    </row>
    <row r="964807" spans="1:6" x14ac:dyDescent="0.3">
      <c r="A964807" s="30"/>
      <c r="B964807" s="30"/>
      <c r="C964807" s="30"/>
      <c r="D964807" s="30"/>
      <c r="E964807" s="30"/>
      <c r="F964807" s="30"/>
    </row>
    <row r="964906" spans="1:6" x14ac:dyDescent="0.3">
      <c r="A964906" s="30"/>
      <c r="B964906" s="30"/>
      <c r="C964906" s="30"/>
      <c r="D964906" s="30"/>
      <c r="E964906" s="30"/>
      <c r="F964906" s="30"/>
    </row>
    <row r="965005" spans="1:6" x14ac:dyDescent="0.3">
      <c r="A965005" s="30"/>
      <c r="B965005" s="30"/>
      <c r="C965005" s="30"/>
      <c r="D965005" s="30"/>
      <c r="E965005" s="30"/>
      <c r="F965005" s="30"/>
    </row>
    <row r="965104" spans="1:6" x14ac:dyDescent="0.3">
      <c r="A965104" s="30"/>
      <c r="B965104" s="30"/>
      <c r="C965104" s="30"/>
      <c r="D965104" s="30"/>
      <c r="E965104" s="30"/>
      <c r="F965104" s="30"/>
    </row>
    <row r="965203" spans="1:6" x14ac:dyDescent="0.3">
      <c r="A965203" s="30"/>
      <c r="B965203" s="30"/>
      <c r="C965203" s="30"/>
      <c r="D965203" s="30"/>
      <c r="E965203" s="30"/>
      <c r="F965203" s="30"/>
    </row>
    <row r="965302" spans="1:6" x14ac:dyDescent="0.3">
      <c r="A965302" s="30"/>
      <c r="B965302" s="30"/>
      <c r="C965302" s="30"/>
      <c r="D965302" s="30"/>
      <c r="E965302" s="30"/>
      <c r="F965302" s="30"/>
    </row>
    <row r="965401" spans="1:6" x14ac:dyDescent="0.3">
      <c r="A965401" s="30"/>
      <c r="B965401" s="30"/>
      <c r="C965401" s="30"/>
      <c r="D965401" s="30"/>
      <c r="E965401" s="30"/>
      <c r="F965401" s="30"/>
    </row>
    <row r="965500" spans="1:6" x14ac:dyDescent="0.3">
      <c r="A965500" s="30"/>
      <c r="B965500" s="30"/>
      <c r="C965500" s="30"/>
      <c r="D965500" s="30"/>
      <c r="E965500" s="30"/>
      <c r="F965500" s="30"/>
    </row>
    <row r="965599" spans="1:6" x14ac:dyDescent="0.3">
      <c r="A965599" s="30"/>
      <c r="B965599" s="30"/>
      <c r="C965599" s="30"/>
      <c r="D965599" s="30"/>
      <c r="E965599" s="30"/>
      <c r="F965599" s="30"/>
    </row>
    <row r="965698" spans="1:6" x14ac:dyDescent="0.3">
      <c r="A965698" s="30"/>
      <c r="B965698" s="30"/>
      <c r="C965698" s="30"/>
      <c r="D965698" s="30"/>
      <c r="E965698" s="30"/>
      <c r="F965698" s="30"/>
    </row>
    <row r="965797" spans="1:6" x14ac:dyDescent="0.3">
      <c r="A965797" s="30"/>
      <c r="B965797" s="30"/>
      <c r="C965797" s="30"/>
      <c r="D965797" s="30"/>
      <c r="E965797" s="30"/>
      <c r="F965797" s="30"/>
    </row>
    <row r="965896" spans="1:6" x14ac:dyDescent="0.3">
      <c r="A965896" s="30"/>
      <c r="B965896" s="30"/>
      <c r="C965896" s="30"/>
      <c r="D965896" s="30"/>
      <c r="E965896" s="30"/>
      <c r="F965896" s="30"/>
    </row>
    <row r="965995" spans="1:6" x14ac:dyDescent="0.3">
      <c r="A965995" s="30"/>
      <c r="B965995" s="30"/>
      <c r="C965995" s="30"/>
      <c r="D965995" s="30"/>
      <c r="E965995" s="30"/>
      <c r="F965995" s="30"/>
    </row>
    <row r="966094" spans="1:6" x14ac:dyDescent="0.3">
      <c r="A966094" s="30"/>
      <c r="B966094" s="30"/>
      <c r="C966094" s="30"/>
      <c r="D966094" s="30"/>
      <c r="E966094" s="30"/>
      <c r="F966094" s="30"/>
    </row>
    <row r="966193" spans="1:6" x14ac:dyDescent="0.3">
      <c r="A966193" s="30"/>
      <c r="B966193" s="30"/>
      <c r="C966193" s="30"/>
      <c r="D966193" s="30"/>
      <c r="E966193" s="30"/>
      <c r="F966193" s="30"/>
    </row>
    <row r="966292" spans="1:6" x14ac:dyDescent="0.3">
      <c r="A966292" s="30"/>
      <c r="B966292" s="30"/>
      <c r="C966292" s="30"/>
      <c r="D966292" s="30"/>
      <c r="E966292" s="30"/>
      <c r="F966292" s="30"/>
    </row>
    <row r="966391" spans="1:6" x14ac:dyDescent="0.3">
      <c r="A966391" s="30"/>
      <c r="B966391" s="30"/>
      <c r="C966391" s="30"/>
      <c r="D966391" s="30"/>
      <c r="E966391" s="30"/>
      <c r="F966391" s="30"/>
    </row>
    <row r="966490" spans="1:6" x14ac:dyDescent="0.3">
      <c r="A966490" s="30"/>
      <c r="B966490" s="30"/>
      <c r="C966490" s="30"/>
      <c r="D966490" s="30"/>
      <c r="E966490" s="30"/>
      <c r="F966490" s="30"/>
    </row>
    <row r="966589" spans="1:6" x14ac:dyDescent="0.3">
      <c r="A966589" s="30"/>
      <c r="B966589" s="30"/>
      <c r="C966589" s="30"/>
      <c r="D966589" s="30"/>
      <c r="E966589" s="30"/>
      <c r="F966589" s="30"/>
    </row>
    <row r="966688" spans="1:6" x14ac:dyDescent="0.3">
      <c r="A966688" s="30"/>
      <c r="B966688" s="30"/>
      <c r="C966688" s="30"/>
      <c r="D966688" s="30"/>
      <c r="E966688" s="30"/>
      <c r="F966688" s="30"/>
    </row>
    <row r="966787" spans="1:6" x14ac:dyDescent="0.3">
      <c r="A966787" s="30"/>
      <c r="B966787" s="30"/>
      <c r="C966787" s="30"/>
      <c r="D966787" s="30"/>
      <c r="E966787" s="30"/>
      <c r="F966787" s="30"/>
    </row>
    <row r="966886" spans="1:6" x14ac:dyDescent="0.3">
      <c r="A966886" s="30"/>
      <c r="B966886" s="30"/>
      <c r="C966886" s="30"/>
      <c r="D966886" s="30"/>
      <c r="E966886" s="30"/>
      <c r="F966886" s="30"/>
    </row>
    <row r="966985" spans="1:6" x14ac:dyDescent="0.3">
      <c r="A966985" s="30"/>
      <c r="B966985" s="30"/>
      <c r="C966985" s="30"/>
      <c r="D966985" s="30"/>
      <c r="E966985" s="30"/>
      <c r="F966985" s="30"/>
    </row>
    <row r="967084" spans="1:6" x14ac:dyDescent="0.3">
      <c r="A967084" s="30"/>
      <c r="B967084" s="30"/>
      <c r="C967084" s="30"/>
      <c r="D967084" s="30"/>
      <c r="E967084" s="30"/>
      <c r="F967084" s="30"/>
    </row>
    <row r="967183" spans="1:6" x14ac:dyDescent="0.3">
      <c r="A967183" s="30"/>
      <c r="B967183" s="30"/>
      <c r="C967183" s="30"/>
      <c r="D967183" s="30"/>
      <c r="E967183" s="30"/>
      <c r="F967183" s="30"/>
    </row>
    <row r="967282" spans="1:6" x14ac:dyDescent="0.3">
      <c r="A967282" s="30"/>
      <c r="B967282" s="30"/>
      <c r="C967282" s="30"/>
      <c r="D967282" s="30"/>
      <c r="E967282" s="30"/>
      <c r="F967282" s="30"/>
    </row>
    <row r="967381" spans="1:6" x14ac:dyDescent="0.3">
      <c r="A967381" s="30"/>
      <c r="B967381" s="30"/>
      <c r="C967381" s="30"/>
      <c r="D967381" s="30"/>
      <c r="E967381" s="30"/>
      <c r="F967381" s="30"/>
    </row>
    <row r="967480" spans="1:6" x14ac:dyDescent="0.3">
      <c r="A967480" s="30"/>
      <c r="B967480" s="30"/>
      <c r="C967480" s="30"/>
      <c r="D967480" s="30"/>
      <c r="E967480" s="30"/>
      <c r="F967480" s="30"/>
    </row>
    <row r="967579" spans="1:6" x14ac:dyDescent="0.3">
      <c r="A967579" s="30"/>
      <c r="B967579" s="30"/>
      <c r="C967579" s="30"/>
      <c r="D967579" s="30"/>
      <c r="E967579" s="30"/>
      <c r="F967579" s="30"/>
    </row>
    <row r="967678" spans="1:6" x14ac:dyDescent="0.3">
      <c r="A967678" s="30"/>
      <c r="B967678" s="30"/>
      <c r="C967678" s="30"/>
      <c r="D967678" s="30"/>
      <c r="E967678" s="30"/>
      <c r="F967678" s="30"/>
    </row>
    <row r="967777" spans="1:6" x14ac:dyDescent="0.3">
      <c r="A967777" s="30"/>
      <c r="B967777" s="30"/>
      <c r="C967777" s="30"/>
      <c r="D967777" s="30"/>
      <c r="E967777" s="30"/>
      <c r="F967777" s="30"/>
    </row>
    <row r="967876" spans="1:6" x14ac:dyDescent="0.3">
      <c r="A967876" s="30"/>
      <c r="B967876" s="30"/>
      <c r="C967876" s="30"/>
      <c r="D967876" s="30"/>
      <c r="E967876" s="30"/>
      <c r="F967876" s="30"/>
    </row>
    <row r="967975" spans="1:6" x14ac:dyDescent="0.3">
      <c r="A967975" s="30"/>
      <c r="B967975" s="30"/>
      <c r="C967975" s="30"/>
      <c r="D967975" s="30"/>
      <c r="E967975" s="30"/>
      <c r="F967975" s="30"/>
    </row>
    <row r="968074" spans="1:6" x14ac:dyDescent="0.3">
      <c r="A968074" s="30"/>
      <c r="B968074" s="30"/>
      <c r="C968074" s="30"/>
      <c r="D968074" s="30"/>
      <c r="E968074" s="30"/>
      <c r="F968074" s="30"/>
    </row>
    <row r="968173" spans="1:6" x14ac:dyDescent="0.3">
      <c r="A968173" s="30"/>
      <c r="B968173" s="30"/>
      <c r="C968173" s="30"/>
      <c r="D968173" s="30"/>
      <c r="E968173" s="30"/>
      <c r="F968173" s="30"/>
    </row>
    <row r="968272" spans="1:6" x14ac:dyDescent="0.3">
      <c r="A968272" s="30"/>
      <c r="B968272" s="30"/>
      <c r="C968272" s="30"/>
      <c r="D968272" s="30"/>
      <c r="E968272" s="30"/>
      <c r="F968272" s="30"/>
    </row>
    <row r="968371" spans="1:6" x14ac:dyDescent="0.3">
      <c r="A968371" s="30"/>
      <c r="B968371" s="30"/>
      <c r="C968371" s="30"/>
      <c r="D968371" s="30"/>
      <c r="E968371" s="30"/>
      <c r="F968371" s="30"/>
    </row>
    <row r="968470" spans="1:6" x14ac:dyDescent="0.3">
      <c r="A968470" s="30"/>
      <c r="B968470" s="30"/>
      <c r="C968470" s="30"/>
      <c r="D968470" s="30"/>
      <c r="E968470" s="30"/>
      <c r="F968470" s="30"/>
    </row>
    <row r="968569" spans="1:6" x14ac:dyDescent="0.3">
      <c r="A968569" s="30"/>
      <c r="B968569" s="30"/>
      <c r="C968569" s="30"/>
      <c r="D968569" s="30"/>
      <c r="E968569" s="30"/>
      <c r="F968569" s="30"/>
    </row>
    <row r="968668" spans="1:6" x14ac:dyDescent="0.3">
      <c r="A968668" s="30"/>
      <c r="B968668" s="30"/>
      <c r="C968668" s="30"/>
      <c r="D968668" s="30"/>
      <c r="E968668" s="30"/>
      <c r="F968668" s="30"/>
    </row>
    <row r="968767" spans="1:6" x14ac:dyDescent="0.3">
      <c r="A968767" s="30"/>
      <c r="B968767" s="30"/>
      <c r="C968767" s="30"/>
      <c r="D968767" s="30"/>
      <c r="E968767" s="30"/>
      <c r="F968767" s="30"/>
    </row>
    <row r="968866" spans="1:6" x14ac:dyDescent="0.3">
      <c r="A968866" s="30"/>
      <c r="B968866" s="30"/>
      <c r="C968866" s="30"/>
      <c r="D968866" s="30"/>
      <c r="E968866" s="30"/>
      <c r="F968866" s="30"/>
    </row>
    <row r="968965" spans="1:6" x14ac:dyDescent="0.3">
      <c r="A968965" s="30"/>
      <c r="B968965" s="30"/>
      <c r="C968965" s="30"/>
      <c r="D968965" s="30"/>
      <c r="E968965" s="30"/>
      <c r="F968965" s="30"/>
    </row>
    <row r="969064" spans="1:6" x14ac:dyDescent="0.3">
      <c r="A969064" s="30"/>
      <c r="B969064" s="30"/>
      <c r="C969064" s="30"/>
      <c r="D969064" s="30"/>
      <c r="E969064" s="30"/>
      <c r="F969064" s="30"/>
    </row>
    <row r="969163" spans="1:6" x14ac:dyDescent="0.3">
      <c r="A969163" s="30"/>
      <c r="B969163" s="30"/>
      <c r="C969163" s="30"/>
      <c r="D969163" s="30"/>
      <c r="E969163" s="30"/>
      <c r="F969163" s="30"/>
    </row>
    <row r="969262" spans="1:6" x14ac:dyDescent="0.3">
      <c r="A969262" s="30"/>
      <c r="B969262" s="30"/>
      <c r="C969262" s="30"/>
      <c r="D969262" s="30"/>
      <c r="E969262" s="30"/>
      <c r="F969262" s="30"/>
    </row>
    <row r="969361" spans="1:6" x14ac:dyDescent="0.3">
      <c r="A969361" s="30"/>
      <c r="B969361" s="30"/>
      <c r="C969361" s="30"/>
      <c r="D969361" s="30"/>
      <c r="E969361" s="30"/>
      <c r="F969361" s="30"/>
    </row>
    <row r="969460" spans="1:6" x14ac:dyDescent="0.3">
      <c r="A969460" s="30"/>
      <c r="B969460" s="30"/>
      <c r="C969460" s="30"/>
      <c r="D969460" s="30"/>
      <c r="E969460" s="30"/>
      <c r="F969460" s="30"/>
    </row>
    <row r="969559" spans="1:6" x14ac:dyDescent="0.3">
      <c r="A969559" s="30"/>
      <c r="B969559" s="30"/>
      <c r="C969559" s="30"/>
      <c r="D969559" s="30"/>
      <c r="E969559" s="30"/>
      <c r="F969559" s="30"/>
    </row>
    <row r="969658" spans="1:6" x14ac:dyDescent="0.3">
      <c r="A969658" s="30"/>
      <c r="B969658" s="30"/>
      <c r="C969658" s="30"/>
      <c r="D969658" s="30"/>
      <c r="E969658" s="30"/>
      <c r="F969658" s="30"/>
    </row>
    <row r="969757" spans="1:6" x14ac:dyDescent="0.3">
      <c r="A969757" s="30"/>
      <c r="B969757" s="30"/>
      <c r="C969757" s="30"/>
      <c r="D969757" s="30"/>
      <c r="E969757" s="30"/>
      <c r="F969757" s="30"/>
    </row>
    <row r="969856" spans="1:6" x14ac:dyDescent="0.3">
      <c r="A969856" s="30"/>
      <c r="B969856" s="30"/>
      <c r="C969856" s="30"/>
      <c r="D969856" s="30"/>
      <c r="E969856" s="30"/>
      <c r="F969856" s="30"/>
    </row>
    <row r="969955" spans="1:6" x14ac:dyDescent="0.3">
      <c r="A969955" s="30"/>
      <c r="B969955" s="30"/>
      <c r="C969955" s="30"/>
      <c r="D969955" s="30"/>
      <c r="E969955" s="30"/>
      <c r="F969955" s="30"/>
    </row>
    <row r="970054" spans="1:6" x14ac:dyDescent="0.3">
      <c r="A970054" s="30"/>
      <c r="B970054" s="30"/>
      <c r="C970054" s="30"/>
      <c r="D970054" s="30"/>
      <c r="E970054" s="30"/>
      <c r="F970054" s="30"/>
    </row>
    <row r="970153" spans="1:6" x14ac:dyDescent="0.3">
      <c r="A970153" s="30"/>
      <c r="B970153" s="30"/>
      <c r="C970153" s="30"/>
      <c r="D970153" s="30"/>
      <c r="E970153" s="30"/>
      <c r="F970153" s="30"/>
    </row>
    <row r="970252" spans="1:6" x14ac:dyDescent="0.3">
      <c r="A970252" s="30"/>
      <c r="B970252" s="30"/>
      <c r="C970252" s="30"/>
      <c r="D970252" s="30"/>
      <c r="E970252" s="30"/>
      <c r="F970252" s="30"/>
    </row>
    <row r="970351" spans="1:6" x14ac:dyDescent="0.3">
      <c r="A970351" s="30"/>
      <c r="B970351" s="30"/>
      <c r="C970351" s="30"/>
      <c r="D970351" s="30"/>
      <c r="E970351" s="30"/>
      <c r="F970351" s="30"/>
    </row>
    <row r="970450" spans="1:6" x14ac:dyDescent="0.3">
      <c r="A970450" s="30"/>
      <c r="B970450" s="30"/>
      <c r="C970450" s="30"/>
      <c r="D970450" s="30"/>
      <c r="E970450" s="30"/>
      <c r="F970450" s="30"/>
    </row>
    <row r="970549" spans="1:6" x14ac:dyDescent="0.3">
      <c r="A970549" s="30"/>
      <c r="B970549" s="30"/>
      <c r="C970549" s="30"/>
      <c r="D970549" s="30"/>
      <c r="E970549" s="30"/>
      <c r="F970549" s="30"/>
    </row>
    <row r="970648" spans="1:6" x14ac:dyDescent="0.3">
      <c r="A970648" s="30"/>
      <c r="B970648" s="30"/>
      <c r="C970648" s="30"/>
      <c r="D970648" s="30"/>
      <c r="E970648" s="30"/>
      <c r="F970648" s="30"/>
    </row>
    <row r="970747" spans="1:6" x14ac:dyDescent="0.3">
      <c r="A970747" s="30"/>
      <c r="B970747" s="30"/>
      <c r="C970747" s="30"/>
      <c r="D970747" s="30"/>
      <c r="E970747" s="30"/>
      <c r="F970747" s="30"/>
    </row>
    <row r="970846" spans="1:6" x14ac:dyDescent="0.3">
      <c r="A970846" s="30"/>
      <c r="B970846" s="30"/>
      <c r="C970846" s="30"/>
      <c r="D970846" s="30"/>
      <c r="E970846" s="30"/>
      <c r="F970846" s="30"/>
    </row>
    <row r="970945" spans="1:6" x14ac:dyDescent="0.3">
      <c r="A970945" s="30"/>
      <c r="B970945" s="30"/>
      <c r="C970945" s="30"/>
      <c r="D970945" s="30"/>
      <c r="E970945" s="30"/>
      <c r="F970945" s="30"/>
    </row>
    <row r="971044" spans="1:6" x14ac:dyDescent="0.3">
      <c r="A971044" s="30"/>
      <c r="B971044" s="30"/>
      <c r="C971044" s="30"/>
      <c r="D971044" s="30"/>
      <c r="E971044" s="30"/>
      <c r="F971044" s="30"/>
    </row>
    <row r="971143" spans="1:6" x14ac:dyDescent="0.3">
      <c r="A971143" s="30"/>
      <c r="B971143" s="30"/>
      <c r="C971143" s="30"/>
      <c r="D971143" s="30"/>
      <c r="E971143" s="30"/>
      <c r="F971143" s="30"/>
    </row>
    <row r="971242" spans="1:6" x14ac:dyDescent="0.3">
      <c r="A971242" s="30"/>
      <c r="B971242" s="30"/>
      <c r="C971242" s="30"/>
      <c r="D971242" s="30"/>
      <c r="E971242" s="30"/>
      <c r="F971242" s="30"/>
    </row>
    <row r="971341" spans="1:6" x14ac:dyDescent="0.3">
      <c r="A971341" s="30"/>
      <c r="B971341" s="30"/>
      <c r="C971341" s="30"/>
      <c r="D971341" s="30"/>
      <c r="E971341" s="30"/>
      <c r="F971341" s="30"/>
    </row>
    <row r="971440" spans="1:6" x14ac:dyDescent="0.3">
      <c r="A971440" s="30"/>
      <c r="B971440" s="30"/>
      <c r="C971440" s="30"/>
      <c r="D971440" s="30"/>
      <c r="E971440" s="30"/>
      <c r="F971440" s="30"/>
    </row>
    <row r="971539" spans="1:6" x14ac:dyDescent="0.3">
      <c r="A971539" s="30"/>
      <c r="B971539" s="30"/>
      <c r="C971539" s="30"/>
      <c r="D971539" s="30"/>
      <c r="E971539" s="30"/>
      <c r="F971539" s="30"/>
    </row>
    <row r="971638" spans="1:6" x14ac:dyDescent="0.3">
      <c r="A971638" s="30"/>
      <c r="B971638" s="30"/>
      <c r="C971638" s="30"/>
      <c r="D971638" s="30"/>
      <c r="E971638" s="30"/>
      <c r="F971638" s="30"/>
    </row>
    <row r="971737" spans="1:6" x14ac:dyDescent="0.3">
      <c r="A971737" s="30"/>
      <c r="B971737" s="30"/>
      <c r="C971737" s="30"/>
      <c r="D971737" s="30"/>
      <c r="E971737" s="30"/>
      <c r="F971737" s="30"/>
    </row>
    <row r="971836" spans="1:6" x14ac:dyDescent="0.3">
      <c r="A971836" s="30"/>
      <c r="B971836" s="30"/>
      <c r="C971836" s="30"/>
      <c r="D971836" s="30"/>
      <c r="E971836" s="30"/>
      <c r="F971836" s="30"/>
    </row>
    <row r="971935" spans="1:6" x14ac:dyDescent="0.3">
      <c r="A971935" s="30"/>
      <c r="B971935" s="30"/>
      <c r="C971935" s="30"/>
      <c r="D971935" s="30"/>
      <c r="E971935" s="30"/>
      <c r="F971935" s="30"/>
    </row>
    <row r="972034" spans="1:6" x14ac:dyDescent="0.3">
      <c r="A972034" s="30"/>
      <c r="B972034" s="30"/>
      <c r="C972034" s="30"/>
      <c r="D972034" s="30"/>
      <c r="E972034" s="30"/>
      <c r="F972034" s="30"/>
    </row>
    <row r="972133" spans="1:6" x14ac:dyDescent="0.3">
      <c r="A972133" s="30"/>
      <c r="B972133" s="30"/>
      <c r="C972133" s="30"/>
      <c r="D972133" s="30"/>
      <c r="E972133" s="30"/>
      <c r="F972133" s="30"/>
    </row>
    <row r="972232" spans="1:6" x14ac:dyDescent="0.3">
      <c r="A972232" s="30"/>
      <c r="B972232" s="30"/>
      <c r="C972232" s="30"/>
      <c r="D972232" s="30"/>
      <c r="E972232" s="30"/>
      <c r="F972232" s="30"/>
    </row>
    <row r="972331" spans="1:6" x14ac:dyDescent="0.3">
      <c r="A972331" s="30"/>
      <c r="B972331" s="30"/>
      <c r="C972331" s="30"/>
      <c r="D972331" s="30"/>
      <c r="E972331" s="30"/>
      <c r="F972331" s="30"/>
    </row>
    <row r="972430" spans="1:6" x14ac:dyDescent="0.3">
      <c r="A972430" s="30"/>
      <c r="B972430" s="30"/>
      <c r="C972430" s="30"/>
      <c r="D972430" s="30"/>
      <c r="E972430" s="30"/>
      <c r="F972430" s="30"/>
    </row>
    <row r="972529" spans="1:6" x14ac:dyDescent="0.3">
      <c r="A972529" s="30"/>
      <c r="B972529" s="30"/>
      <c r="C972529" s="30"/>
      <c r="D972529" s="30"/>
      <c r="E972529" s="30"/>
      <c r="F972529" s="30"/>
    </row>
    <row r="972628" spans="1:6" x14ac:dyDescent="0.3">
      <c r="A972628" s="30"/>
      <c r="B972628" s="30"/>
      <c r="C972628" s="30"/>
      <c r="D972628" s="30"/>
      <c r="E972628" s="30"/>
      <c r="F972628" s="30"/>
    </row>
    <row r="972727" spans="1:6" x14ac:dyDescent="0.3">
      <c r="A972727" s="30"/>
      <c r="B972727" s="30"/>
      <c r="C972727" s="30"/>
      <c r="D972727" s="30"/>
      <c r="E972727" s="30"/>
      <c r="F972727" s="30"/>
    </row>
    <row r="972826" spans="1:6" x14ac:dyDescent="0.3">
      <c r="A972826" s="30"/>
      <c r="B972826" s="30"/>
      <c r="C972826" s="30"/>
      <c r="D972826" s="30"/>
      <c r="E972826" s="30"/>
      <c r="F972826" s="30"/>
    </row>
    <row r="972925" spans="1:6" x14ac:dyDescent="0.3">
      <c r="A972925" s="30"/>
      <c r="B972925" s="30"/>
      <c r="C972925" s="30"/>
      <c r="D972925" s="30"/>
      <c r="E972925" s="30"/>
      <c r="F972925" s="30"/>
    </row>
    <row r="973024" spans="1:6" x14ac:dyDescent="0.3">
      <c r="A973024" s="30"/>
      <c r="B973024" s="30"/>
      <c r="C973024" s="30"/>
      <c r="D973024" s="30"/>
      <c r="E973024" s="30"/>
      <c r="F973024" s="30"/>
    </row>
    <row r="973123" spans="1:6" x14ac:dyDescent="0.3">
      <c r="A973123" s="30"/>
      <c r="B973123" s="30"/>
      <c r="C973123" s="30"/>
      <c r="D973123" s="30"/>
      <c r="E973123" s="30"/>
      <c r="F973123" s="30"/>
    </row>
    <row r="973222" spans="1:6" x14ac:dyDescent="0.3">
      <c r="A973222" s="30"/>
      <c r="B973222" s="30"/>
      <c r="C973222" s="30"/>
      <c r="D973222" s="30"/>
      <c r="E973222" s="30"/>
      <c r="F973222" s="30"/>
    </row>
    <row r="973321" spans="1:6" x14ac:dyDescent="0.3">
      <c r="A973321" s="30"/>
      <c r="B973321" s="30"/>
      <c r="C973321" s="30"/>
      <c r="D973321" s="30"/>
      <c r="E973321" s="30"/>
      <c r="F973321" s="30"/>
    </row>
    <row r="973420" spans="1:6" x14ac:dyDescent="0.3">
      <c r="A973420" s="30"/>
      <c r="B973420" s="30"/>
      <c r="C973420" s="30"/>
      <c r="D973420" s="30"/>
      <c r="E973420" s="30"/>
      <c r="F973420" s="30"/>
    </row>
    <row r="973519" spans="1:6" x14ac:dyDescent="0.3">
      <c r="A973519" s="30"/>
      <c r="B973519" s="30"/>
      <c r="C973519" s="30"/>
      <c r="D973519" s="30"/>
      <c r="E973519" s="30"/>
      <c r="F973519" s="30"/>
    </row>
    <row r="973618" spans="1:6" x14ac:dyDescent="0.3">
      <c r="A973618" s="30"/>
      <c r="B973618" s="30"/>
      <c r="C973618" s="30"/>
      <c r="D973618" s="30"/>
      <c r="E973618" s="30"/>
      <c r="F973618" s="30"/>
    </row>
    <row r="973717" spans="1:6" x14ac:dyDescent="0.3">
      <c r="A973717" s="30"/>
      <c r="B973717" s="30"/>
      <c r="C973717" s="30"/>
      <c r="D973717" s="30"/>
      <c r="E973717" s="30"/>
      <c r="F973717" s="30"/>
    </row>
    <row r="973816" spans="1:6" x14ac:dyDescent="0.3">
      <c r="A973816" s="30"/>
      <c r="B973816" s="30"/>
      <c r="C973816" s="30"/>
      <c r="D973816" s="30"/>
      <c r="E973816" s="30"/>
      <c r="F973816" s="30"/>
    </row>
    <row r="973915" spans="1:6" x14ac:dyDescent="0.3">
      <c r="A973915" s="30"/>
      <c r="B973915" s="30"/>
      <c r="C973915" s="30"/>
      <c r="D973915" s="30"/>
      <c r="E973915" s="30"/>
      <c r="F973915" s="30"/>
    </row>
    <row r="974014" spans="1:6" x14ac:dyDescent="0.3">
      <c r="A974014" s="30"/>
      <c r="B974014" s="30"/>
      <c r="C974014" s="30"/>
      <c r="D974014" s="30"/>
      <c r="E974014" s="30"/>
      <c r="F974014" s="30"/>
    </row>
    <row r="974113" spans="1:6" x14ac:dyDescent="0.3">
      <c r="A974113" s="30"/>
      <c r="B974113" s="30"/>
      <c r="C974113" s="30"/>
      <c r="D974113" s="30"/>
      <c r="E974113" s="30"/>
      <c r="F974113" s="30"/>
    </row>
    <row r="974212" spans="1:6" x14ac:dyDescent="0.3">
      <c r="A974212" s="30"/>
      <c r="B974212" s="30"/>
      <c r="C974212" s="30"/>
      <c r="D974212" s="30"/>
      <c r="E974212" s="30"/>
      <c r="F974212" s="30"/>
    </row>
    <row r="974311" spans="1:6" x14ac:dyDescent="0.3">
      <c r="A974311" s="30"/>
      <c r="B974311" s="30"/>
      <c r="C974311" s="30"/>
      <c r="D974311" s="30"/>
      <c r="E974311" s="30"/>
      <c r="F974311" s="30"/>
    </row>
    <row r="974410" spans="1:6" x14ac:dyDescent="0.3">
      <c r="A974410" s="30"/>
      <c r="B974410" s="30"/>
      <c r="C974410" s="30"/>
      <c r="D974410" s="30"/>
      <c r="E974410" s="30"/>
      <c r="F974410" s="30"/>
    </row>
    <row r="974509" spans="1:6" x14ac:dyDescent="0.3">
      <c r="A974509" s="30"/>
      <c r="B974509" s="30"/>
      <c r="C974509" s="30"/>
      <c r="D974509" s="30"/>
      <c r="E974509" s="30"/>
      <c r="F974509" s="30"/>
    </row>
    <row r="974608" spans="1:6" x14ac:dyDescent="0.3">
      <c r="A974608" s="30"/>
      <c r="B974608" s="30"/>
      <c r="C974608" s="30"/>
      <c r="D974608" s="30"/>
      <c r="E974608" s="30"/>
      <c r="F974608" s="30"/>
    </row>
    <row r="974707" spans="1:6" x14ac:dyDescent="0.3">
      <c r="A974707" s="30"/>
      <c r="B974707" s="30"/>
      <c r="C974707" s="30"/>
      <c r="D974707" s="30"/>
      <c r="E974707" s="30"/>
      <c r="F974707" s="30"/>
    </row>
    <row r="974806" spans="1:6" x14ac:dyDescent="0.3">
      <c r="A974806" s="30"/>
      <c r="B974806" s="30"/>
      <c r="C974806" s="30"/>
      <c r="D974806" s="30"/>
      <c r="E974806" s="30"/>
      <c r="F974806" s="30"/>
    </row>
    <row r="974905" spans="1:6" x14ac:dyDescent="0.3">
      <c r="A974905" s="30"/>
      <c r="B974905" s="30"/>
      <c r="C974905" s="30"/>
      <c r="D974905" s="30"/>
      <c r="E974905" s="30"/>
      <c r="F974905" s="30"/>
    </row>
    <row r="975004" spans="1:6" x14ac:dyDescent="0.3">
      <c r="A975004" s="30"/>
      <c r="B975004" s="30"/>
      <c r="C975004" s="30"/>
      <c r="D975004" s="30"/>
      <c r="E975004" s="30"/>
      <c r="F975004" s="30"/>
    </row>
    <row r="975103" spans="1:6" x14ac:dyDescent="0.3">
      <c r="A975103" s="30"/>
      <c r="B975103" s="30"/>
      <c r="C975103" s="30"/>
      <c r="D975103" s="30"/>
      <c r="E975103" s="30"/>
      <c r="F975103" s="30"/>
    </row>
    <row r="975202" spans="1:6" x14ac:dyDescent="0.3">
      <c r="A975202" s="30"/>
      <c r="B975202" s="30"/>
      <c r="C975202" s="30"/>
      <c r="D975202" s="30"/>
      <c r="E975202" s="30"/>
      <c r="F975202" s="30"/>
    </row>
    <row r="975301" spans="1:6" x14ac:dyDescent="0.3">
      <c r="A975301" s="30"/>
      <c r="B975301" s="30"/>
      <c r="C975301" s="30"/>
      <c r="D975301" s="30"/>
      <c r="E975301" s="30"/>
      <c r="F975301" s="30"/>
    </row>
    <row r="975400" spans="1:6" x14ac:dyDescent="0.3">
      <c r="A975400" s="30"/>
      <c r="B975400" s="30"/>
      <c r="C975400" s="30"/>
      <c r="D975400" s="30"/>
      <c r="E975400" s="30"/>
      <c r="F975400" s="30"/>
    </row>
    <row r="975499" spans="1:6" x14ac:dyDescent="0.3">
      <c r="A975499" s="30"/>
      <c r="B975499" s="30"/>
      <c r="C975499" s="30"/>
      <c r="D975499" s="30"/>
      <c r="E975499" s="30"/>
      <c r="F975499" s="30"/>
    </row>
    <row r="975598" spans="1:6" x14ac:dyDescent="0.3">
      <c r="A975598" s="30"/>
      <c r="B975598" s="30"/>
      <c r="C975598" s="30"/>
      <c r="D975598" s="30"/>
      <c r="E975598" s="30"/>
      <c r="F975598" s="30"/>
    </row>
    <row r="975697" spans="1:6" x14ac:dyDescent="0.3">
      <c r="A975697" s="30"/>
      <c r="B975697" s="30"/>
      <c r="C975697" s="30"/>
      <c r="D975697" s="30"/>
      <c r="E975697" s="30"/>
      <c r="F975697" s="30"/>
    </row>
    <row r="975796" spans="1:6" x14ac:dyDescent="0.3">
      <c r="A975796" s="30"/>
      <c r="B975796" s="30"/>
      <c r="C975796" s="30"/>
      <c r="D975796" s="30"/>
      <c r="E975796" s="30"/>
      <c r="F975796" s="30"/>
    </row>
    <row r="975895" spans="1:6" x14ac:dyDescent="0.3">
      <c r="A975895" s="30"/>
      <c r="B975895" s="30"/>
      <c r="C975895" s="30"/>
      <c r="D975895" s="30"/>
      <c r="E975895" s="30"/>
      <c r="F975895" s="30"/>
    </row>
    <row r="975994" spans="1:6" x14ac:dyDescent="0.3">
      <c r="A975994" s="30"/>
      <c r="B975994" s="30"/>
      <c r="C975994" s="30"/>
      <c r="D975994" s="30"/>
      <c r="E975994" s="30"/>
      <c r="F975994" s="30"/>
    </row>
    <row r="976093" spans="1:6" x14ac:dyDescent="0.3">
      <c r="A976093" s="30"/>
      <c r="B976093" s="30"/>
      <c r="C976093" s="30"/>
      <c r="D976093" s="30"/>
      <c r="E976093" s="30"/>
      <c r="F976093" s="30"/>
    </row>
    <row r="976192" spans="1:6" x14ac:dyDescent="0.3">
      <c r="A976192" s="30"/>
      <c r="B976192" s="30"/>
      <c r="C976192" s="30"/>
      <c r="D976192" s="30"/>
      <c r="E976192" s="30"/>
      <c r="F976192" s="30"/>
    </row>
    <row r="976291" spans="1:6" x14ac:dyDescent="0.3">
      <c r="A976291" s="30"/>
      <c r="B976291" s="30"/>
      <c r="C976291" s="30"/>
      <c r="D976291" s="30"/>
      <c r="E976291" s="30"/>
      <c r="F976291" s="30"/>
    </row>
    <row r="976390" spans="1:6" x14ac:dyDescent="0.3">
      <c r="A976390" s="30"/>
      <c r="B976390" s="30"/>
      <c r="C976390" s="30"/>
      <c r="D976390" s="30"/>
      <c r="E976390" s="30"/>
      <c r="F976390" s="30"/>
    </row>
    <row r="976489" spans="1:6" x14ac:dyDescent="0.3">
      <c r="A976489" s="30"/>
      <c r="B976489" s="30"/>
      <c r="C976489" s="30"/>
      <c r="D976489" s="30"/>
      <c r="E976489" s="30"/>
      <c r="F976489" s="30"/>
    </row>
    <row r="976588" spans="1:6" x14ac:dyDescent="0.3">
      <c r="A976588" s="30"/>
      <c r="B976588" s="30"/>
      <c r="C976588" s="30"/>
      <c r="D976588" s="30"/>
      <c r="E976588" s="30"/>
      <c r="F976588" s="30"/>
    </row>
    <row r="976687" spans="1:6" x14ac:dyDescent="0.3">
      <c r="A976687" s="30"/>
      <c r="B976687" s="30"/>
      <c r="C976687" s="30"/>
      <c r="D976687" s="30"/>
      <c r="E976687" s="30"/>
      <c r="F976687" s="30"/>
    </row>
    <row r="976786" spans="1:6" x14ac:dyDescent="0.3">
      <c r="A976786" s="30"/>
      <c r="B976786" s="30"/>
      <c r="C976786" s="30"/>
      <c r="D976786" s="30"/>
      <c r="E976786" s="30"/>
      <c r="F976786" s="30"/>
    </row>
    <row r="976885" spans="1:6" x14ac:dyDescent="0.3">
      <c r="A976885" s="30"/>
      <c r="B976885" s="30"/>
      <c r="C976885" s="30"/>
      <c r="D976885" s="30"/>
      <c r="E976885" s="30"/>
      <c r="F976885" s="30"/>
    </row>
    <row r="976984" spans="1:6" x14ac:dyDescent="0.3">
      <c r="A976984" s="30"/>
      <c r="B976984" s="30"/>
      <c r="C976984" s="30"/>
      <c r="D976984" s="30"/>
      <c r="E976984" s="30"/>
      <c r="F976984" s="30"/>
    </row>
    <row r="977083" spans="1:6" x14ac:dyDescent="0.3">
      <c r="A977083" s="30"/>
      <c r="B977083" s="30"/>
      <c r="C977083" s="30"/>
      <c r="D977083" s="30"/>
      <c r="E977083" s="30"/>
      <c r="F977083" s="30"/>
    </row>
    <row r="977182" spans="1:6" x14ac:dyDescent="0.3">
      <c r="A977182" s="30"/>
      <c r="B977182" s="30"/>
      <c r="C977182" s="30"/>
      <c r="D977182" s="30"/>
      <c r="E977182" s="30"/>
      <c r="F977182" s="30"/>
    </row>
    <row r="977281" spans="1:6" x14ac:dyDescent="0.3">
      <c r="A977281" s="30"/>
      <c r="B977281" s="30"/>
      <c r="C977281" s="30"/>
      <c r="D977281" s="30"/>
      <c r="E977281" s="30"/>
      <c r="F977281" s="30"/>
    </row>
    <row r="977380" spans="1:6" x14ac:dyDescent="0.3">
      <c r="A977380" s="30"/>
      <c r="B977380" s="30"/>
      <c r="C977380" s="30"/>
      <c r="D977380" s="30"/>
      <c r="E977380" s="30"/>
      <c r="F977380" s="30"/>
    </row>
    <row r="977479" spans="1:6" x14ac:dyDescent="0.3">
      <c r="A977479" s="30"/>
      <c r="B977479" s="30"/>
      <c r="C977479" s="30"/>
      <c r="D977479" s="30"/>
      <c r="E977479" s="30"/>
      <c r="F977479" s="30"/>
    </row>
    <row r="977578" spans="1:6" x14ac:dyDescent="0.3">
      <c r="A977578" s="30"/>
      <c r="B977578" s="30"/>
      <c r="C977578" s="30"/>
      <c r="D977578" s="30"/>
      <c r="E977578" s="30"/>
      <c r="F977578" s="30"/>
    </row>
    <row r="977677" spans="1:6" x14ac:dyDescent="0.3">
      <c r="A977677" s="30"/>
      <c r="B977677" s="30"/>
      <c r="C977677" s="30"/>
      <c r="D977677" s="30"/>
      <c r="E977677" s="30"/>
      <c r="F977677" s="30"/>
    </row>
    <row r="977776" spans="1:6" x14ac:dyDescent="0.3">
      <c r="A977776" s="30"/>
      <c r="B977776" s="30"/>
      <c r="C977776" s="30"/>
      <c r="D977776" s="30"/>
      <c r="E977776" s="30"/>
      <c r="F977776" s="30"/>
    </row>
    <row r="977875" spans="1:6" x14ac:dyDescent="0.3">
      <c r="A977875" s="30"/>
      <c r="B977875" s="30"/>
      <c r="C977875" s="30"/>
      <c r="D977875" s="30"/>
      <c r="E977875" s="30"/>
      <c r="F977875" s="30"/>
    </row>
    <row r="977974" spans="1:6" x14ac:dyDescent="0.3">
      <c r="A977974" s="30"/>
      <c r="B977974" s="30"/>
      <c r="C977974" s="30"/>
      <c r="D977974" s="30"/>
      <c r="E977974" s="30"/>
      <c r="F977974" s="30"/>
    </row>
    <row r="978073" spans="1:6" x14ac:dyDescent="0.3">
      <c r="A978073" s="30"/>
      <c r="B978073" s="30"/>
      <c r="C978073" s="30"/>
      <c r="D978073" s="30"/>
      <c r="E978073" s="30"/>
      <c r="F978073" s="30"/>
    </row>
    <row r="978172" spans="1:6" x14ac:dyDescent="0.3">
      <c r="A978172" s="30"/>
      <c r="B978172" s="30"/>
      <c r="C978172" s="30"/>
      <c r="D978172" s="30"/>
      <c r="E978172" s="30"/>
      <c r="F978172" s="30"/>
    </row>
    <row r="978271" spans="1:6" x14ac:dyDescent="0.3">
      <c r="A978271" s="30"/>
      <c r="B978271" s="30"/>
      <c r="C978271" s="30"/>
      <c r="D978271" s="30"/>
      <c r="E978271" s="30"/>
      <c r="F978271" s="30"/>
    </row>
    <row r="978370" spans="1:6" x14ac:dyDescent="0.3">
      <c r="A978370" s="30"/>
      <c r="B978370" s="30"/>
      <c r="C978370" s="30"/>
      <c r="D978370" s="30"/>
      <c r="E978370" s="30"/>
      <c r="F978370" s="30"/>
    </row>
    <row r="978469" spans="1:6" x14ac:dyDescent="0.3">
      <c r="A978469" s="30"/>
      <c r="B978469" s="30"/>
      <c r="C978469" s="30"/>
      <c r="D978469" s="30"/>
      <c r="E978469" s="30"/>
      <c r="F978469" s="30"/>
    </row>
    <row r="978568" spans="1:6" x14ac:dyDescent="0.3">
      <c r="A978568" s="30"/>
      <c r="B978568" s="30"/>
      <c r="C978568" s="30"/>
      <c r="D978568" s="30"/>
      <c r="E978568" s="30"/>
      <c r="F978568" s="30"/>
    </row>
    <row r="978667" spans="1:6" x14ac:dyDescent="0.3">
      <c r="A978667" s="30"/>
      <c r="B978667" s="30"/>
      <c r="C978667" s="30"/>
      <c r="D978667" s="30"/>
      <c r="E978667" s="30"/>
      <c r="F978667" s="30"/>
    </row>
    <row r="978766" spans="1:6" x14ac:dyDescent="0.3">
      <c r="A978766" s="30"/>
      <c r="B978766" s="30"/>
      <c r="C978766" s="30"/>
      <c r="D978766" s="30"/>
      <c r="E978766" s="30"/>
      <c r="F978766" s="30"/>
    </row>
    <row r="978865" spans="1:6" x14ac:dyDescent="0.3">
      <c r="A978865" s="30"/>
      <c r="B978865" s="30"/>
      <c r="C978865" s="30"/>
      <c r="D978865" s="30"/>
      <c r="E978865" s="30"/>
      <c r="F978865" s="30"/>
    </row>
    <row r="978964" spans="1:6" x14ac:dyDescent="0.3">
      <c r="A978964" s="30"/>
      <c r="B978964" s="30"/>
      <c r="C978964" s="30"/>
      <c r="D978964" s="30"/>
      <c r="E978964" s="30"/>
      <c r="F978964" s="30"/>
    </row>
    <row r="979063" spans="1:6" x14ac:dyDescent="0.3">
      <c r="A979063" s="30"/>
      <c r="B979063" s="30"/>
      <c r="C979063" s="30"/>
      <c r="D979063" s="30"/>
      <c r="E979063" s="30"/>
      <c r="F979063" s="30"/>
    </row>
    <row r="979162" spans="1:6" x14ac:dyDescent="0.3">
      <c r="A979162" s="30"/>
      <c r="B979162" s="30"/>
      <c r="C979162" s="30"/>
      <c r="D979162" s="30"/>
      <c r="E979162" s="30"/>
      <c r="F979162" s="30"/>
    </row>
    <row r="979261" spans="1:6" x14ac:dyDescent="0.3">
      <c r="A979261" s="30"/>
      <c r="B979261" s="30"/>
      <c r="C979261" s="30"/>
      <c r="D979261" s="30"/>
      <c r="E979261" s="30"/>
      <c r="F979261" s="30"/>
    </row>
    <row r="979360" spans="1:6" x14ac:dyDescent="0.3">
      <c r="A979360" s="30"/>
      <c r="B979360" s="30"/>
      <c r="C979360" s="30"/>
      <c r="D979360" s="30"/>
      <c r="E979360" s="30"/>
      <c r="F979360" s="30"/>
    </row>
    <row r="979459" spans="1:6" x14ac:dyDescent="0.3">
      <c r="A979459" s="30"/>
      <c r="B979459" s="30"/>
      <c r="C979459" s="30"/>
      <c r="D979459" s="30"/>
      <c r="E979459" s="30"/>
      <c r="F979459" s="30"/>
    </row>
    <row r="979558" spans="1:6" x14ac:dyDescent="0.3">
      <c r="A979558" s="30"/>
      <c r="B979558" s="30"/>
      <c r="C979558" s="30"/>
      <c r="D979558" s="30"/>
      <c r="E979558" s="30"/>
      <c r="F979558" s="30"/>
    </row>
    <row r="979657" spans="1:6" x14ac:dyDescent="0.3">
      <c r="A979657" s="30"/>
      <c r="B979657" s="30"/>
      <c r="C979657" s="30"/>
      <c r="D979657" s="30"/>
      <c r="E979657" s="30"/>
      <c r="F979657" s="30"/>
    </row>
    <row r="979756" spans="1:6" x14ac:dyDescent="0.3">
      <c r="A979756" s="30"/>
      <c r="B979756" s="30"/>
      <c r="C979756" s="30"/>
      <c r="D979756" s="30"/>
      <c r="E979756" s="30"/>
      <c r="F979756" s="30"/>
    </row>
    <row r="979855" spans="1:6" x14ac:dyDescent="0.3">
      <c r="A979855" s="30"/>
      <c r="B979855" s="30"/>
      <c r="C979855" s="30"/>
      <c r="D979855" s="30"/>
      <c r="E979855" s="30"/>
      <c r="F979855" s="30"/>
    </row>
    <row r="979954" spans="1:6" x14ac:dyDescent="0.3">
      <c r="A979954" s="30"/>
      <c r="B979954" s="30"/>
      <c r="C979954" s="30"/>
      <c r="D979954" s="30"/>
      <c r="E979954" s="30"/>
      <c r="F979954" s="30"/>
    </row>
    <row r="980053" spans="1:6" x14ac:dyDescent="0.3">
      <c r="A980053" s="30"/>
      <c r="B980053" s="30"/>
      <c r="C980053" s="30"/>
      <c r="D980053" s="30"/>
      <c r="E980053" s="30"/>
      <c r="F980053" s="30"/>
    </row>
    <row r="980152" spans="1:6" x14ac:dyDescent="0.3">
      <c r="A980152" s="30"/>
      <c r="B980152" s="30"/>
      <c r="C980152" s="30"/>
      <c r="D980152" s="30"/>
      <c r="E980152" s="30"/>
      <c r="F980152" s="30"/>
    </row>
    <row r="980251" spans="1:6" x14ac:dyDescent="0.3">
      <c r="A980251" s="30"/>
      <c r="B980251" s="30"/>
      <c r="C980251" s="30"/>
      <c r="D980251" s="30"/>
      <c r="E980251" s="30"/>
      <c r="F980251" s="30"/>
    </row>
    <row r="980350" spans="1:6" x14ac:dyDescent="0.3">
      <c r="A980350" s="30"/>
      <c r="B980350" s="30"/>
      <c r="C980350" s="30"/>
      <c r="D980350" s="30"/>
      <c r="E980350" s="30"/>
      <c r="F980350" s="30"/>
    </row>
    <row r="980449" spans="1:6" x14ac:dyDescent="0.3">
      <c r="A980449" s="30"/>
      <c r="B980449" s="30"/>
      <c r="C980449" s="30"/>
      <c r="D980449" s="30"/>
      <c r="E980449" s="30"/>
      <c r="F980449" s="30"/>
    </row>
    <row r="980548" spans="1:6" x14ac:dyDescent="0.3">
      <c r="A980548" s="30"/>
      <c r="B980548" s="30"/>
      <c r="C980548" s="30"/>
      <c r="D980548" s="30"/>
      <c r="E980548" s="30"/>
      <c r="F980548" s="30"/>
    </row>
    <row r="980647" spans="1:6" x14ac:dyDescent="0.3">
      <c r="A980647" s="30"/>
      <c r="B980647" s="30"/>
      <c r="C980647" s="30"/>
      <c r="D980647" s="30"/>
      <c r="E980647" s="30"/>
      <c r="F980647" s="30"/>
    </row>
    <row r="980746" spans="1:6" x14ac:dyDescent="0.3">
      <c r="A980746" s="30"/>
      <c r="B980746" s="30"/>
      <c r="C980746" s="30"/>
      <c r="D980746" s="30"/>
      <c r="E980746" s="30"/>
      <c r="F980746" s="30"/>
    </row>
    <row r="980845" spans="1:6" x14ac:dyDescent="0.3">
      <c r="A980845" s="30"/>
      <c r="B980845" s="30"/>
      <c r="C980845" s="30"/>
      <c r="D980845" s="30"/>
      <c r="E980845" s="30"/>
      <c r="F980845" s="30"/>
    </row>
    <row r="980944" spans="1:6" x14ac:dyDescent="0.3">
      <c r="A980944" s="30"/>
      <c r="B980944" s="30"/>
      <c r="C980944" s="30"/>
      <c r="D980944" s="30"/>
      <c r="E980944" s="30"/>
      <c r="F980944" s="30"/>
    </row>
    <row r="981043" spans="1:6" x14ac:dyDescent="0.3">
      <c r="A981043" s="30"/>
      <c r="B981043" s="30"/>
      <c r="C981043" s="30"/>
      <c r="D981043" s="30"/>
      <c r="E981043" s="30"/>
      <c r="F981043" s="30"/>
    </row>
    <row r="981142" spans="1:6" x14ac:dyDescent="0.3">
      <c r="A981142" s="30"/>
      <c r="B981142" s="30"/>
      <c r="C981142" s="30"/>
      <c r="D981142" s="30"/>
      <c r="E981142" s="30"/>
      <c r="F981142" s="30"/>
    </row>
    <row r="981241" spans="1:6" x14ac:dyDescent="0.3">
      <c r="A981241" s="30"/>
      <c r="B981241" s="30"/>
      <c r="C981241" s="30"/>
      <c r="D981241" s="30"/>
      <c r="E981241" s="30"/>
      <c r="F981241" s="30"/>
    </row>
    <row r="981340" spans="1:6" x14ac:dyDescent="0.3">
      <c r="A981340" s="30"/>
      <c r="B981340" s="30"/>
      <c r="C981340" s="30"/>
      <c r="D981340" s="30"/>
      <c r="E981340" s="30"/>
      <c r="F981340" s="30"/>
    </row>
    <row r="981439" spans="1:6" x14ac:dyDescent="0.3">
      <c r="A981439" s="30"/>
      <c r="B981439" s="30"/>
      <c r="C981439" s="30"/>
      <c r="D981439" s="30"/>
      <c r="E981439" s="30"/>
      <c r="F981439" s="30"/>
    </row>
    <row r="981538" spans="1:6" x14ac:dyDescent="0.3">
      <c r="A981538" s="30"/>
      <c r="B981538" s="30"/>
      <c r="C981538" s="30"/>
      <c r="D981538" s="30"/>
      <c r="E981538" s="30"/>
      <c r="F981538" s="30"/>
    </row>
    <row r="981637" spans="1:6" x14ac:dyDescent="0.3">
      <c r="A981637" s="30"/>
      <c r="B981637" s="30"/>
      <c r="C981637" s="30"/>
      <c r="D981637" s="30"/>
      <c r="E981637" s="30"/>
      <c r="F981637" s="30"/>
    </row>
    <row r="981736" spans="1:6" x14ac:dyDescent="0.3">
      <c r="A981736" s="30"/>
      <c r="B981736" s="30"/>
      <c r="C981736" s="30"/>
      <c r="D981736" s="30"/>
      <c r="E981736" s="30"/>
      <c r="F981736" s="30"/>
    </row>
    <row r="981835" spans="1:6" x14ac:dyDescent="0.3">
      <c r="A981835" s="30"/>
      <c r="B981835" s="30"/>
      <c r="C981835" s="30"/>
      <c r="D981835" s="30"/>
      <c r="E981835" s="30"/>
      <c r="F981835" s="30"/>
    </row>
    <row r="981934" spans="1:6" x14ac:dyDescent="0.3">
      <c r="A981934" s="30"/>
      <c r="B981934" s="30"/>
      <c r="C981934" s="30"/>
      <c r="D981934" s="30"/>
      <c r="E981934" s="30"/>
      <c r="F981934" s="30"/>
    </row>
    <row r="982033" spans="1:6" x14ac:dyDescent="0.3">
      <c r="A982033" s="30"/>
      <c r="B982033" s="30"/>
      <c r="C982033" s="30"/>
      <c r="D982033" s="30"/>
      <c r="E982033" s="30"/>
      <c r="F982033" s="30"/>
    </row>
    <row r="982132" spans="1:6" x14ac:dyDescent="0.3">
      <c r="A982132" s="30"/>
      <c r="B982132" s="30"/>
      <c r="C982132" s="30"/>
      <c r="D982132" s="30"/>
      <c r="E982132" s="30"/>
      <c r="F982132" s="30"/>
    </row>
    <row r="982231" spans="1:6" x14ac:dyDescent="0.3">
      <c r="A982231" s="30"/>
      <c r="B982231" s="30"/>
      <c r="C982231" s="30"/>
      <c r="D982231" s="30"/>
      <c r="E982231" s="30"/>
      <c r="F982231" s="30"/>
    </row>
    <row r="982330" spans="1:6" x14ac:dyDescent="0.3">
      <c r="A982330" s="30"/>
      <c r="B982330" s="30"/>
      <c r="C982330" s="30"/>
      <c r="D982330" s="30"/>
      <c r="E982330" s="30"/>
      <c r="F982330" s="30"/>
    </row>
    <row r="982429" spans="1:6" x14ac:dyDescent="0.3">
      <c r="A982429" s="30"/>
      <c r="B982429" s="30"/>
      <c r="C982429" s="30"/>
      <c r="D982429" s="30"/>
      <c r="E982429" s="30"/>
      <c r="F982429" s="30"/>
    </row>
    <row r="982528" spans="1:6" x14ac:dyDescent="0.3">
      <c r="A982528" s="30"/>
      <c r="B982528" s="30"/>
      <c r="C982528" s="30"/>
      <c r="D982528" s="30"/>
      <c r="E982528" s="30"/>
      <c r="F982528" s="30"/>
    </row>
    <row r="982627" spans="1:6" x14ac:dyDescent="0.3">
      <c r="A982627" s="30"/>
      <c r="B982627" s="30"/>
      <c r="C982627" s="30"/>
      <c r="D982627" s="30"/>
      <c r="E982627" s="30"/>
      <c r="F982627" s="30"/>
    </row>
    <row r="982726" spans="1:6" x14ac:dyDescent="0.3">
      <c r="A982726" s="30"/>
      <c r="B982726" s="30"/>
      <c r="C982726" s="30"/>
      <c r="D982726" s="30"/>
      <c r="E982726" s="30"/>
      <c r="F982726" s="30"/>
    </row>
    <row r="982825" spans="1:6" x14ac:dyDescent="0.3">
      <c r="A982825" s="30"/>
      <c r="B982825" s="30"/>
      <c r="C982825" s="30"/>
      <c r="D982825" s="30"/>
      <c r="E982825" s="30"/>
      <c r="F982825" s="30"/>
    </row>
    <row r="982924" spans="1:6" x14ac:dyDescent="0.3">
      <c r="A982924" s="30"/>
      <c r="B982924" s="30"/>
      <c r="C982924" s="30"/>
      <c r="D982924" s="30"/>
      <c r="E982924" s="30"/>
      <c r="F982924" s="30"/>
    </row>
    <row r="983023" spans="1:6" x14ac:dyDescent="0.3">
      <c r="A983023" s="30"/>
      <c r="B983023" s="30"/>
      <c r="C983023" s="30"/>
      <c r="D983023" s="30"/>
      <c r="E983023" s="30"/>
      <c r="F983023" s="30"/>
    </row>
    <row r="983122" spans="1:6" x14ac:dyDescent="0.3">
      <c r="A983122" s="30"/>
      <c r="B983122" s="30"/>
      <c r="C983122" s="30"/>
      <c r="D983122" s="30"/>
      <c r="E983122" s="30"/>
      <c r="F983122" s="30"/>
    </row>
    <row r="983221" spans="1:6" x14ac:dyDescent="0.3">
      <c r="A983221" s="30"/>
      <c r="B983221" s="30"/>
      <c r="C983221" s="30"/>
      <c r="D983221" s="30"/>
      <c r="E983221" s="30"/>
      <c r="F983221" s="30"/>
    </row>
    <row r="983320" spans="1:6" x14ac:dyDescent="0.3">
      <c r="A983320" s="30"/>
      <c r="B983320" s="30"/>
      <c r="C983320" s="30"/>
      <c r="D983320" s="30"/>
      <c r="E983320" s="30"/>
      <c r="F983320" s="30"/>
    </row>
    <row r="983419" spans="1:6" x14ac:dyDescent="0.3">
      <c r="A983419" s="30"/>
      <c r="B983419" s="30"/>
      <c r="C983419" s="30"/>
      <c r="D983419" s="30"/>
      <c r="E983419" s="30"/>
      <c r="F983419" s="30"/>
    </row>
    <row r="983518" spans="1:6" x14ac:dyDescent="0.3">
      <c r="A983518" s="30"/>
      <c r="B983518" s="30"/>
      <c r="C983518" s="30"/>
      <c r="D983518" s="30"/>
      <c r="E983518" s="30"/>
      <c r="F983518" s="30"/>
    </row>
    <row r="983617" spans="1:6" x14ac:dyDescent="0.3">
      <c r="A983617" s="30"/>
      <c r="B983617" s="30"/>
      <c r="C983617" s="30"/>
      <c r="D983617" s="30"/>
      <c r="E983617" s="30"/>
      <c r="F983617" s="30"/>
    </row>
    <row r="983716" spans="1:6" x14ac:dyDescent="0.3">
      <c r="A983716" s="30"/>
      <c r="B983716" s="30"/>
      <c r="C983716" s="30"/>
      <c r="D983716" s="30"/>
      <c r="E983716" s="30"/>
      <c r="F983716" s="30"/>
    </row>
    <row r="983815" spans="1:6" x14ac:dyDescent="0.3">
      <c r="A983815" s="30"/>
      <c r="B983815" s="30"/>
      <c r="C983815" s="30"/>
      <c r="D983815" s="30"/>
      <c r="E983815" s="30"/>
      <c r="F983815" s="30"/>
    </row>
    <row r="983914" spans="1:6" x14ac:dyDescent="0.3">
      <c r="A983914" s="30"/>
      <c r="B983914" s="30"/>
      <c r="C983914" s="30"/>
      <c r="D983914" s="30"/>
      <c r="E983914" s="30"/>
      <c r="F983914" s="30"/>
    </row>
    <row r="984013" spans="1:6" x14ac:dyDescent="0.3">
      <c r="A984013" s="30"/>
      <c r="B984013" s="30"/>
      <c r="C984013" s="30"/>
      <c r="D984013" s="30"/>
      <c r="E984013" s="30"/>
      <c r="F984013" s="30"/>
    </row>
    <row r="984112" spans="1:6" x14ac:dyDescent="0.3">
      <c r="A984112" s="30"/>
      <c r="B984112" s="30"/>
      <c r="C984112" s="30"/>
      <c r="D984112" s="30"/>
      <c r="E984112" s="30"/>
      <c r="F984112" s="30"/>
    </row>
    <row r="984211" spans="1:6" x14ac:dyDescent="0.3">
      <c r="A984211" s="30"/>
      <c r="B984211" s="30"/>
      <c r="C984211" s="30"/>
      <c r="D984211" s="30"/>
      <c r="E984211" s="30"/>
      <c r="F984211" s="30"/>
    </row>
    <row r="984310" spans="1:6" x14ac:dyDescent="0.3">
      <c r="A984310" s="30"/>
      <c r="B984310" s="30"/>
      <c r="C984310" s="30"/>
      <c r="D984310" s="30"/>
      <c r="E984310" s="30"/>
      <c r="F984310" s="30"/>
    </row>
    <row r="984409" spans="1:6" x14ac:dyDescent="0.3">
      <c r="A984409" s="30"/>
      <c r="B984409" s="30"/>
      <c r="C984409" s="30"/>
      <c r="D984409" s="30"/>
      <c r="E984409" s="30"/>
      <c r="F984409" s="30"/>
    </row>
    <row r="984508" spans="1:6" x14ac:dyDescent="0.3">
      <c r="A984508" s="30"/>
      <c r="B984508" s="30"/>
      <c r="C984508" s="30"/>
      <c r="D984508" s="30"/>
      <c r="E984508" s="30"/>
      <c r="F984508" s="30"/>
    </row>
    <row r="984607" spans="1:6" x14ac:dyDescent="0.3">
      <c r="A984607" s="30"/>
      <c r="B984607" s="30"/>
      <c r="C984607" s="30"/>
      <c r="D984607" s="30"/>
      <c r="E984607" s="30"/>
      <c r="F984607" s="30"/>
    </row>
    <row r="984706" spans="1:6" x14ac:dyDescent="0.3">
      <c r="A984706" s="30"/>
      <c r="B984706" s="30"/>
      <c r="C984706" s="30"/>
      <c r="D984706" s="30"/>
      <c r="E984706" s="30"/>
      <c r="F984706" s="30"/>
    </row>
    <row r="984805" spans="1:6" x14ac:dyDescent="0.3">
      <c r="A984805" s="30"/>
      <c r="B984805" s="30"/>
      <c r="C984805" s="30"/>
      <c r="D984805" s="30"/>
      <c r="E984805" s="30"/>
      <c r="F984805" s="30"/>
    </row>
    <row r="984904" spans="1:6" x14ac:dyDescent="0.3">
      <c r="A984904" s="30"/>
      <c r="B984904" s="30"/>
      <c r="C984904" s="30"/>
      <c r="D984904" s="30"/>
      <c r="E984904" s="30"/>
      <c r="F984904" s="30"/>
    </row>
    <row r="985003" spans="1:6" x14ac:dyDescent="0.3">
      <c r="A985003" s="30"/>
      <c r="B985003" s="30"/>
      <c r="C985003" s="30"/>
      <c r="D985003" s="30"/>
      <c r="E985003" s="30"/>
      <c r="F985003" s="30"/>
    </row>
    <row r="985102" spans="1:6" x14ac:dyDescent="0.3">
      <c r="A985102" s="30"/>
      <c r="B985102" s="30"/>
      <c r="C985102" s="30"/>
      <c r="D985102" s="30"/>
      <c r="E985102" s="30"/>
      <c r="F985102" s="30"/>
    </row>
    <row r="985201" spans="1:6" x14ac:dyDescent="0.3">
      <c r="A985201" s="30"/>
      <c r="B985201" s="30"/>
      <c r="C985201" s="30"/>
      <c r="D985201" s="30"/>
      <c r="E985201" s="30"/>
      <c r="F985201" s="30"/>
    </row>
    <row r="985300" spans="1:6" x14ac:dyDescent="0.3">
      <c r="A985300" s="30"/>
      <c r="B985300" s="30"/>
      <c r="C985300" s="30"/>
      <c r="D985300" s="30"/>
      <c r="E985300" s="30"/>
      <c r="F985300" s="30"/>
    </row>
    <row r="985399" spans="1:6" x14ac:dyDescent="0.3">
      <c r="A985399" s="30"/>
      <c r="B985399" s="30"/>
      <c r="C985399" s="30"/>
      <c r="D985399" s="30"/>
      <c r="E985399" s="30"/>
      <c r="F985399" s="30"/>
    </row>
    <row r="985498" spans="1:6" x14ac:dyDescent="0.3">
      <c r="A985498" s="30"/>
      <c r="B985498" s="30"/>
      <c r="C985498" s="30"/>
      <c r="D985498" s="30"/>
      <c r="E985498" s="30"/>
      <c r="F985498" s="30"/>
    </row>
    <row r="985597" spans="1:6" x14ac:dyDescent="0.3">
      <c r="A985597" s="30"/>
      <c r="B985597" s="30"/>
      <c r="C985597" s="30"/>
      <c r="D985597" s="30"/>
      <c r="E985597" s="30"/>
      <c r="F985597" s="30"/>
    </row>
    <row r="985696" spans="1:6" x14ac:dyDescent="0.3">
      <c r="A985696" s="30"/>
      <c r="B985696" s="30"/>
      <c r="C985696" s="30"/>
      <c r="D985696" s="30"/>
      <c r="E985696" s="30"/>
      <c r="F985696" s="30"/>
    </row>
    <row r="985795" spans="1:6" x14ac:dyDescent="0.3">
      <c r="A985795" s="30"/>
      <c r="B985795" s="30"/>
      <c r="C985795" s="30"/>
      <c r="D985795" s="30"/>
      <c r="E985795" s="30"/>
      <c r="F985795" s="30"/>
    </row>
    <row r="985894" spans="1:6" x14ac:dyDescent="0.3">
      <c r="A985894" s="30"/>
      <c r="B985894" s="30"/>
      <c r="C985894" s="30"/>
      <c r="D985894" s="30"/>
      <c r="E985894" s="30"/>
      <c r="F985894" s="30"/>
    </row>
    <row r="985993" spans="1:6" x14ac:dyDescent="0.3">
      <c r="A985993" s="30"/>
      <c r="B985993" s="30"/>
      <c r="C985993" s="30"/>
      <c r="D985993" s="30"/>
      <c r="E985993" s="30"/>
      <c r="F985993" s="30"/>
    </row>
    <row r="986092" spans="1:6" x14ac:dyDescent="0.3">
      <c r="A986092" s="30"/>
      <c r="B986092" s="30"/>
      <c r="C986092" s="30"/>
      <c r="D986092" s="30"/>
      <c r="E986092" s="30"/>
      <c r="F986092" s="30"/>
    </row>
    <row r="986191" spans="1:6" x14ac:dyDescent="0.3">
      <c r="A986191" s="30"/>
      <c r="B986191" s="30"/>
      <c r="C986191" s="30"/>
      <c r="D986191" s="30"/>
      <c r="E986191" s="30"/>
      <c r="F986191" s="30"/>
    </row>
    <row r="986290" spans="1:6" x14ac:dyDescent="0.3">
      <c r="A986290" s="30"/>
      <c r="B986290" s="30"/>
      <c r="C986290" s="30"/>
      <c r="D986290" s="30"/>
      <c r="E986290" s="30"/>
      <c r="F986290" s="30"/>
    </row>
    <row r="986389" spans="1:6" x14ac:dyDescent="0.3">
      <c r="A986389" s="30"/>
      <c r="B986389" s="30"/>
      <c r="C986389" s="30"/>
      <c r="D986389" s="30"/>
      <c r="E986389" s="30"/>
      <c r="F986389" s="30"/>
    </row>
    <row r="986488" spans="1:6" x14ac:dyDescent="0.3">
      <c r="A986488" s="30"/>
      <c r="B986488" s="30"/>
      <c r="C986488" s="30"/>
      <c r="D986488" s="30"/>
      <c r="E986488" s="30"/>
      <c r="F986488" s="30"/>
    </row>
    <row r="986587" spans="1:6" x14ac:dyDescent="0.3">
      <c r="A986587" s="30"/>
      <c r="B986587" s="30"/>
      <c r="C986587" s="30"/>
      <c r="D986587" s="30"/>
      <c r="E986587" s="30"/>
      <c r="F986587" s="30"/>
    </row>
    <row r="986686" spans="1:6" x14ac:dyDescent="0.3">
      <c r="A986686" s="30"/>
      <c r="B986686" s="30"/>
      <c r="C986686" s="30"/>
      <c r="D986686" s="30"/>
      <c r="E986686" s="30"/>
      <c r="F986686" s="30"/>
    </row>
    <row r="986785" spans="1:6" x14ac:dyDescent="0.3">
      <c r="A986785" s="30"/>
      <c r="B986785" s="30"/>
      <c r="C986785" s="30"/>
      <c r="D986785" s="30"/>
      <c r="E986785" s="30"/>
      <c r="F986785" s="30"/>
    </row>
    <row r="986884" spans="1:6" x14ac:dyDescent="0.3">
      <c r="A986884" s="30"/>
      <c r="B986884" s="30"/>
      <c r="C986884" s="30"/>
      <c r="D986884" s="30"/>
      <c r="E986884" s="30"/>
      <c r="F986884" s="30"/>
    </row>
    <row r="986983" spans="1:6" x14ac:dyDescent="0.3">
      <c r="A986983" s="30"/>
      <c r="B986983" s="30"/>
      <c r="C986983" s="30"/>
      <c r="D986983" s="30"/>
      <c r="E986983" s="30"/>
      <c r="F986983" s="30"/>
    </row>
    <row r="987082" spans="1:6" x14ac:dyDescent="0.3">
      <c r="A987082" s="30"/>
      <c r="B987082" s="30"/>
      <c r="C987082" s="30"/>
      <c r="D987082" s="30"/>
      <c r="E987082" s="30"/>
      <c r="F987082" s="30"/>
    </row>
    <row r="987181" spans="1:6" x14ac:dyDescent="0.3">
      <c r="A987181" s="30"/>
      <c r="B987181" s="30"/>
      <c r="C987181" s="30"/>
      <c r="D987181" s="30"/>
      <c r="E987181" s="30"/>
      <c r="F987181" s="30"/>
    </row>
    <row r="987280" spans="1:6" x14ac:dyDescent="0.3">
      <c r="A987280" s="30"/>
      <c r="B987280" s="30"/>
      <c r="C987280" s="30"/>
      <c r="D987280" s="30"/>
      <c r="E987280" s="30"/>
      <c r="F987280" s="30"/>
    </row>
    <row r="987379" spans="1:6" x14ac:dyDescent="0.3">
      <c r="A987379" s="30"/>
      <c r="B987379" s="30"/>
      <c r="C987379" s="30"/>
      <c r="D987379" s="30"/>
      <c r="E987379" s="30"/>
      <c r="F987379" s="30"/>
    </row>
    <row r="987478" spans="1:6" x14ac:dyDescent="0.3">
      <c r="A987478" s="30"/>
      <c r="B987478" s="30"/>
      <c r="C987478" s="30"/>
      <c r="D987478" s="30"/>
      <c r="E987478" s="30"/>
      <c r="F987478" s="30"/>
    </row>
    <row r="987577" spans="1:6" x14ac:dyDescent="0.3">
      <c r="A987577" s="30"/>
      <c r="B987577" s="30"/>
      <c r="C987577" s="30"/>
      <c r="D987577" s="30"/>
      <c r="E987577" s="30"/>
      <c r="F987577" s="30"/>
    </row>
    <row r="987676" spans="1:6" x14ac:dyDescent="0.3">
      <c r="A987676" s="30"/>
      <c r="B987676" s="30"/>
      <c r="C987676" s="30"/>
      <c r="D987676" s="30"/>
      <c r="E987676" s="30"/>
      <c r="F987676" s="30"/>
    </row>
    <row r="987775" spans="1:6" x14ac:dyDescent="0.3">
      <c r="A987775" s="30"/>
      <c r="B987775" s="30"/>
      <c r="C987775" s="30"/>
      <c r="D987775" s="30"/>
      <c r="E987775" s="30"/>
      <c r="F987775" s="30"/>
    </row>
    <row r="987874" spans="1:6" x14ac:dyDescent="0.3">
      <c r="A987874" s="30"/>
      <c r="B987874" s="30"/>
      <c r="C987874" s="30"/>
      <c r="D987874" s="30"/>
      <c r="E987874" s="30"/>
      <c r="F987874" s="30"/>
    </row>
    <row r="987973" spans="1:6" x14ac:dyDescent="0.3">
      <c r="A987973" s="30"/>
      <c r="B987973" s="30"/>
      <c r="C987973" s="30"/>
      <c r="D987973" s="30"/>
      <c r="E987973" s="30"/>
      <c r="F987973" s="30"/>
    </row>
    <row r="988072" spans="1:6" x14ac:dyDescent="0.3">
      <c r="A988072" s="30"/>
      <c r="B988072" s="30"/>
      <c r="C988072" s="30"/>
      <c r="D988072" s="30"/>
      <c r="E988072" s="30"/>
      <c r="F988072" s="30"/>
    </row>
    <row r="988171" spans="1:6" x14ac:dyDescent="0.3">
      <c r="A988171" s="30"/>
      <c r="B988171" s="30"/>
      <c r="C988171" s="30"/>
      <c r="D988171" s="30"/>
      <c r="E988171" s="30"/>
      <c r="F988171" s="30"/>
    </row>
    <row r="988270" spans="1:6" x14ac:dyDescent="0.3">
      <c r="A988270" s="30"/>
      <c r="B988270" s="30"/>
      <c r="C988270" s="30"/>
      <c r="D988270" s="30"/>
      <c r="E988270" s="30"/>
      <c r="F988270" s="30"/>
    </row>
    <row r="988369" spans="1:6" x14ac:dyDescent="0.3">
      <c r="A988369" s="30"/>
      <c r="B988369" s="30"/>
      <c r="C988369" s="30"/>
      <c r="D988369" s="30"/>
      <c r="E988369" s="30"/>
      <c r="F988369" s="30"/>
    </row>
    <row r="988468" spans="1:6" x14ac:dyDescent="0.3">
      <c r="A988468" s="30"/>
      <c r="B988468" s="30"/>
      <c r="C988468" s="30"/>
      <c r="D988468" s="30"/>
      <c r="E988468" s="30"/>
      <c r="F988468" s="30"/>
    </row>
    <row r="988567" spans="1:6" x14ac:dyDescent="0.3">
      <c r="A988567" s="30"/>
      <c r="B988567" s="30"/>
      <c r="C988567" s="30"/>
      <c r="D988567" s="30"/>
      <c r="E988567" s="30"/>
      <c r="F988567" s="30"/>
    </row>
    <row r="988666" spans="1:6" x14ac:dyDescent="0.3">
      <c r="A988666" s="30"/>
      <c r="B988666" s="30"/>
      <c r="C988666" s="30"/>
      <c r="D988666" s="30"/>
      <c r="E988666" s="30"/>
      <c r="F988666" s="30"/>
    </row>
    <row r="988765" spans="1:6" x14ac:dyDescent="0.3">
      <c r="A988765" s="30"/>
      <c r="B988765" s="30"/>
      <c r="C988765" s="30"/>
      <c r="D988765" s="30"/>
      <c r="E988765" s="30"/>
      <c r="F988765" s="30"/>
    </row>
    <row r="988864" spans="1:6" x14ac:dyDescent="0.3">
      <c r="A988864" s="30"/>
      <c r="B988864" s="30"/>
      <c r="C988864" s="30"/>
      <c r="D988864" s="30"/>
      <c r="E988864" s="30"/>
      <c r="F988864" s="30"/>
    </row>
    <row r="988963" spans="1:6" x14ac:dyDescent="0.3">
      <c r="A988963" s="30"/>
      <c r="B988963" s="30"/>
      <c r="C988963" s="30"/>
      <c r="D988963" s="30"/>
      <c r="E988963" s="30"/>
      <c r="F988963" s="30"/>
    </row>
    <row r="989062" spans="1:6" x14ac:dyDescent="0.3">
      <c r="A989062" s="30"/>
      <c r="B989062" s="30"/>
      <c r="C989062" s="30"/>
      <c r="D989062" s="30"/>
      <c r="E989062" s="30"/>
      <c r="F989062" s="30"/>
    </row>
    <row r="989161" spans="1:6" x14ac:dyDescent="0.3">
      <c r="A989161" s="30"/>
      <c r="B989161" s="30"/>
      <c r="C989161" s="30"/>
      <c r="D989161" s="30"/>
      <c r="E989161" s="30"/>
      <c r="F989161" s="30"/>
    </row>
    <row r="989260" spans="1:6" x14ac:dyDescent="0.3">
      <c r="A989260" s="30"/>
      <c r="B989260" s="30"/>
      <c r="C989260" s="30"/>
      <c r="D989260" s="30"/>
      <c r="E989260" s="30"/>
      <c r="F989260" s="30"/>
    </row>
    <row r="989359" spans="1:6" x14ac:dyDescent="0.3">
      <c r="A989359" s="30"/>
      <c r="B989359" s="30"/>
      <c r="C989359" s="30"/>
      <c r="D989359" s="30"/>
      <c r="E989359" s="30"/>
      <c r="F989359" s="30"/>
    </row>
    <row r="989458" spans="1:6" x14ac:dyDescent="0.3">
      <c r="A989458" s="30"/>
      <c r="B989458" s="30"/>
      <c r="C989458" s="30"/>
      <c r="D989458" s="30"/>
      <c r="E989458" s="30"/>
      <c r="F989458" s="30"/>
    </row>
    <row r="989557" spans="1:6" x14ac:dyDescent="0.3">
      <c r="A989557" s="30"/>
      <c r="B989557" s="30"/>
      <c r="C989557" s="30"/>
      <c r="D989557" s="30"/>
      <c r="E989557" s="30"/>
      <c r="F989557" s="30"/>
    </row>
    <row r="989656" spans="1:6" x14ac:dyDescent="0.3">
      <c r="A989656" s="30"/>
      <c r="B989656" s="30"/>
      <c r="C989656" s="30"/>
      <c r="D989656" s="30"/>
      <c r="E989656" s="30"/>
      <c r="F989656" s="30"/>
    </row>
    <row r="989755" spans="1:6" x14ac:dyDescent="0.3">
      <c r="A989755" s="30"/>
      <c r="B989755" s="30"/>
      <c r="C989755" s="30"/>
      <c r="D989755" s="30"/>
      <c r="E989755" s="30"/>
      <c r="F989755" s="30"/>
    </row>
    <row r="989854" spans="1:6" x14ac:dyDescent="0.3">
      <c r="A989854" s="30"/>
      <c r="B989854" s="30"/>
      <c r="C989854" s="30"/>
      <c r="D989854" s="30"/>
      <c r="E989854" s="30"/>
      <c r="F989854" s="30"/>
    </row>
    <row r="989953" spans="1:6" x14ac:dyDescent="0.3">
      <c r="A989953" s="30"/>
      <c r="B989953" s="30"/>
      <c r="C989953" s="30"/>
      <c r="D989953" s="30"/>
      <c r="E989953" s="30"/>
      <c r="F989953" s="30"/>
    </row>
    <row r="990052" spans="1:6" x14ac:dyDescent="0.3">
      <c r="A990052" s="30"/>
      <c r="B990052" s="30"/>
      <c r="C990052" s="30"/>
      <c r="D990052" s="30"/>
      <c r="E990052" s="30"/>
      <c r="F990052" s="30"/>
    </row>
    <row r="990151" spans="1:6" x14ac:dyDescent="0.3">
      <c r="A990151" s="30"/>
      <c r="B990151" s="30"/>
      <c r="C990151" s="30"/>
      <c r="D990151" s="30"/>
      <c r="E990151" s="30"/>
      <c r="F990151" s="30"/>
    </row>
    <row r="990250" spans="1:6" x14ac:dyDescent="0.3">
      <c r="A990250" s="30"/>
      <c r="B990250" s="30"/>
      <c r="C990250" s="30"/>
      <c r="D990250" s="30"/>
      <c r="E990250" s="30"/>
      <c r="F990250" s="30"/>
    </row>
    <row r="990349" spans="1:6" x14ac:dyDescent="0.3">
      <c r="A990349" s="30"/>
      <c r="B990349" s="30"/>
      <c r="C990349" s="30"/>
      <c r="D990349" s="30"/>
      <c r="E990349" s="30"/>
      <c r="F990349" s="30"/>
    </row>
    <row r="990448" spans="1:6" x14ac:dyDescent="0.3">
      <c r="A990448" s="30"/>
      <c r="B990448" s="30"/>
      <c r="C990448" s="30"/>
      <c r="D990448" s="30"/>
      <c r="E990448" s="30"/>
      <c r="F990448" s="30"/>
    </row>
    <row r="990547" spans="1:6" x14ac:dyDescent="0.3">
      <c r="A990547" s="30"/>
      <c r="B990547" s="30"/>
      <c r="C990547" s="30"/>
      <c r="D990547" s="30"/>
      <c r="E990547" s="30"/>
      <c r="F990547" s="30"/>
    </row>
    <row r="990646" spans="1:6" x14ac:dyDescent="0.3">
      <c r="A990646" s="30"/>
      <c r="B990646" s="30"/>
      <c r="C990646" s="30"/>
      <c r="D990646" s="30"/>
      <c r="E990646" s="30"/>
      <c r="F990646" s="30"/>
    </row>
    <row r="990745" spans="1:6" x14ac:dyDescent="0.3">
      <c r="A990745" s="30"/>
      <c r="B990745" s="30"/>
      <c r="C990745" s="30"/>
      <c r="D990745" s="30"/>
      <c r="E990745" s="30"/>
      <c r="F990745" s="30"/>
    </row>
    <row r="990844" spans="1:6" x14ac:dyDescent="0.3">
      <c r="A990844" s="30"/>
      <c r="B990844" s="30"/>
      <c r="C990844" s="30"/>
      <c r="D990844" s="30"/>
      <c r="E990844" s="30"/>
      <c r="F990844" s="30"/>
    </row>
    <row r="990943" spans="1:6" x14ac:dyDescent="0.3">
      <c r="A990943" s="30"/>
      <c r="B990943" s="30"/>
      <c r="C990943" s="30"/>
      <c r="D990943" s="30"/>
      <c r="E990943" s="30"/>
      <c r="F990943" s="30"/>
    </row>
    <row r="991042" spans="1:6" x14ac:dyDescent="0.3">
      <c r="A991042" s="30"/>
      <c r="B991042" s="30"/>
      <c r="C991042" s="30"/>
      <c r="D991042" s="30"/>
      <c r="E991042" s="30"/>
      <c r="F991042" s="30"/>
    </row>
    <row r="991141" spans="1:6" x14ac:dyDescent="0.3">
      <c r="A991141" s="30"/>
      <c r="B991141" s="30"/>
      <c r="C991141" s="30"/>
      <c r="D991141" s="30"/>
      <c r="E991141" s="30"/>
      <c r="F991141" s="30"/>
    </row>
    <row r="991240" spans="1:6" x14ac:dyDescent="0.3">
      <c r="A991240" s="30"/>
      <c r="B991240" s="30"/>
      <c r="C991240" s="30"/>
      <c r="D991240" s="30"/>
      <c r="E991240" s="30"/>
      <c r="F991240" s="30"/>
    </row>
    <row r="991339" spans="1:6" x14ac:dyDescent="0.3">
      <c r="A991339" s="30"/>
      <c r="B991339" s="30"/>
      <c r="C991339" s="30"/>
      <c r="D991339" s="30"/>
      <c r="E991339" s="30"/>
      <c r="F991339" s="30"/>
    </row>
    <row r="991438" spans="1:6" x14ac:dyDescent="0.3">
      <c r="A991438" s="30"/>
      <c r="B991438" s="30"/>
      <c r="C991438" s="30"/>
      <c r="D991438" s="30"/>
      <c r="E991438" s="30"/>
      <c r="F991438" s="30"/>
    </row>
    <row r="991537" spans="1:6" x14ac:dyDescent="0.3">
      <c r="A991537" s="30"/>
      <c r="B991537" s="30"/>
      <c r="C991537" s="30"/>
      <c r="D991537" s="30"/>
      <c r="E991537" s="30"/>
      <c r="F991537" s="30"/>
    </row>
    <row r="991636" spans="1:6" x14ac:dyDescent="0.3">
      <c r="A991636" s="30"/>
      <c r="B991636" s="30"/>
      <c r="C991636" s="30"/>
      <c r="D991636" s="30"/>
      <c r="E991636" s="30"/>
      <c r="F991636" s="30"/>
    </row>
    <row r="991735" spans="1:6" x14ac:dyDescent="0.3">
      <c r="A991735" s="30"/>
      <c r="B991735" s="30"/>
      <c r="C991735" s="30"/>
      <c r="D991735" s="30"/>
      <c r="E991735" s="30"/>
      <c r="F991735" s="30"/>
    </row>
    <row r="991834" spans="1:6" x14ac:dyDescent="0.3">
      <c r="A991834" s="30"/>
      <c r="B991834" s="30"/>
      <c r="C991834" s="30"/>
      <c r="D991834" s="30"/>
      <c r="E991834" s="30"/>
      <c r="F991834" s="30"/>
    </row>
    <row r="991933" spans="1:6" x14ac:dyDescent="0.3">
      <c r="A991933" s="30"/>
      <c r="B991933" s="30"/>
      <c r="C991933" s="30"/>
      <c r="D991933" s="30"/>
      <c r="E991933" s="30"/>
      <c r="F991933" s="30"/>
    </row>
    <row r="992032" spans="1:6" x14ac:dyDescent="0.3">
      <c r="A992032" s="30"/>
      <c r="B992032" s="30"/>
      <c r="C992032" s="30"/>
      <c r="D992032" s="30"/>
      <c r="E992032" s="30"/>
      <c r="F992032" s="30"/>
    </row>
    <row r="992131" spans="1:6" x14ac:dyDescent="0.3">
      <c r="A992131" s="30"/>
      <c r="B992131" s="30"/>
      <c r="C992131" s="30"/>
      <c r="D992131" s="30"/>
      <c r="E992131" s="30"/>
      <c r="F992131" s="30"/>
    </row>
    <row r="992230" spans="1:6" x14ac:dyDescent="0.3">
      <c r="A992230" s="30"/>
      <c r="B992230" s="30"/>
      <c r="C992230" s="30"/>
      <c r="D992230" s="30"/>
      <c r="E992230" s="30"/>
      <c r="F992230" s="30"/>
    </row>
    <row r="992329" spans="1:6" x14ac:dyDescent="0.3">
      <c r="A992329" s="30"/>
      <c r="B992329" s="30"/>
      <c r="C992329" s="30"/>
      <c r="D992329" s="30"/>
      <c r="E992329" s="30"/>
      <c r="F992329" s="30"/>
    </row>
    <row r="992428" spans="1:6" x14ac:dyDescent="0.3">
      <c r="A992428" s="30"/>
      <c r="B992428" s="30"/>
      <c r="C992428" s="30"/>
      <c r="D992428" s="30"/>
      <c r="E992428" s="30"/>
      <c r="F992428" s="30"/>
    </row>
    <row r="992527" spans="1:6" x14ac:dyDescent="0.3">
      <c r="A992527" s="30"/>
      <c r="B992527" s="30"/>
      <c r="C992527" s="30"/>
      <c r="D992527" s="30"/>
      <c r="E992527" s="30"/>
      <c r="F992527" s="30"/>
    </row>
    <row r="992626" spans="1:6" x14ac:dyDescent="0.3">
      <c r="A992626" s="30"/>
      <c r="B992626" s="30"/>
      <c r="C992626" s="30"/>
      <c r="D992626" s="30"/>
      <c r="E992626" s="30"/>
      <c r="F992626" s="30"/>
    </row>
    <row r="992725" spans="1:6" x14ac:dyDescent="0.3">
      <c r="A992725" s="30"/>
      <c r="B992725" s="30"/>
      <c r="C992725" s="30"/>
      <c r="D992725" s="30"/>
      <c r="E992725" s="30"/>
      <c r="F992725" s="30"/>
    </row>
    <row r="992824" spans="1:6" x14ac:dyDescent="0.3">
      <c r="A992824" s="30"/>
      <c r="B992824" s="30"/>
      <c r="C992824" s="30"/>
      <c r="D992824" s="30"/>
      <c r="E992824" s="30"/>
      <c r="F992824" s="30"/>
    </row>
    <row r="992923" spans="1:6" x14ac:dyDescent="0.3">
      <c r="A992923" s="30"/>
      <c r="B992923" s="30"/>
      <c r="C992923" s="30"/>
      <c r="D992923" s="30"/>
      <c r="E992923" s="30"/>
      <c r="F992923" s="30"/>
    </row>
    <row r="993022" spans="1:6" x14ac:dyDescent="0.3">
      <c r="A993022" s="30"/>
      <c r="B993022" s="30"/>
      <c r="C993022" s="30"/>
      <c r="D993022" s="30"/>
      <c r="E993022" s="30"/>
      <c r="F993022" s="30"/>
    </row>
    <row r="993121" spans="1:6" x14ac:dyDescent="0.3">
      <c r="A993121" s="30"/>
      <c r="B993121" s="30"/>
      <c r="C993121" s="30"/>
      <c r="D993121" s="30"/>
      <c r="E993121" s="30"/>
      <c r="F993121" s="30"/>
    </row>
    <row r="993220" spans="1:6" x14ac:dyDescent="0.3">
      <c r="A993220" s="30"/>
      <c r="B993220" s="30"/>
      <c r="C993220" s="30"/>
      <c r="D993220" s="30"/>
      <c r="E993220" s="30"/>
      <c r="F993220" s="30"/>
    </row>
    <row r="993319" spans="1:6" x14ac:dyDescent="0.3">
      <c r="A993319" s="30"/>
      <c r="B993319" s="30"/>
      <c r="C993319" s="30"/>
      <c r="D993319" s="30"/>
      <c r="E993319" s="30"/>
      <c r="F993319" s="30"/>
    </row>
    <row r="993418" spans="1:6" x14ac:dyDescent="0.3">
      <c r="A993418" s="30"/>
      <c r="B993418" s="30"/>
      <c r="C993418" s="30"/>
      <c r="D993418" s="30"/>
      <c r="E993418" s="30"/>
      <c r="F993418" s="30"/>
    </row>
    <row r="993517" spans="1:6" x14ac:dyDescent="0.3">
      <c r="A993517" s="30"/>
      <c r="B993517" s="30"/>
      <c r="C993517" s="30"/>
      <c r="D993517" s="30"/>
      <c r="E993517" s="30"/>
      <c r="F993517" s="30"/>
    </row>
    <row r="993616" spans="1:6" x14ac:dyDescent="0.3">
      <c r="A993616" s="30"/>
      <c r="B993616" s="30"/>
      <c r="C993616" s="30"/>
      <c r="D993616" s="30"/>
      <c r="E993616" s="30"/>
      <c r="F993616" s="30"/>
    </row>
    <row r="993715" spans="1:6" x14ac:dyDescent="0.3">
      <c r="A993715" s="30"/>
      <c r="B993715" s="30"/>
      <c r="C993715" s="30"/>
      <c r="D993715" s="30"/>
      <c r="E993715" s="30"/>
      <c r="F993715" s="30"/>
    </row>
    <row r="993814" spans="1:6" x14ac:dyDescent="0.3">
      <c r="A993814" s="30"/>
      <c r="B993814" s="30"/>
      <c r="C993814" s="30"/>
      <c r="D993814" s="30"/>
      <c r="E993814" s="30"/>
      <c r="F993814" s="30"/>
    </row>
    <row r="993913" spans="1:6" x14ac:dyDescent="0.3">
      <c r="A993913" s="30"/>
      <c r="B993913" s="30"/>
      <c r="C993913" s="30"/>
      <c r="D993913" s="30"/>
      <c r="E993913" s="30"/>
      <c r="F993913" s="30"/>
    </row>
    <row r="994012" spans="1:6" x14ac:dyDescent="0.3">
      <c r="A994012" s="30"/>
      <c r="B994012" s="30"/>
      <c r="C994012" s="30"/>
      <c r="D994012" s="30"/>
      <c r="E994012" s="30"/>
      <c r="F994012" s="30"/>
    </row>
    <row r="994111" spans="1:6" x14ac:dyDescent="0.3">
      <c r="A994111" s="30"/>
      <c r="B994111" s="30"/>
      <c r="C994111" s="30"/>
      <c r="D994111" s="30"/>
      <c r="E994111" s="30"/>
      <c r="F994111" s="30"/>
    </row>
    <row r="994210" spans="1:6" x14ac:dyDescent="0.3">
      <c r="A994210" s="30"/>
      <c r="B994210" s="30"/>
      <c r="C994210" s="30"/>
      <c r="D994210" s="30"/>
      <c r="E994210" s="30"/>
      <c r="F994210" s="30"/>
    </row>
    <row r="994309" spans="1:6" x14ac:dyDescent="0.3">
      <c r="A994309" s="30"/>
      <c r="B994309" s="30"/>
      <c r="C994309" s="30"/>
      <c r="D994309" s="30"/>
      <c r="E994309" s="30"/>
      <c r="F994309" s="30"/>
    </row>
    <row r="994408" spans="1:6" x14ac:dyDescent="0.3">
      <c r="A994408" s="30"/>
      <c r="B994408" s="30"/>
      <c r="C994408" s="30"/>
      <c r="D994408" s="30"/>
      <c r="E994408" s="30"/>
      <c r="F994408" s="30"/>
    </row>
    <row r="994507" spans="1:6" x14ac:dyDescent="0.3">
      <c r="A994507" s="30"/>
      <c r="B994507" s="30"/>
      <c r="C994507" s="30"/>
      <c r="D994507" s="30"/>
      <c r="E994507" s="30"/>
      <c r="F994507" s="30"/>
    </row>
    <row r="994606" spans="1:6" x14ac:dyDescent="0.3">
      <c r="A994606" s="30"/>
      <c r="B994606" s="30"/>
      <c r="C994606" s="30"/>
      <c r="D994606" s="30"/>
      <c r="E994606" s="30"/>
      <c r="F994606" s="30"/>
    </row>
    <row r="994705" spans="1:6" x14ac:dyDescent="0.3">
      <c r="A994705" s="30"/>
      <c r="B994705" s="30"/>
      <c r="C994705" s="30"/>
      <c r="D994705" s="30"/>
      <c r="E994705" s="30"/>
      <c r="F994705" s="30"/>
    </row>
    <row r="994804" spans="1:6" x14ac:dyDescent="0.3">
      <c r="A994804" s="30"/>
      <c r="B994804" s="30"/>
      <c r="C994804" s="30"/>
      <c r="D994804" s="30"/>
      <c r="E994804" s="30"/>
      <c r="F994804" s="30"/>
    </row>
    <row r="994903" spans="1:6" x14ac:dyDescent="0.3">
      <c r="A994903" s="30"/>
      <c r="B994903" s="30"/>
      <c r="C994903" s="30"/>
      <c r="D994903" s="30"/>
      <c r="E994903" s="30"/>
      <c r="F994903" s="30"/>
    </row>
    <row r="995002" spans="1:6" x14ac:dyDescent="0.3">
      <c r="A995002" s="30"/>
      <c r="B995002" s="30"/>
      <c r="C995002" s="30"/>
      <c r="D995002" s="30"/>
      <c r="E995002" s="30"/>
      <c r="F995002" s="30"/>
    </row>
    <row r="995101" spans="1:6" x14ac:dyDescent="0.3">
      <c r="A995101" s="30"/>
      <c r="B995101" s="30"/>
      <c r="C995101" s="30"/>
      <c r="D995101" s="30"/>
      <c r="E995101" s="30"/>
      <c r="F995101" s="30"/>
    </row>
    <row r="995200" spans="1:6" x14ac:dyDescent="0.3">
      <c r="A995200" s="30"/>
      <c r="B995200" s="30"/>
      <c r="C995200" s="30"/>
      <c r="D995200" s="30"/>
      <c r="E995200" s="30"/>
      <c r="F995200" s="30"/>
    </row>
    <row r="995299" spans="1:6" x14ac:dyDescent="0.3">
      <c r="A995299" s="30"/>
      <c r="B995299" s="30"/>
      <c r="C995299" s="30"/>
      <c r="D995299" s="30"/>
      <c r="E995299" s="30"/>
      <c r="F995299" s="30"/>
    </row>
    <row r="995398" spans="1:6" x14ac:dyDescent="0.3">
      <c r="A995398" s="30"/>
      <c r="B995398" s="30"/>
      <c r="C995398" s="30"/>
      <c r="D995398" s="30"/>
      <c r="E995398" s="30"/>
      <c r="F995398" s="30"/>
    </row>
    <row r="995497" spans="1:6" x14ac:dyDescent="0.3">
      <c r="A995497" s="30"/>
      <c r="B995497" s="30"/>
      <c r="C995497" s="30"/>
      <c r="D995497" s="30"/>
      <c r="E995497" s="30"/>
      <c r="F995497" s="30"/>
    </row>
    <row r="995596" spans="1:6" x14ac:dyDescent="0.3">
      <c r="A995596" s="30"/>
      <c r="B995596" s="30"/>
      <c r="C995596" s="30"/>
      <c r="D995596" s="30"/>
      <c r="E995596" s="30"/>
      <c r="F995596" s="30"/>
    </row>
    <row r="995695" spans="1:6" x14ac:dyDescent="0.3">
      <c r="A995695" s="30"/>
      <c r="B995695" s="30"/>
      <c r="C995695" s="30"/>
      <c r="D995695" s="30"/>
      <c r="E995695" s="30"/>
      <c r="F995695" s="30"/>
    </row>
    <row r="995794" spans="1:6" x14ac:dyDescent="0.3">
      <c r="A995794" s="30"/>
      <c r="B995794" s="30"/>
      <c r="C995794" s="30"/>
      <c r="D995794" s="30"/>
      <c r="E995794" s="30"/>
      <c r="F995794" s="30"/>
    </row>
    <row r="995893" spans="1:6" x14ac:dyDescent="0.3">
      <c r="A995893" s="30"/>
      <c r="B995893" s="30"/>
      <c r="C995893" s="30"/>
      <c r="D995893" s="30"/>
      <c r="E995893" s="30"/>
      <c r="F995893" s="30"/>
    </row>
    <row r="995992" spans="1:6" x14ac:dyDescent="0.3">
      <c r="A995992" s="30"/>
      <c r="B995992" s="30"/>
      <c r="C995992" s="30"/>
      <c r="D995992" s="30"/>
      <c r="E995992" s="30"/>
      <c r="F995992" s="30"/>
    </row>
    <row r="996091" spans="1:6" x14ac:dyDescent="0.3">
      <c r="A996091" s="30"/>
      <c r="B996091" s="30"/>
      <c r="C996091" s="30"/>
      <c r="D996091" s="30"/>
      <c r="E996091" s="30"/>
      <c r="F996091" s="30"/>
    </row>
    <row r="996190" spans="1:6" x14ac:dyDescent="0.3">
      <c r="A996190" s="30"/>
      <c r="B996190" s="30"/>
      <c r="C996190" s="30"/>
      <c r="D996190" s="30"/>
      <c r="E996190" s="30"/>
      <c r="F996190" s="30"/>
    </row>
    <row r="996289" spans="1:6" x14ac:dyDescent="0.3">
      <c r="A996289" s="30"/>
      <c r="B996289" s="30"/>
      <c r="C996289" s="30"/>
      <c r="D996289" s="30"/>
      <c r="E996289" s="30"/>
      <c r="F996289" s="30"/>
    </row>
    <row r="996388" spans="1:6" x14ac:dyDescent="0.3">
      <c r="A996388" s="30"/>
      <c r="B996388" s="30"/>
      <c r="C996388" s="30"/>
      <c r="D996388" s="30"/>
      <c r="E996388" s="30"/>
      <c r="F996388" s="30"/>
    </row>
    <row r="996487" spans="1:6" x14ac:dyDescent="0.3">
      <c r="A996487" s="30"/>
      <c r="B996487" s="30"/>
      <c r="C996487" s="30"/>
      <c r="D996487" s="30"/>
      <c r="E996487" s="30"/>
      <c r="F996487" s="30"/>
    </row>
    <row r="996586" spans="1:6" x14ac:dyDescent="0.3">
      <c r="A996586" s="30"/>
      <c r="B996586" s="30"/>
      <c r="C996586" s="30"/>
      <c r="D996586" s="30"/>
      <c r="E996586" s="30"/>
      <c r="F996586" s="30"/>
    </row>
    <row r="996685" spans="1:6" x14ac:dyDescent="0.3">
      <c r="A996685" s="30"/>
      <c r="B996685" s="30"/>
      <c r="C996685" s="30"/>
      <c r="D996685" s="30"/>
      <c r="E996685" s="30"/>
      <c r="F996685" s="30"/>
    </row>
    <row r="996784" spans="1:6" x14ac:dyDescent="0.3">
      <c r="A996784" s="30"/>
      <c r="B996784" s="30"/>
      <c r="C996784" s="30"/>
      <c r="D996784" s="30"/>
      <c r="E996784" s="30"/>
      <c r="F996784" s="30"/>
    </row>
    <row r="996883" spans="1:6" x14ac:dyDescent="0.3">
      <c r="A996883" s="30"/>
      <c r="B996883" s="30"/>
      <c r="C996883" s="30"/>
      <c r="D996883" s="30"/>
      <c r="E996883" s="30"/>
      <c r="F996883" s="30"/>
    </row>
    <row r="996982" spans="1:6" x14ac:dyDescent="0.3">
      <c r="A996982" s="30"/>
      <c r="B996982" s="30"/>
      <c r="C996982" s="30"/>
      <c r="D996982" s="30"/>
      <c r="E996982" s="30"/>
      <c r="F996982" s="30"/>
    </row>
    <row r="997081" spans="1:6" x14ac:dyDescent="0.3">
      <c r="A997081" s="30"/>
      <c r="B997081" s="30"/>
      <c r="C997081" s="30"/>
      <c r="D997081" s="30"/>
      <c r="E997081" s="30"/>
      <c r="F997081" s="30"/>
    </row>
    <row r="997180" spans="1:6" x14ac:dyDescent="0.3">
      <c r="A997180" s="30"/>
      <c r="B997180" s="30"/>
      <c r="C997180" s="30"/>
      <c r="D997180" s="30"/>
      <c r="E997180" s="30"/>
      <c r="F997180" s="30"/>
    </row>
    <row r="997279" spans="1:6" x14ac:dyDescent="0.3">
      <c r="A997279" s="30"/>
      <c r="B997279" s="30"/>
      <c r="C997279" s="30"/>
      <c r="D997279" s="30"/>
      <c r="E997279" s="30"/>
      <c r="F997279" s="30"/>
    </row>
    <row r="997378" spans="1:6" x14ac:dyDescent="0.3">
      <c r="A997378" s="30"/>
      <c r="B997378" s="30"/>
      <c r="C997378" s="30"/>
      <c r="D997378" s="30"/>
      <c r="E997378" s="30"/>
      <c r="F997378" s="30"/>
    </row>
    <row r="997477" spans="1:6" x14ac:dyDescent="0.3">
      <c r="A997477" s="30"/>
      <c r="B997477" s="30"/>
      <c r="C997477" s="30"/>
      <c r="D997477" s="30"/>
      <c r="E997477" s="30"/>
      <c r="F997477" s="30"/>
    </row>
    <row r="997576" spans="1:6" x14ac:dyDescent="0.3">
      <c r="A997576" s="30"/>
      <c r="B997576" s="30"/>
      <c r="C997576" s="30"/>
      <c r="D997576" s="30"/>
      <c r="E997576" s="30"/>
      <c r="F997576" s="30"/>
    </row>
    <row r="997675" spans="1:6" x14ac:dyDescent="0.3">
      <c r="A997675" s="30"/>
      <c r="B997675" s="30"/>
      <c r="C997675" s="30"/>
      <c r="D997675" s="30"/>
      <c r="E997675" s="30"/>
      <c r="F997675" s="30"/>
    </row>
    <row r="997774" spans="1:6" x14ac:dyDescent="0.3">
      <c r="A997774" s="30"/>
      <c r="B997774" s="30"/>
      <c r="C997774" s="30"/>
      <c r="D997774" s="30"/>
      <c r="E997774" s="30"/>
      <c r="F997774" s="30"/>
    </row>
    <row r="997873" spans="1:6" x14ac:dyDescent="0.3">
      <c r="A997873" s="30"/>
      <c r="B997873" s="30"/>
      <c r="C997873" s="30"/>
      <c r="D997873" s="30"/>
      <c r="E997873" s="30"/>
      <c r="F997873" s="30"/>
    </row>
    <row r="997972" spans="1:6" x14ac:dyDescent="0.3">
      <c r="A997972" s="30"/>
      <c r="B997972" s="30"/>
      <c r="C997972" s="30"/>
      <c r="D997972" s="30"/>
      <c r="E997972" s="30"/>
      <c r="F997972" s="30"/>
    </row>
    <row r="998071" spans="1:6" x14ac:dyDescent="0.3">
      <c r="A998071" s="30"/>
      <c r="B998071" s="30"/>
      <c r="C998071" s="30"/>
      <c r="D998071" s="30"/>
      <c r="E998071" s="30"/>
      <c r="F998071" s="30"/>
    </row>
    <row r="998170" spans="1:6" x14ac:dyDescent="0.3">
      <c r="A998170" s="30"/>
      <c r="B998170" s="30"/>
      <c r="C998170" s="30"/>
      <c r="D998170" s="30"/>
      <c r="E998170" s="30"/>
      <c r="F998170" s="30"/>
    </row>
    <row r="998269" spans="1:6" x14ac:dyDescent="0.3">
      <c r="A998269" s="30"/>
      <c r="B998269" s="30"/>
      <c r="C998269" s="30"/>
      <c r="D998269" s="30"/>
      <c r="E998269" s="30"/>
      <c r="F998269" s="30"/>
    </row>
    <row r="998368" spans="1:6" x14ac:dyDescent="0.3">
      <c r="A998368" s="30"/>
      <c r="B998368" s="30"/>
      <c r="C998368" s="30"/>
      <c r="D998368" s="30"/>
      <c r="E998368" s="30"/>
      <c r="F998368" s="30"/>
    </row>
    <row r="998467" spans="1:6" x14ac:dyDescent="0.3">
      <c r="A998467" s="30"/>
      <c r="B998467" s="30"/>
      <c r="C998467" s="30"/>
      <c r="D998467" s="30"/>
      <c r="E998467" s="30"/>
      <c r="F998467" s="30"/>
    </row>
    <row r="998566" spans="1:6" x14ac:dyDescent="0.3">
      <c r="A998566" s="30"/>
      <c r="B998566" s="30"/>
      <c r="C998566" s="30"/>
      <c r="D998566" s="30"/>
      <c r="E998566" s="30"/>
      <c r="F998566" s="30"/>
    </row>
    <row r="998665" spans="1:6" x14ac:dyDescent="0.3">
      <c r="A998665" s="30"/>
      <c r="B998665" s="30"/>
      <c r="C998665" s="30"/>
      <c r="D998665" s="30"/>
      <c r="E998665" s="30"/>
      <c r="F998665" s="30"/>
    </row>
    <row r="998764" spans="1:6" x14ac:dyDescent="0.3">
      <c r="A998764" s="30"/>
      <c r="B998764" s="30"/>
      <c r="C998764" s="30"/>
      <c r="D998764" s="30"/>
      <c r="E998764" s="30"/>
      <c r="F998764" s="30"/>
    </row>
    <row r="998863" spans="1:6" x14ac:dyDescent="0.3">
      <c r="A998863" s="30"/>
      <c r="B998863" s="30"/>
      <c r="C998863" s="30"/>
      <c r="D998863" s="30"/>
      <c r="E998863" s="30"/>
      <c r="F998863" s="30"/>
    </row>
    <row r="998962" spans="1:6" x14ac:dyDescent="0.3">
      <c r="A998962" s="30"/>
      <c r="B998962" s="30"/>
      <c r="C998962" s="30"/>
      <c r="D998962" s="30"/>
      <c r="E998962" s="30"/>
      <c r="F998962" s="30"/>
    </row>
    <row r="999061" spans="1:6" x14ac:dyDescent="0.3">
      <c r="A999061" s="30"/>
      <c r="B999061" s="30"/>
      <c r="C999061" s="30"/>
      <c r="D999061" s="30"/>
      <c r="E999061" s="30"/>
      <c r="F999061" s="30"/>
    </row>
    <row r="999160" spans="1:6" x14ac:dyDescent="0.3">
      <c r="A999160" s="30"/>
      <c r="B999160" s="30"/>
      <c r="C999160" s="30"/>
      <c r="D999160" s="30"/>
      <c r="E999160" s="30"/>
      <c r="F999160" s="30"/>
    </row>
    <row r="999259" spans="1:6" x14ac:dyDescent="0.3">
      <c r="A999259" s="30"/>
      <c r="B999259" s="30"/>
      <c r="C999259" s="30"/>
      <c r="D999259" s="30"/>
      <c r="E999259" s="30"/>
      <c r="F999259" s="30"/>
    </row>
    <row r="999358" spans="1:6" x14ac:dyDescent="0.3">
      <c r="A999358" s="30"/>
      <c r="B999358" s="30"/>
      <c r="C999358" s="30"/>
      <c r="D999358" s="30"/>
      <c r="E999358" s="30"/>
      <c r="F999358" s="30"/>
    </row>
    <row r="999457" spans="1:6" x14ac:dyDescent="0.3">
      <c r="A999457" s="30"/>
      <c r="B999457" s="30"/>
      <c r="C999457" s="30"/>
      <c r="D999457" s="30"/>
      <c r="E999457" s="30"/>
      <c r="F999457" s="30"/>
    </row>
    <row r="999556" spans="1:6" x14ac:dyDescent="0.3">
      <c r="A999556" s="30"/>
      <c r="B999556" s="30"/>
      <c r="C999556" s="30"/>
      <c r="D999556" s="30"/>
      <c r="E999556" s="30"/>
      <c r="F999556" s="30"/>
    </row>
    <row r="999655" spans="1:6" x14ac:dyDescent="0.3">
      <c r="A999655" s="30"/>
      <c r="B999655" s="30"/>
      <c r="C999655" s="30"/>
      <c r="D999655" s="30"/>
      <c r="E999655" s="30"/>
      <c r="F999655" s="30"/>
    </row>
    <row r="999754" spans="1:6" x14ac:dyDescent="0.3">
      <c r="A999754" s="30"/>
      <c r="B999754" s="30"/>
      <c r="C999754" s="30"/>
      <c r="D999754" s="30"/>
      <c r="E999754" s="30"/>
      <c r="F999754" s="30"/>
    </row>
    <row r="999853" spans="1:6" x14ac:dyDescent="0.3">
      <c r="A999853" s="30"/>
      <c r="B999853" s="30"/>
      <c r="C999853" s="30"/>
      <c r="D999853" s="30"/>
      <c r="E999853" s="30"/>
      <c r="F999853" s="30"/>
    </row>
    <row r="999952" spans="1:6" x14ac:dyDescent="0.3">
      <c r="A999952" s="30"/>
      <c r="B999952" s="30"/>
      <c r="C999952" s="30"/>
      <c r="D999952" s="30"/>
      <c r="E999952" s="30"/>
      <c r="F999952" s="30"/>
    </row>
    <row r="1000051" spans="1:6" x14ac:dyDescent="0.3">
      <c r="A1000051" s="30"/>
      <c r="B1000051" s="30"/>
      <c r="C1000051" s="30"/>
      <c r="D1000051" s="30"/>
      <c r="E1000051" s="30"/>
      <c r="F1000051" s="30"/>
    </row>
    <row r="1000150" spans="1:6" x14ac:dyDescent="0.3">
      <c r="A1000150" s="30"/>
      <c r="B1000150" s="30"/>
      <c r="C1000150" s="30"/>
      <c r="D1000150" s="30"/>
      <c r="E1000150" s="30"/>
      <c r="F1000150" s="30"/>
    </row>
    <row r="1000249" spans="1:6" x14ac:dyDescent="0.3">
      <c r="A1000249" s="30"/>
      <c r="B1000249" s="30"/>
      <c r="C1000249" s="30"/>
      <c r="D1000249" s="30"/>
      <c r="E1000249" s="30"/>
      <c r="F1000249" s="30"/>
    </row>
    <row r="1000348" spans="1:6" x14ac:dyDescent="0.3">
      <c r="A1000348" s="30"/>
      <c r="B1000348" s="30"/>
      <c r="C1000348" s="30"/>
      <c r="D1000348" s="30"/>
      <c r="E1000348" s="30"/>
      <c r="F1000348" s="30"/>
    </row>
    <row r="1000447" spans="1:6" x14ac:dyDescent="0.3">
      <c r="A1000447" s="30"/>
      <c r="B1000447" s="30"/>
      <c r="C1000447" s="30"/>
      <c r="D1000447" s="30"/>
      <c r="E1000447" s="30"/>
      <c r="F1000447" s="30"/>
    </row>
    <row r="1000546" spans="1:6" x14ac:dyDescent="0.3">
      <c r="A1000546" s="30"/>
      <c r="B1000546" s="30"/>
      <c r="C1000546" s="30"/>
      <c r="D1000546" s="30"/>
      <c r="E1000546" s="30"/>
      <c r="F1000546" s="30"/>
    </row>
    <row r="1000645" spans="1:6" x14ac:dyDescent="0.3">
      <c r="A1000645" s="30"/>
      <c r="B1000645" s="30"/>
      <c r="C1000645" s="30"/>
      <c r="D1000645" s="30"/>
      <c r="E1000645" s="30"/>
      <c r="F1000645" s="30"/>
    </row>
    <row r="1000744" spans="1:6" x14ac:dyDescent="0.3">
      <c r="A1000744" s="30"/>
      <c r="B1000744" s="30"/>
      <c r="C1000744" s="30"/>
      <c r="D1000744" s="30"/>
      <c r="E1000744" s="30"/>
      <c r="F1000744" s="30"/>
    </row>
    <row r="1000843" spans="1:6" x14ac:dyDescent="0.3">
      <c r="A1000843" s="30"/>
      <c r="B1000843" s="30"/>
      <c r="C1000843" s="30"/>
      <c r="D1000843" s="30"/>
      <c r="E1000843" s="30"/>
      <c r="F1000843" s="30"/>
    </row>
    <row r="1000942" spans="1:6" x14ac:dyDescent="0.3">
      <c r="A1000942" s="30"/>
      <c r="B1000942" s="30"/>
      <c r="C1000942" s="30"/>
      <c r="D1000942" s="30"/>
      <c r="E1000942" s="30"/>
      <c r="F1000942" s="30"/>
    </row>
    <row r="1001041" spans="1:6" x14ac:dyDescent="0.3">
      <c r="A1001041" s="30"/>
      <c r="B1001041" s="30"/>
      <c r="C1001041" s="30"/>
      <c r="D1001041" s="30"/>
      <c r="E1001041" s="30"/>
      <c r="F1001041" s="30"/>
    </row>
    <row r="1001140" spans="1:6" x14ac:dyDescent="0.3">
      <c r="A1001140" s="30"/>
      <c r="B1001140" s="30"/>
      <c r="C1001140" s="30"/>
      <c r="D1001140" s="30"/>
      <c r="E1001140" s="30"/>
      <c r="F1001140" s="30"/>
    </row>
    <row r="1001239" spans="1:6" x14ac:dyDescent="0.3">
      <c r="A1001239" s="30"/>
      <c r="B1001239" s="30"/>
      <c r="C1001239" s="30"/>
      <c r="D1001239" s="30"/>
      <c r="E1001239" s="30"/>
      <c r="F1001239" s="30"/>
    </row>
    <row r="1001338" spans="1:6" x14ac:dyDescent="0.3">
      <c r="A1001338" s="30"/>
      <c r="B1001338" s="30"/>
      <c r="C1001338" s="30"/>
      <c r="D1001338" s="30"/>
      <c r="E1001338" s="30"/>
      <c r="F1001338" s="30"/>
    </row>
    <row r="1001437" spans="1:6" x14ac:dyDescent="0.3">
      <c r="A1001437" s="30"/>
      <c r="B1001437" s="30"/>
      <c r="C1001437" s="30"/>
      <c r="D1001437" s="30"/>
      <c r="E1001437" s="30"/>
      <c r="F1001437" s="30"/>
    </row>
    <row r="1001536" spans="1:6" x14ac:dyDescent="0.3">
      <c r="A1001536" s="30"/>
      <c r="B1001536" s="30"/>
      <c r="C1001536" s="30"/>
      <c r="D1001536" s="30"/>
      <c r="E1001536" s="30"/>
      <c r="F1001536" s="30"/>
    </row>
    <row r="1001635" spans="1:6" x14ac:dyDescent="0.3">
      <c r="A1001635" s="30"/>
      <c r="B1001635" s="30"/>
      <c r="C1001635" s="30"/>
      <c r="D1001635" s="30"/>
      <c r="E1001635" s="30"/>
      <c r="F1001635" s="30"/>
    </row>
    <row r="1001734" spans="1:6" x14ac:dyDescent="0.3">
      <c r="A1001734" s="30"/>
      <c r="B1001734" s="30"/>
      <c r="C1001734" s="30"/>
      <c r="D1001734" s="30"/>
      <c r="E1001734" s="30"/>
      <c r="F1001734" s="30"/>
    </row>
    <row r="1001833" spans="1:6" x14ac:dyDescent="0.3">
      <c r="A1001833" s="30"/>
      <c r="B1001833" s="30"/>
      <c r="C1001833" s="30"/>
      <c r="D1001833" s="30"/>
      <c r="E1001833" s="30"/>
      <c r="F1001833" s="30"/>
    </row>
    <row r="1001932" spans="1:6" x14ac:dyDescent="0.3">
      <c r="A1001932" s="30"/>
      <c r="B1001932" s="30"/>
      <c r="C1001932" s="30"/>
      <c r="D1001932" s="30"/>
      <c r="E1001932" s="30"/>
      <c r="F1001932" s="30"/>
    </row>
    <row r="1002031" spans="1:6" x14ac:dyDescent="0.3">
      <c r="A1002031" s="30"/>
      <c r="B1002031" s="30"/>
      <c r="C1002031" s="30"/>
      <c r="D1002031" s="30"/>
      <c r="E1002031" s="30"/>
      <c r="F1002031" s="30"/>
    </row>
    <row r="1002130" spans="1:6" x14ac:dyDescent="0.3">
      <c r="A1002130" s="30"/>
      <c r="B1002130" s="30"/>
      <c r="C1002130" s="30"/>
      <c r="D1002130" s="30"/>
      <c r="E1002130" s="30"/>
      <c r="F1002130" s="30"/>
    </row>
    <row r="1002229" spans="1:6" x14ac:dyDescent="0.3">
      <c r="A1002229" s="30"/>
      <c r="B1002229" s="30"/>
      <c r="C1002229" s="30"/>
      <c r="D1002229" s="30"/>
      <c r="E1002229" s="30"/>
      <c r="F1002229" s="30"/>
    </row>
    <row r="1002328" spans="1:6" x14ac:dyDescent="0.3">
      <c r="A1002328" s="30"/>
      <c r="B1002328" s="30"/>
      <c r="C1002328" s="30"/>
      <c r="D1002328" s="30"/>
      <c r="E1002328" s="30"/>
      <c r="F1002328" s="30"/>
    </row>
    <row r="1002427" spans="1:6" x14ac:dyDescent="0.3">
      <c r="A1002427" s="30"/>
      <c r="B1002427" s="30"/>
      <c r="C1002427" s="30"/>
      <c r="D1002427" s="30"/>
      <c r="E1002427" s="30"/>
      <c r="F1002427" s="30"/>
    </row>
    <row r="1002526" spans="1:6" x14ac:dyDescent="0.3">
      <c r="A1002526" s="30"/>
      <c r="B1002526" s="30"/>
      <c r="C1002526" s="30"/>
      <c r="D1002526" s="30"/>
      <c r="E1002526" s="30"/>
      <c r="F1002526" s="30"/>
    </row>
    <row r="1002625" spans="1:6" x14ac:dyDescent="0.3">
      <c r="A1002625" s="30"/>
      <c r="B1002625" s="30"/>
      <c r="C1002625" s="30"/>
      <c r="D1002625" s="30"/>
      <c r="E1002625" s="30"/>
      <c r="F1002625" s="30"/>
    </row>
    <row r="1002724" spans="1:6" x14ac:dyDescent="0.3">
      <c r="A1002724" s="30"/>
      <c r="B1002724" s="30"/>
      <c r="C1002724" s="30"/>
      <c r="D1002724" s="30"/>
      <c r="E1002724" s="30"/>
      <c r="F1002724" s="30"/>
    </row>
    <row r="1002823" spans="1:6" x14ac:dyDescent="0.3">
      <c r="A1002823" s="30"/>
      <c r="B1002823" s="30"/>
      <c r="C1002823" s="30"/>
      <c r="D1002823" s="30"/>
      <c r="E1002823" s="30"/>
      <c r="F1002823" s="30"/>
    </row>
    <row r="1002922" spans="1:6" x14ac:dyDescent="0.3">
      <c r="A1002922" s="30"/>
      <c r="B1002922" s="30"/>
      <c r="C1002922" s="30"/>
      <c r="D1002922" s="30"/>
      <c r="E1002922" s="30"/>
      <c r="F1002922" s="30"/>
    </row>
    <row r="1003021" spans="1:6" x14ac:dyDescent="0.3">
      <c r="A1003021" s="30"/>
      <c r="B1003021" s="30"/>
      <c r="C1003021" s="30"/>
      <c r="D1003021" s="30"/>
      <c r="E1003021" s="30"/>
      <c r="F1003021" s="30"/>
    </row>
    <row r="1003120" spans="1:6" x14ac:dyDescent="0.3">
      <c r="A1003120" s="30"/>
      <c r="B1003120" s="30"/>
      <c r="C1003120" s="30"/>
      <c r="D1003120" s="30"/>
      <c r="E1003120" s="30"/>
      <c r="F1003120" s="30"/>
    </row>
    <row r="1003219" spans="1:6" x14ac:dyDescent="0.3">
      <c r="A1003219" s="30"/>
      <c r="B1003219" s="30"/>
      <c r="C1003219" s="30"/>
      <c r="D1003219" s="30"/>
      <c r="E1003219" s="30"/>
      <c r="F1003219" s="30"/>
    </row>
    <row r="1003318" spans="1:6" x14ac:dyDescent="0.3">
      <c r="A1003318" s="30"/>
      <c r="B1003318" s="30"/>
      <c r="C1003318" s="30"/>
      <c r="D1003318" s="30"/>
      <c r="E1003318" s="30"/>
      <c r="F1003318" s="30"/>
    </row>
    <row r="1003417" spans="1:6" x14ac:dyDescent="0.3">
      <c r="A1003417" s="30"/>
      <c r="B1003417" s="30"/>
      <c r="C1003417" s="30"/>
      <c r="D1003417" s="30"/>
      <c r="E1003417" s="30"/>
      <c r="F1003417" s="30"/>
    </row>
    <row r="1003516" spans="1:6" x14ac:dyDescent="0.3">
      <c r="A1003516" s="30"/>
      <c r="B1003516" s="30"/>
      <c r="C1003516" s="30"/>
      <c r="D1003516" s="30"/>
      <c r="E1003516" s="30"/>
      <c r="F1003516" s="30"/>
    </row>
    <row r="1003615" spans="1:6" x14ac:dyDescent="0.3">
      <c r="A1003615" s="30"/>
      <c r="B1003615" s="30"/>
      <c r="C1003615" s="30"/>
      <c r="D1003615" s="30"/>
      <c r="E1003615" s="30"/>
      <c r="F1003615" s="30"/>
    </row>
    <row r="1003714" spans="1:6" x14ac:dyDescent="0.3">
      <c r="A1003714" s="30"/>
      <c r="B1003714" s="30"/>
      <c r="C1003714" s="30"/>
      <c r="D1003714" s="30"/>
      <c r="E1003714" s="30"/>
      <c r="F1003714" s="30"/>
    </row>
    <row r="1003813" spans="1:6" x14ac:dyDescent="0.3">
      <c r="A1003813" s="30"/>
      <c r="B1003813" s="30"/>
      <c r="C1003813" s="30"/>
      <c r="D1003813" s="30"/>
      <c r="E1003813" s="30"/>
      <c r="F1003813" s="30"/>
    </row>
    <row r="1003912" spans="1:6" x14ac:dyDescent="0.3">
      <c r="A1003912" s="30"/>
      <c r="B1003912" s="30"/>
      <c r="C1003912" s="30"/>
      <c r="D1003912" s="30"/>
      <c r="E1003912" s="30"/>
      <c r="F1003912" s="30"/>
    </row>
    <row r="1004011" spans="1:6" x14ac:dyDescent="0.3">
      <c r="A1004011" s="30"/>
      <c r="B1004011" s="30"/>
      <c r="C1004011" s="30"/>
      <c r="D1004011" s="30"/>
      <c r="E1004011" s="30"/>
      <c r="F1004011" s="30"/>
    </row>
    <row r="1004110" spans="1:6" x14ac:dyDescent="0.3">
      <c r="A1004110" s="30"/>
      <c r="B1004110" s="30"/>
      <c r="C1004110" s="30"/>
      <c r="D1004110" s="30"/>
      <c r="E1004110" s="30"/>
      <c r="F1004110" s="30"/>
    </row>
    <row r="1004209" spans="1:6" x14ac:dyDescent="0.3">
      <c r="A1004209" s="30"/>
      <c r="B1004209" s="30"/>
      <c r="C1004209" s="30"/>
      <c r="D1004209" s="30"/>
      <c r="E1004209" s="30"/>
      <c r="F1004209" s="30"/>
    </row>
    <row r="1004308" spans="1:6" x14ac:dyDescent="0.3">
      <c r="A1004308" s="30"/>
      <c r="B1004308" s="30"/>
      <c r="C1004308" s="30"/>
      <c r="D1004308" s="30"/>
      <c r="E1004308" s="30"/>
      <c r="F1004308" s="30"/>
    </row>
    <row r="1004407" spans="1:6" x14ac:dyDescent="0.3">
      <c r="A1004407" s="30"/>
      <c r="B1004407" s="30"/>
      <c r="C1004407" s="30"/>
      <c r="D1004407" s="30"/>
      <c r="E1004407" s="30"/>
      <c r="F1004407" s="30"/>
    </row>
    <row r="1004506" spans="1:6" x14ac:dyDescent="0.3">
      <c r="A1004506" s="30"/>
      <c r="B1004506" s="30"/>
      <c r="C1004506" s="30"/>
      <c r="D1004506" s="30"/>
      <c r="E1004506" s="30"/>
      <c r="F1004506" s="30"/>
    </row>
    <row r="1004605" spans="1:6" x14ac:dyDescent="0.3">
      <c r="A1004605" s="30"/>
      <c r="B1004605" s="30"/>
      <c r="C1004605" s="30"/>
      <c r="D1004605" s="30"/>
      <c r="E1004605" s="30"/>
      <c r="F1004605" s="30"/>
    </row>
    <row r="1004704" spans="1:6" x14ac:dyDescent="0.3">
      <c r="A1004704" s="30"/>
      <c r="B1004704" s="30"/>
      <c r="C1004704" s="30"/>
      <c r="D1004704" s="30"/>
      <c r="E1004704" s="30"/>
      <c r="F1004704" s="30"/>
    </row>
    <row r="1004803" spans="1:6" x14ac:dyDescent="0.3">
      <c r="A1004803" s="30"/>
      <c r="B1004803" s="30"/>
      <c r="C1004803" s="30"/>
      <c r="D1004803" s="30"/>
      <c r="E1004803" s="30"/>
      <c r="F1004803" s="30"/>
    </row>
    <row r="1004902" spans="1:6" x14ac:dyDescent="0.3">
      <c r="A1004902" s="30"/>
      <c r="B1004902" s="30"/>
      <c r="C1004902" s="30"/>
      <c r="D1004902" s="30"/>
      <c r="E1004902" s="30"/>
      <c r="F1004902" s="30"/>
    </row>
    <row r="1005001" spans="1:6" x14ac:dyDescent="0.3">
      <c r="A1005001" s="30"/>
      <c r="B1005001" s="30"/>
      <c r="C1005001" s="30"/>
      <c r="D1005001" s="30"/>
      <c r="E1005001" s="30"/>
      <c r="F1005001" s="30"/>
    </row>
    <row r="1005100" spans="1:6" x14ac:dyDescent="0.3">
      <c r="A1005100" s="30"/>
      <c r="B1005100" s="30"/>
      <c r="C1005100" s="30"/>
      <c r="D1005100" s="30"/>
      <c r="E1005100" s="30"/>
      <c r="F1005100" s="30"/>
    </row>
    <row r="1005199" spans="1:6" x14ac:dyDescent="0.3">
      <c r="A1005199" s="30"/>
      <c r="B1005199" s="30"/>
      <c r="C1005199" s="30"/>
      <c r="D1005199" s="30"/>
      <c r="E1005199" s="30"/>
      <c r="F1005199" s="30"/>
    </row>
    <row r="1005298" spans="1:6" x14ac:dyDescent="0.3">
      <c r="A1005298" s="30"/>
      <c r="B1005298" s="30"/>
      <c r="C1005298" s="30"/>
      <c r="D1005298" s="30"/>
      <c r="E1005298" s="30"/>
      <c r="F1005298" s="30"/>
    </row>
    <row r="1005397" spans="1:6" x14ac:dyDescent="0.3">
      <c r="A1005397" s="30"/>
      <c r="B1005397" s="30"/>
      <c r="C1005397" s="30"/>
      <c r="D1005397" s="30"/>
      <c r="E1005397" s="30"/>
      <c r="F1005397" s="30"/>
    </row>
    <row r="1005496" spans="1:6" x14ac:dyDescent="0.3">
      <c r="A1005496" s="30"/>
      <c r="B1005496" s="30"/>
      <c r="C1005496" s="30"/>
      <c r="D1005496" s="30"/>
      <c r="E1005496" s="30"/>
      <c r="F1005496" s="30"/>
    </row>
    <row r="1005595" spans="1:6" x14ac:dyDescent="0.3">
      <c r="A1005595" s="30"/>
      <c r="B1005595" s="30"/>
      <c r="C1005595" s="30"/>
      <c r="D1005595" s="30"/>
      <c r="E1005595" s="30"/>
      <c r="F1005595" s="30"/>
    </row>
    <row r="1005694" spans="1:6" x14ac:dyDescent="0.3">
      <c r="A1005694" s="30"/>
      <c r="B1005694" s="30"/>
      <c r="C1005694" s="30"/>
      <c r="D1005694" s="30"/>
      <c r="E1005694" s="30"/>
      <c r="F1005694" s="30"/>
    </row>
    <row r="1005793" spans="1:6" x14ac:dyDescent="0.3">
      <c r="A1005793" s="30"/>
      <c r="B1005793" s="30"/>
      <c r="C1005793" s="30"/>
      <c r="D1005793" s="30"/>
      <c r="E1005793" s="30"/>
      <c r="F1005793" s="30"/>
    </row>
    <row r="1005892" spans="1:6" x14ac:dyDescent="0.3">
      <c r="A1005892" s="30"/>
      <c r="B1005892" s="30"/>
      <c r="C1005892" s="30"/>
      <c r="D1005892" s="30"/>
      <c r="E1005892" s="30"/>
      <c r="F1005892" s="30"/>
    </row>
    <row r="1005991" spans="1:6" x14ac:dyDescent="0.3">
      <c r="A1005991" s="30"/>
      <c r="B1005991" s="30"/>
      <c r="C1005991" s="30"/>
      <c r="D1005991" s="30"/>
      <c r="E1005991" s="30"/>
      <c r="F1005991" s="30"/>
    </row>
    <row r="1006090" spans="1:6" x14ac:dyDescent="0.3">
      <c r="A1006090" s="30"/>
      <c r="B1006090" s="30"/>
      <c r="C1006090" s="30"/>
      <c r="D1006090" s="30"/>
      <c r="E1006090" s="30"/>
      <c r="F1006090" s="30"/>
    </row>
    <row r="1006189" spans="1:6" x14ac:dyDescent="0.3">
      <c r="A1006189" s="30"/>
      <c r="B1006189" s="30"/>
      <c r="C1006189" s="30"/>
      <c r="D1006189" s="30"/>
      <c r="E1006189" s="30"/>
      <c r="F1006189" s="30"/>
    </row>
    <row r="1006288" spans="1:6" x14ac:dyDescent="0.3">
      <c r="A1006288" s="30"/>
      <c r="B1006288" s="30"/>
      <c r="C1006288" s="30"/>
      <c r="D1006288" s="30"/>
      <c r="E1006288" s="30"/>
      <c r="F1006288" s="30"/>
    </row>
    <row r="1006387" spans="1:6" x14ac:dyDescent="0.3">
      <c r="A1006387" s="30"/>
      <c r="B1006387" s="30"/>
      <c r="C1006387" s="30"/>
      <c r="D1006387" s="30"/>
      <c r="E1006387" s="30"/>
      <c r="F1006387" s="30"/>
    </row>
    <row r="1006486" spans="1:6" x14ac:dyDescent="0.3">
      <c r="A1006486" s="30"/>
      <c r="B1006486" s="30"/>
      <c r="C1006486" s="30"/>
      <c r="D1006486" s="30"/>
      <c r="E1006486" s="30"/>
      <c r="F1006486" s="30"/>
    </row>
    <row r="1006585" spans="1:6" x14ac:dyDescent="0.3">
      <c r="A1006585" s="30"/>
      <c r="B1006585" s="30"/>
      <c r="C1006585" s="30"/>
      <c r="D1006585" s="30"/>
      <c r="E1006585" s="30"/>
      <c r="F1006585" s="30"/>
    </row>
    <row r="1006684" spans="1:6" x14ac:dyDescent="0.3">
      <c r="A1006684" s="30"/>
      <c r="B1006684" s="30"/>
      <c r="C1006684" s="30"/>
      <c r="D1006684" s="30"/>
      <c r="E1006684" s="30"/>
      <c r="F1006684" s="30"/>
    </row>
    <row r="1006783" spans="1:6" x14ac:dyDescent="0.3">
      <c r="A1006783" s="30"/>
      <c r="B1006783" s="30"/>
      <c r="C1006783" s="30"/>
      <c r="D1006783" s="30"/>
      <c r="E1006783" s="30"/>
      <c r="F1006783" s="30"/>
    </row>
    <row r="1006882" spans="1:6" x14ac:dyDescent="0.3">
      <c r="A1006882" s="30"/>
      <c r="B1006882" s="30"/>
      <c r="C1006882" s="30"/>
      <c r="D1006882" s="30"/>
      <c r="E1006882" s="30"/>
      <c r="F1006882" s="30"/>
    </row>
    <row r="1006981" spans="1:6" x14ac:dyDescent="0.3">
      <c r="A1006981" s="30"/>
      <c r="B1006981" s="30"/>
      <c r="C1006981" s="30"/>
      <c r="D1006981" s="30"/>
      <c r="E1006981" s="30"/>
      <c r="F1006981" s="30"/>
    </row>
    <row r="1007080" spans="1:6" x14ac:dyDescent="0.3">
      <c r="A1007080" s="30"/>
      <c r="B1007080" s="30"/>
      <c r="C1007080" s="30"/>
      <c r="D1007080" s="30"/>
      <c r="E1007080" s="30"/>
      <c r="F1007080" s="30"/>
    </row>
    <row r="1007179" spans="1:6" x14ac:dyDescent="0.3">
      <c r="A1007179" s="30"/>
      <c r="B1007179" s="30"/>
      <c r="C1007179" s="30"/>
      <c r="D1007179" s="30"/>
      <c r="E1007179" s="30"/>
      <c r="F1007179" s="30"/>
    </row>
    <row r="1007278" spans="1:6" x14ac:dyDescent="0.3">
      <c r="A1007278" s="30"/>
      <c r="B1007278" s="30"/>
      <c r="C1007278" s="30"/>
      <c r="D1007278" s="30"/>
      <c r="E1007278" s="30"/>
      <c r="F1007278" s="30"/>
    </row>
    <row r="1007377" spans="1:6" x14ac:dyDescent="0.3">
      <c r="A1007377" s="30"/>
      <c r="B1007377" s="30"/>
      <c r="C1007377" s="30"/>
      <c r="D1007377" s="30"/>
      <c r="E1007377" s="30"/>
      <c r="F1007377" s="30"/>
    </row>
    <row r="1007476" spans="1:6" x14ac:dyDescent="0.3">
      <c r="A1007476" s="30"/>
      <c r="B1007476" s="30"/>
      <c r="C1007476" s="30"/>
      <c r="D1007476" s="30"/>
      <c r="E1007476" s="30"/>
      <c r="F1007476" s="30"/>
    </row>
    <row r="1007575" spans="1:6" x14ac:dyDescent="0.3">
      <c r="A1007575" s="30"/>
      <c r="B1007575" s="30"/>
      <c r="C1007575" s="30"/>
      <c r="D1007575" s="30"/>
      <c r="E1007575" s="30"/>
      <c r="F1007575" s="30"/>
    </row>
    <row r="1007674" spans="1:6" x14ac:dyDescent="0.3">
      <c r="A1007674" s="30"/>
      <c r="B1007674" s="30"/>
      <c r="C1007674" s="30"/>
      <c r="D1007674" s="30"/>
      <c r="E1007674" s="30"/>
      <c r="F1007674" s="30"/>
    </row>
    <row r="1007773" spans="1:6" x14ac:dyDescent="0.3">
      <c r="A1007773" s="30"/>
      <c r="B1007773" s="30"/>
      <c r="C1007773" s="30"/>
      <c r="D1007773" s="30"/>
      <c r="E1007773" s="30"/>
      <c r="F1007773" s="30"/>
    </row>
    <row r="1007872" spans="1:6" x14ac:dyDescent="0.3">
      <c r="A1007872" s="30"/>
      <c r="B1007872" s="30"/>
      <c r="C1007872" s="30"/>
      <c r="D1007872" s="30"/>
      <c r="E1007872" s="30"/>
      <c r="F1007872" s="30"/>
    </row>
    <row r="1007971" spans="1:6" x14ac:dyDescent="0.3">
      <c r="A1007971" s="30"/>
      <c r="B1007971" s="30"/>
      <c r="C1007971" s="30"/>
      <c r="D1007971" s="30"/>
      <c r="E1007971" s="30"/>
      <c r="F1007971" s="30"/>
    </row>
    <row r="1008070" spans="1:6" x14ac:dyDescent="0.3">
      <c r="A1008070" s="30"/>
      <c r="B1008070" s="30"/>
      <c r="C1008070" s="30"/>
      <c r="D1008070" s="30"/>
      <c r="E1008070" s="30"/>
      <c r="F1008070" s="30"/>
    </row>
    <row r="1008169" spans="1:6" x14ac:dyDescent="0.3">
      <c r="A1008169" s="30"/>
      <c r="B1008169" s="30"/>
      <c r="C1008169" s="30"/>
      <c r="D1008169" s="30"/>
      <c r="E1008169" s="30"/>
      <c r="F1008169" s="30"/>
    </row>
    <row r="1008268" spans="1:6" x14ac:dyDescent="0.3">
      <c r="A1008268" s="30"/>
      <c r="B1008268" s="30"/>
      <c r="C1008268" s="30"/>
      <c r="D1008268" s="30"/>
      <c r="E1008268" s="30"/>
      <c r="F1008268" s="30"/>
    </row>
    <row r="1008367" spans="1:6" x14ac:dyDescent="0.3">
      <c r="A1008367" s="30"/>
      <c r="B1008367" s="30"/>
      <c r="C1008367" s="30"/>
      <c r="D1008367" s="30"/>
      <c r="E1008367" s="30"/>
      <c r="F1008367" s="30"/>
    </row>
    <row r="1008466" spans="1:6" x14ac:dyDescent="0.3">
      <c r="A1008466" s="30"/>
      <c r="B1008466" s="30"/>
      <c r="C1008466" s="30"/>
      <c r="D1008466" s="30"/>
      <c r="E1008466" s="30"/>
      <c r="F1008466" s="30"/>
    </row>
    <row r="1008565" spans="1:6" x14ac:dyDescent="0.3">
      <c r="A1008565" s="30"/>
      <c r="B1008565" s="30"/>
      <c r="C1008565" s="30"/>
      <c r="D1008565" s="30"/>
      <c r="E1008565" s="30"/>
      <c r="F1008565" s="30"/>
    </row>
    <row r="1008664" spans="1:6" x14ac:dyDescent="0.3">
      <c r="A1008664" s="30"/>
      <c r="B1008664" s="30"/>
      <c r="C1008664" s="30"/>
      <c r="D1008664" s="30"/>
      <c r="E1008664" s="30"/>
      <c r="F1008664" s="30"/>
    </row>
    <row r="1008763" spans="1:6" x14ac:dyDescent="0.3">
      <c r="A1008763" s="30"/>
      <c r="B1008763" s="30"/>
      <c r="C1008763" s="30"/>
      <c r="D1008763" s="30"/>
      <c r="E1008763" s="30"/>
      <c r="F1008763" s="30"/>
    </row>
    <row r="1008862" spans="1:6" x14ac:dyDescent="0.3">
      <c r="A1008862" s="30"/>
      <c r="B1008862" s="30"/>
      <c r="C1008862" s="30"/>
      <c r="D1008862" s="30"/>
      <c r="E1008862" s="30"/>
      <c r="F1008862" s="30"/>
    </row>
    <row r="1008961" spans="1:6" x14ac:dyDescent="0.3">
      <c r="A1008961" s="30"/>
      <c r="B1008961" s="30"/>
      <c r="C1008961" s="30"/>
      <c r="D1008961" s="30"/>
      <c r="E1008961" s="30"/>
      <c r="F1008961" s="30"/>
    </row>
    <row r="1009060" spans="1:6" x14ac:dyDescent="0.3">
      <c r="A1009060" s="30"/>
      <c r="B1009060" s="30"/>
      <c r="C1009060" s="30"/>
      <c r="D1009060" s="30"/>
      <c r="E1009060" s="30"/>
      <c r="F1009060" s="30"/>
    </row>
    <row r="1009159" spans="1:6" x14ac:dyDescent="0.3">
      <c r="A1009159" s="30"/>
      <c r="B1009159" s="30"/>
      <c r="C1009159" s="30"/>
      <c r="D1009159" s="30"/>
      <c r="E1009159" s="30"/>
      <c r="F1009159" s="30"/>
    </row>
    <row r="1009258" spans="1:6" x14ac:dyDescent="0.3">
      <c r="A1009258" s="30"/>
      <c r="B1009258" s="30"/>
      <c r="C1009258" s="30"/>
      <c r="D1009258" s="30"/>
      <c r="E1009258" s="30"/>
      <c r="F1009258" s="30"/>
    </row>
    <row r="1009357" spans="1:6" x14ac:dyDescent="0.3">
      <c r="A1009357" s="30"/>
      <c r="B1009357" s="30"/>
      <c r="C1009357" s="30"/>
      <c r="D1009357" s="30"/>
      <c r="E1009357" s="30"/>
      <c r="F1009357" s="30"/>
    </row>
    <row r="1009456" spans="1:6" x14ac:dyDescent="0.3">
      <c r="A1009456" s="30"/>
      <c r="B1009456" s="30"/>
      <c r="C1009456" s="30"/>
      <c r="D1009456" s="30"/>
      <c r="E1009456" s="30"/>
      <c r="F1009456" s="30"/>
    </row>
    <row r="1009555" spans="1:6" x14ac:dyDescent="0.3">
      <c r="A1009555" s="30"/>
      <c r="B1009555" s="30"/>
      <c r="C1009555" s="30"/>
      <c r="D1009555" s="30"/>
      <c r="E1009555" s="30"/>
      <c r="F1009555" s="30"/>
    </row>
    <row r="1009654" spans="1:6" x14ac:dyDescent="0.3">
      <c r="A1009654" s="30"/>
      <c r="B1009654" s="30"/>
      <c r="C1009654" s="30"/>
      <c r="D1009654" s="30"/>
      <c r="E1009654" s="30"/>
      <c r="F1009654" s="30"/>
    </row>
    <row r="1009753" spans="1:6" x14ac:dyDescent="0.3">
      <c r="A1009753" s="30"/>
      <c r="B1009753" s="30"/>
      <c r="C1009753" s="30"/>
      <c r="D1009753" s="30"/>
      <c r="E1009753" s="30"/>
      <c r="F1009753" s="30"/>
    </row>
    <row r="1009852" spans="1:6" x14ac:dyDescent="0.3">
      <c r="A1009852" s="30"/>
      <c r="B1009852" s="30"/>
      <c r="C1009852" s="30"/>
      <c r="D1009852" s="30"/>
      <c r="E1009852" s="30"/>
      <c r="F1009852" s="30"/>
    </row>
    <row r="1009951" spans="1:6" x14ac:dyDescent="0.3">
      <c r="A1009951" s="30"/>
      <c r="B1009951" s="30"/>
      <c r="C1009951" s="30"/>
      <c r="D1009951" s="30"/>
      <c r="E1009951" s="30"/>
      <c r="F1009951" s="30"/>
    </row>
    <row r="1010050" spans="1:6" x14ac:dyDescent="0.3">
      <c r="A1010050" s="30"/>
      <c r="B1010050" s="30"/>
      <c r="C1010050" s="30"/>
      <c r="D1010050" s="30"/>
      <c r="E1010050" s="30"/>
      <c r="F1010050" s="30"/>
    </row>
    <row r="1010149" spans="1:6" x14ac:dyDescent="0.3">
      <c r="A1010149" s="30"/>
      <c r="B1010149" s="30"/>
      <c r="C1010149" s="30"/>
      <c r="D1010149" s="30"/>
      <c r="E1010149" s="30"/>
      <c r="F1010149" s="30"/>
    </row>
    <row r="1010248" spans="1:6" x14ac:dyDescent="0.3">
      <c r="A1010248" s="30"/>
      <c r="B1010248" s="30"/>
      <c r="C1010248" s="30"/>
      <c r="D1010248" s="30"/>
      <c r="E1010248" s="30"/>
      <c r="F1010248" s="30"/>
    </row>
    <row r="1010347" spans="1:6" x14ac:dyDescent="0.3">
      <c r="A1010347" s="30"/>
      <c r="B1010347" s="30"/>
      <c r="C1010347" s="30"/>
      <c r="D1010347" s="30"/>
      <c r="E1010347" s="30"/>
      <c r="F1010347" s="30"/>
    </row>
    <row r="1010446" spans="1:6" x14ac:dyDescent="0.3">
      <c r="A1010446" s="30"/>
      <c r="B1010446" s="30"/>
      <c r="C1010446" s="30"/>
      <c r="D1010446" s="30"/>
      <c r="E1010446" s="30"/>
      <c r="F1010446" s="30"/>
    </row>
    <row r="1010545" spans="1:6" x14ac:dyDescent="0.3">
      <c r="A1010545" s="30"/>
      <c r="B1010545" s="30"/>
      <c r="C1010545" s="30"/>
      <c r="D1010545" s="30"/>
      <c r="E1010545" s="30"/>
      <c r="F1010545" s="30"/>
    </row>
    <row r="1010644" spans="1:6" x14ac:dyDescent="0.3">
      <c r="A1010644" s="30"/>
      <c r="B1010644" s="30"/>
      <c r="C1010644" s="30"/>
      <c r="D1010644" s="30"/>
      <c r="E1010644" s="30"/>
      <c r="F1010644" s="30"/>
    </row>
    <row r="1010743" spans="1:6" x14ac:dyDescent="0.3">
      <c r="A1010743" s="30"/>
      <c r="B1010743" s="30"/>
      <c r="C1010743" s="30"/>
      <c r="D1010743" s="30"/>
      <c r="E1010743" s="30"/>
      <c r="F1010743" s="30"/>
    </row>
    <row r="1010842" spans="1:6" x14ac:dyDescent="0.3">
      <c r="A1010842" s="30"/>
      <c r="B1010842" s="30"/>
      <c r="C1010842" s="30"/>
      <c r="D1010842" s="30"/>
      <c r="E1010842" s="30"/>
      <c r="F1010842" s="30"/>
    </row>
    <row r="1010941" spans="1:6" x14ac:dyDescent="0.3">
      <c r="A1010941" s="30"/>
      <c r="B1010941" s="30"/>
      <c r="C1010941" s="30"/>
      <c r="D1010941" s="30"/>
      <c r="E1010941" s="30"/>
      <c r="F1010941" s="30"/>
    </row>
    <row r="1011040" spans="1:6" x14ac:dyDescent="0.3">
      <c r="A1011040" s="30"/>
      <c r="B1011040" s="30"/>
      <c r="C1011040" s="30"/>
      <c r="D1011040" s="30"/>
      <c r="E1011040" s="30"/>
      <c r="F1011040" s="30"/>
    </row>
    <row r="1011139" spans="1:6" x14ac:dyDescent="0.3">
      <c r="A1011139" s="30"/>
      <c r="B1011139" s="30"/>
      <c r="C1011139" s="30"/>
      <c r="D1011139" s="30"/>
      <c r="E1011139" s="30"/>
      <c r="F1011139" s="30"/>
    </row>
    <row r="1011238" spans="1:6" x14ac:dyDescent="0.3">
      <c r="A1011238" s="30"/>
      <c r="B1011238" s="30"/>
      <c r="C1011238" s="30"/>
      <c r="D1011238" s="30"/>
      <c r="E1011238" s="30"/>
      <c r="F1011238" s="30"/>
    </row>
    <row r="1011337" spans="1:6" x14ac:dyDescent="0.3">
      <c r="A1011337" s="30"/>
      <c r="B1011337" s="30"/>
      <c r="C1011337" s="30"/>
      <c r="D1011337" s="30"/>
      <c r="E1011337" s="30"/>
      <c r="F1011337" s="30"/>
    </row>
    <row r="1011436" spans="1:6" x14ac:dyDescent="0.3">
      <c r="A1011436" s="30"/>
      <c r="B1011436" s="30"/>
      <c r="C1011436" s="30"/>
      <c r="D1011436" s="30"/>
      <c r="E1011436" s="30"/>
      <c r="F1011436" s="30"/>
    </row>
    <row r="1011535" spans="1:6" x14ac:dyDescent="0.3">
      <c r="A1011535" s="30"/>
      <c r="B1011535" s="30"/>
      <c r="C1011535" s="30"/>
      <c r="D1011535" s="30"/>
      <c r="E1011535" s="30"/>
      <c r="F1011535" s="30"/>
    </row>
    <row r="1011634" spans="1:6" x14ac:dyDescent="0.3">
      <c r="A1011634" s="30"/>
      <c r="B1011634" s="30"/>
      <c r="C1011634" s="30"/>
      <c r="D1011634" s="30"/>
      <c r="E1011634" s="30"/>
      <c r="F1011634" s="30"/>
    </row>
    <row r="1011733" spans="1:6" x14ac:dyDescent="0.3">
      <c r="A1011733" s="30"/>
      <c r="B1011733" s="30"/>
      <c r="C1011733" s="30"/>
      <c r="D1011733" s="30"/>
      <c r="E1011733" s="30"/>
      <c r="F1011733" s="30"/>
    </row>
    <row r="1011832" spans="1:6" x14ac:dyDescent="0.3">
      <c r="A1011832" s="30"/>
      <c r="B1011832" s="30"/>
      <c r="C1011832" s="30"/>
      <c r="D1011832" s="30"/>
      <c r="E1011832" s="30"/>
      <c r="F1011832" s="30"/>
    </row>
    <row r="1011931" spans="1:6" x14ac:dyDescent="0.3">
      <c r="A1011931" s="30"/>
      <c r="B1011931" s="30"/>
      <c r="C1011931" s="30"/>
      <c r="D1011931" s="30"/>
      <c r="E1011931" s="30"/>
      <c r="F1011931" s="30"/>
    </row>
    <row r="1012030" spans="1:6" x14ac:dyDescent="0.3">
      <c r="A1012030" s="30"/>
      <c r="B1012030" s="30"/>
      <c r="C1012030" s="30"/>
      <c r="D1012030" s="30"/>
      <c r="E1012030" s="30"/>
      <c r="F1012030" s="30"/>
    </row>
    <row r="1012129" spans="1:6" x14ac:dyDescent="0.3">
      <c r="A1012129" s="30"/>
      <c r="B1012129" s="30"/>
      <c r="C1012129" s="30"/>
      <c r="D1012129" s="30"/>
      <c r="E1012129" s="30"/>
      <c r="F1012129" s="30"/>
    </row>
    <row r="1012228" spans="1:6" x14ac:dyDescent="0.3">
      <c r="A1012228" s="30"/>
      <c r="B1012228" s="30"/>
      <c r="C1012228" s="30"/>
      <c r="D1012228" s="30"/>
      <c r="E1012228" s="30"/>
      <c r="F1012228" s="30"/>
    </row>
    <row r="1012327" spans="1:6" x14ac:dyDescent="0.3">
      <c r="A1012327" s="30"/>
      <c r="B1012327" s="30"/>
      <c r="C1012327" s="30"/>
      <c r="D1012327" s="30"/>
      <c r="E1012327" s="30"/>
      <c r="F1012327" s="30"/>
    </row>
    <row r="1012426" spans="1:6" x14ac:dyDescent="0.3">
      <c r="A1012426" s="30"/>
      <c r="B1012426" s="30"/>
      <c r="C1012426" s="30"/>
      <c r="D1012426" s="30"/>
      <c r="E1012426" s="30"/>
      <c r="F1012426" s="30"/>
    </row>
    <row r="1012525" spans="1:6" x14ac:dyDescent="0.3">
      <c r="A1012525" s="30"/>
      <c r="B1012525" s="30"/>
      <c r="C1012525" s="30"/>
      <c r="D1012525" s="30"/>
      <c r="E1012525" s="30"/>
      <c r="F1012525" s="30"/>
    </row>
    <row r="1012624" spans="1:6" x14ac:dyDescent="0.3">
      <c r="A1012624" s="30"/>
      <c r="B1012624" s="30"/>
      <c r="C1012624" s="30"/>
      <c r="D1012624" s="30"/>
      <c r="E1012624" s="30"/>
      <c r="F1012624" s="30"/>
    </row>
    <row r="1012723" spans="1:6" x14ac:dyDescent="0.3">
      <c r="A1012723" s="30"/>
      <c r="B1012723" s="30"/>
      <c r="C1012723" s="30"/>
      <c r="D1012723" s="30"/>
      <c r="E1012723" s="30"/>
      <c r="F1012723" s="30"/>
    </row>
    <row r="1012822" spans="1:6" x14ac:dyDescent="0.3">
      <c r="A1012822" s="30"/>
      <c r="B1012822" s="30"/>
      <c r="C1012822" s="30"/>
      <c r="D1012822" s="30"/>
      <c r="E1012822" s="30"/>
      <c r="F1012822" s="30"/>
    </row>
    <row r="1012921" spans="1:6" x14ac:dyDescent="0.3">
      <c r="A1012921" s="30"/>
      <c r="B1012921" s="30"/>
      <c r="C1012921" s="30"/>
      <c r="D1012921" s="30"/>
      <c r="E1012921" s="30"/>
      <c r="F1012921" s="30"/>
    </row>
    <row r="1013020" spans="1:6" x14ac:dyDescent="0.3">
      <c r="A1013020" s="30"/>
      <c r="B1013020" s="30"/>
      <c r="C1013020" s="30"/>
      <c r="D1013020" s="30"/>
      <c r="E1013020" s="30"/>
      <c r="F1013020" s="30"/>
    </row>
    <row r="1013119" spans="1:6" x14ac:dyDescent="0.3">
      <c r="A1013119" s="30"/>
      <c r="B1013119" s="30"/>
      <c r="C1013119" s="30"/>
      <c r="D1013119" s="30"/>
      <c r="E1013119" s="30"/>
      <c r="F1013119" s="30"/>
    </row>
    <row r="1013218" spans="1:6" x14ac:dyDescent="0.3">
      <c r="A1013218" s="30"/>
      <c r="B1013218" s="30"/>
      <c r="C1013218" s="30"/>
      <c r="D1013218" s="30"/>
      <c r="E1013218" s="30"/>
      <c r="F1013218" s="30"/>
    </row>
    <row r="1013317" spans="1:6" x14ac:dyDescent="0.3">
      <c r="A1013317" s="30"/>
      <c r="B1013317" s="30"/>
      <c r="C1013317" s="30"/>
      <c r="D1013317" s="30"/>
      <c r="E1013317" s="30"/>
      <c r="F1013317" s="30"/>
    </row>
    <row r="1013416" spans="1:6" x14ac:dyDescent="0.3">
      <c r="A1013416" s="30"/>
      <c r="B1013416" s="30"/>
      <c r="C1013416" s="30"/>
      <c r="D1013416" s="30"/>
      <c r="E1013416" s="30"/>
      <c r="F1013416" s="30"/>
    </row>
    <row r="1013515" spans="1:6" x14ac:dyDescent="0.3">
      <c r="A1013515" s="30"/>
      <c r="B1013515" s="30"/>
      <c r="C1013515" s="30"/>
      <c r="D1013515" s="30"/>
      <c r="E1013515" s="30"/>
      <c r="F1013515" s="30"/>
    </row>
    <row r="1013614" spans="1:6" x14ac:dyDescent="0.3">
      <c r="A1013614" s="30"/>
      <c r="B1013614" s="30"/>
      <c r="C1013614" s="30"/>
      <c r="D1013614" s="30"/>
      <c r="E1013614" s="30"/>
      <c r="F1013614" s="30"/>
    </row>
    <row r="1013713" spans="1:6" x14ac:dyDescent="0.3">
      <c r="A1013713" s="30"/>
      <c r="B1013713" s="30"/>
      <c r="C1013713" s="30"/>
      <c r="D1013713" s="30"/>
      <c r="E1013713" s="30"/>
      <c r="F1013713" s="30"/>
    </row>
    <row r="1013812" spans="1:6" x14ac:dyDescent="0.3">
      <c r="A1013812" s="30"/>
      <c r="B1013812" s="30"/>
      <c r="C1013812" s="30"/>
      <c r="D1013812" s="30"/>
      <c r="E1013812" s="30"/>
      <c r="F1013812" s="30"/>
    </row>
    <row r="1013911" spans="1:6" x14ac:dyDescent="0.3">
      <c r="A1013911" s="30"/>
      <c r="B1013911" s="30"/>
      <c r="C1013911" s="30"/>
      <c r="D1013911" s="30"/>
      <c r="E1013911" s="30"/>
      <c r="F1013911" s="30"/>
    </row>
    <row r="1014010" spans="1:6" x14ac:dyDescent="0.3">
      <c r="A1014010" s="30"/>
      <c r="B1014010" s="30"/>
      <c r="C1014010" s="30"/>
      <c r="D1014010" s="30"/>
      <c r="E1014010" s="30"/>
      <c r="F1014010" s="30"/>
    </row>
    <row r="1014109" spans="1:6" x14ac:dyDescent="0.3">
      <c r="A1014109" s="30"/>
      <c r="B1014109" s="30"/>
      <c r="C1014109" s="30"/>
      <c r="D1014109" s="30"/>
      <c r="E1014109" s="30"/>
      <c r="F1014109" s="30"/>
    </row>
    <row r="1014208" spans="1:6" x14ac:dyDescent="0.3">
      <c r="A1014208" s="30"/>
      <c r="B1014208" s="30"/>
      <c r="C1014208" s="30"/>
      <c r="D1014208" s="30"/>
      <c r="E1014208" s="30"/>
      <c r="F1014208" s="30"/>
    </row>
    <row r="1014307" spans="1:6" x14ac:dyDescent="0.3">
      <c r="A1014307" s="30"/>
      <c r="B1014307" s="30"/>
      <c r="C1014307" s="30"/>
      <c r="D1014307" s="30"/>
      <c r="E1014307" s="30"/>
      <c r="F1014307" s="30"/>
    </row>
    <row r="1014406" spans="1:6" x14ac:dyDescent="0.3">
      <c r="A1014406" s="30"/>
      <c r="B1014406" s="30"/>
      <c r="C1014406" s="30"/>
      <c r="D1014406" s="30"/>
      <c r="E1014406" s="30"/>
      <c r="F1014406" s="30"/>
    </row>
    <row r="1014505" spans="1:6" x14ac:dyDescent="0.3">
      <c r="A1014505" s="30"/>
      <c r="B1014505" s="30"/>
      <c r="C1014505" s="30"/>
      <c r="D1014505" s="30"/>
      <c r="E1014505" s="30"/>
      <c r="F1014505" s="30"/>
    </row>
    <row r="1014604" spans="1:6" x14ac:dyDescent="0.3">
      <c r="A1014604" s="30"/>
      <c r="B1014604" s="30"/>
      <c r="C1014604" s="30"/>
      <c r="D1014604" s="30"/>
      <c r="E1014604" s="30"/>
      <c r="F1014604" s="30"/>
    </row>
    <row r="1014703" spans="1:6" x14ac:dyDescent="0.3">
      <c r="A1014703" s="30"/>
      <c r="B1014703" s="30"/>
      <c r="C1014703" s="30"/>
      <c r="D1014703" s="30"/>
      <c r="E1014703" s="30"/>
      <c r="F1014703" s="30"/>
    </row>
    <row r="1014802" spans="1:6" x14ac:dyDescent="0.3">
      <c r="A1014802" s="30"/>
      <c r="B1014802" s="30"/>
      <c r="C1014802" s="30"/>
      <c r="D1014802" s="30"/>
      <c r="E1014802" s="30"/>
      <c r="F1014802" s="30"/>
    </row>
    <row r="1014901" spans="1:6" x14ac:dyDescent="0.3">
      <c r="A1014901" s="30"/>
      <c r="B1014901" s="30"/>
      <c r="C1014901" s="30"/>
      <c r="D1014901" s="30"/>
      <c r="E1014901" s="30"/>
      <c r="F1014901" s="30"/>
    </row>
    <row r="1015000" spans="1:6" x14ac:dyDescent="0.3">
      <c r="A1015000" s="30"/>
      <c r="B1015000" s="30"/>
      <c r="C1015000" s="30"/>
      <c r="D1015000" s="30"/>
      <c r="E1015000" s="30"/>
      <c r="F1015000" s="30"/>
    </row>
    <row r="1015099" spans="1:6" x14ac:dyDescent="0.3">
      <c r="A1015099" s="30"/>
      <c r="B1015099" s="30"/>
      <c r="C1015099" s="30"/>
      <c r="D1015099" s="30"/>
      <c r="E1015099" s="30"/>
      <c r="F1015099" s="30"/>
    </row>
    <row r="1015198" spans="1:6" x14ac:dyDescent="0.3">
      <c r="A1015198" s="30"/>
      <c r="B1015198" s="30"/>
      <c r="C1015198" s="30"/>
      <c r="D1015198" s="30"/>
      <c r="E1015198" s="30"/>
      <c r="F1015198" s="30"/>
    </row>
    <row r="1015297" spans="1:6" x14ac:dyDescent="0.3">
      <c r="A1015297" s="30"/>
      <c r="B1015297" s="30"/>
      <c r="C1015297" s="30"/>
      <c r="D1015297" s="30"/>
      <c r="E1015297" s="30"/>
      <c r="F1015297" s="30"/>
    </row>
    <row r="1015396" spans="1:6" x14ac:dyDescent="0.3">
      <c r="A1015396" s="30"/>
      <c r="B1015396" s="30"/>
      <c r="C1015396" s="30"/>
      <c r="D1015396" s="30"/>
      <c r="E1015396" s="30"/>
      <c r="F1015396" s="30"/>
    </row>
    <row r="1015495" spans="1:6" x14ac:dyDescent="0.3">
      <c r="A1015495" s="30"/>
      <c r="B1015495" s="30"/>
      <c r="C1015495" s="30"/>
      <c r="D1015495" s="30"/>
      <c r="E1015495" s="30"/>
      <c r="F1015495" s="30"/>
    </row>
    <row r="1015594" spans="1:6" x14ac:dyDescent="0.3">
      <c r="A1015594" s="30"/>
      <c r="B1015594" s="30"/>
      <c r="C1015594" s="30"/>
      <c r="D1015594" s="30"/>
      <c r="E1015594" s="30"/>
      <c r="F1015594" s="30"/>
    </row>
    <row r="1015693" spans="1:6" x14ac:dyDescent="0.3">
      <c r="A1015693" s="30"/>
      <c r="B1015693" s="30"/>
      <c r="C1015693" s="30"/>
      <c r="D1015693" s="30"/>
      <c r="E1015693" s="30"/>
      <c r="F1015693" s="30"/>
    </row>
    <row r="1015792" spans="1:6" x14ac:dyDescent="0.3">
      <c r="A1015792" s="30"/>
      <c r="B1015792" s="30"/>
      <c r="C1015792" s="30"/>
      <c r="D1015792" s="30"/>
      <c r="E1015792" s="30"/>
      <c r="F1015792" s="30"/>
    </row>
    <row r="1015891" spans="1:6" x14ac:dyDescent="0.3">
      <c r="A1015891" s="30"/>
      <c r="B1015891" s="30"/>
      <c r="C1015891" s="30"/>
      <c r="D1015891" s="30"/>
      <c r="E1015891" s="30"/>
      <c r="F1015891" s="30"/>
    </row>
    <row r="1015990" spans="1:6" x14ac:dyDescent="0.3">
      <c r="A1015990" s="30"/>
      <c r="B1015990" s="30"/>
      <c r="C1015990" s="30"/>
      <c r="D1015990" s="30"/>
      <c r="E1015990" s="30"/>
      <c r="F1015990" s="30"/>
    </row>
    <row r="1016089" spans="1:6" x14ac:dyDescent="0.3">
      <c r="A1016089" s="30"/>
      <c r="B1016089" s="30"/>
      <c r="C1016089" s="30"/>
      <c r="D1016089" s="30"/>
      <c r="E1016089" s="30"/>
      <c r="F1016089" s="30"/>
    </row>
    <row r="1016188" spans="1:6" x14ac:dyDescent="0.3">
      <c r="A1016188" s="30"/>
      <c r="B1016188" s="30"/>
      <c r="C1016188" s="30"/>
      <c r="D1016188" s="30"/>
      <c r="E1016188" s="30"/>
      <c r="F1016188" s="30"/>
    </row>
    <row r="1016287" spans="1:6" x14ac:dyDescent="0.3">
      <c r="A1016287" s="30"/>
      <c r="B1016287" s="30"/>
      <c r="C1016287" s="30"/>
      <c r="D1016287" s="30"/>
      <c r="E1016287" s="30"/>
      <c r="F1016287" s="30"/>
    </row>
    <row r="1016386" spans="1:6" x14ac:dyDescent="0.3">
      <c r="A1016386" s="30"/>
      <c r="B1016386" s="30"/>
      <c r="C1016386" s="30"/>
      <c r="D1016386" s="30"/>
      <c r="E1016386" s="30"/>
      <c r="F1016386" s="30"/>
    </row>
    <row r="1016485" spans="1:6" x14ac:dyDescent="0.3">
      <c r="A1016485" s="30"/>
      <c r="B1016485" s="30"/>
      <c r="C1016485" s="30"/>
      <c r="D1016485" s="30"/>
      <c r="E1016485" s="30"/>
      <c r="F1016485" s="30"/>
    </row>
    <row r="1016584" spans="1:6" x14ac:dyDescent="0.3">
      <c r="A1016584" s="30"/>
      <c r="B1016584" s="30"/>
      <c r="C1016584" s="30"/>
      <c r="D1016584" s="30"/>
      <c r="E1016584" s="30"/>
      <c r="F1016584" s="30"/>
    </row>
    <row r="1016683" spans="1:6" x14ac:dyDescent="0.3">
      <c r="A1016683" s="30"/>
      <c r="B1016683" s="30"/>
      <c r="C1016683" s="30"/>
      <c r="D1016683" s="30"/>
      <c r="E1016683" s="30"/>
      <c r="F1016683" s="30"/>
    </row>
    <row r="1016782" spans="1:6" x14ac:dyDescent="0.3">
      <c r="A1016782" s="30"/>
      <c r="B1016782" s="30"/>
      <c r="C1016782" s="30"/>
      <c r="D1016782" s="30"/>
      <c r="E1016782" s="30"/>
      <c r="F1016782" s="30"/>
    </row>
    <row r="1016881" spans="1:6" x14ac:dyDescent="0.3">
      <c r="A1016881" s="30"/>
      <c r="B1016881" s="30"/>
      <c r="C1016881" s="30"/>
      <c r="D1016881" s="30"/>
      <c r="E1016881" s="30"/>
      <c r="F1016881" s="30"/>
    </row>
    <row r="1016980" spans="1:6" x14ac:dyDescent="0.3">
      <c r="A1016980" s="30"/>
      <c r="B1016980" s="30"/>
      <c r="C1016980" s="30"/>
      <c r="D1016980" s="30"/>
      <c r="E1016980" s="30"/>
      <c r="F1016980" s="30"/>
    </row>
    <row r="1017079" spans="1:6" x14ac:dyDescent="0.3">
      <c r="A1017079" s="30"/>
      <c r="B1017079" s="30"/>
      <c r="C1017079" s="30"/>
      <c r="D1017079" s="30"/>
      <c r="E1017079" s="30"/>
      <c r="F1017079" s="30"/>
    </row>
    <row r="1017178" spans="1:6" x14ac:dyDescent="0.3">
      <c r="A1017178" s="30"/>
      <c r="B1017178" s="30"/>
      <c r="C1017178" s="30"/>
      <c r="D1017178" s="30"/>
      <c r="E1017178" s="30"/>
      <c r="F1017178" s="30"/>
    </row>
    <row r="1017277" spans="1:6" x14ac:dyDescent="0.3">
      <c r="A1017277" s="30"/>
      <c r="B1017277" s="30"/>
      <c r="C1017277" s="30"/>
      <c r="D1017277" s="30"/>
      <c r="E1017277" s="30"/>
      <c r="F1017277" s="30"/>
    </row>
    <row r="1017376" spans="1:6" x14ac:dyDescent="0.3">
      <c r="A1017376" s="30"/>
      <c r="B1017376" s="30"/>
      <c r="C1017376" s="30"/>
      <c r="D1017376" s="30"/>
      <c r="E1017376" s="30"/>
      <c r="F1017376" s="30"/>
    </row>
    <row r="1017475" spans="1:6" x14ac:dyDescent="0.3">
      <c r="A1017475" s="30"/>
      <c r="B1017475" s="30"/>
      <c r="C1017475" s="30"/>
      <c r="D1017475" s="30"/>
      <c r="E1017475" s="30"/>
      <c r="F1017475" s="30"/>
    </row>
    <row r="1017574" spans="1:6" x14ac:dyDescent="0.3">
      <c r="A1017574" s="30"/>
      <c r="B1017574" s="30"/>
      <c r="C1017574" s="30"/>
      <c r="D1017574" s="30"/>
      <c r="E1017574" s="30"/>
      <c r="F1017574" s="30"/>
    </row>
    <row r="1017673" spans="1:6" x14ac:dyDescent="0.3">
      <c r="A1017673" s="30"/>
      <c r="B1017673" s="30"/>
      <c r="C1017673" s="30"/>
      <c r="D1017673" s="30"/>
      <c r="E1017673" s="30"/>
      <c r="F1017673" s="30"/>
    </row>
    <row r="1017772" spans="1:6" x14ac:dyDescent="0.3">
      <c r="A1017772" s="30"/>
      <c r="B1017772" s="30"/>
      <c r="C1017772" s="30"/>
      <c r="D1017772" s="30"/>
      <c r="E1017772" s="30"/>
      <c r="F1017772" s="30"/>
    </row>
    <row r="1017871" spans="1:6" x14ac:dyDescent="0.3">
      <c r="A1017871" s="30"/>
      <c r="B1017871" s="30"/>
      <c r="C1017871" s="30"/>
      <c r="D1017871" s="30"/>
      <c r="E1017871" s="30"/>
      <c r="F1017871" s="30"/>
    </row>
    <row r="1017970" spans="1:6" x14ac:dyDescent="0.3">
      <c r="A1017970" s="30"/>
      <c r="B1017970" s="30"/>
      <c r="C1017970" s="30"/>
      <c r="D1017970" s="30"/>
      <c r="E1017970" s="30"/>
      <c r="F1017970" s="30"/>
    </row>
    <row r="1018069" spans="1:6" x14ac:dyDescent="0.3">
      <c r="A1018069" s="30"/>
      <c r="B1018069" s="30"/>
      <c r="C1018069" s="30"/>
      <c r="D1018069" s="30"/>
      <c r="E1018069" s="30"/>
      <c r="F1018069" s="30"/>
    </row>
    <row r="1018168" spans="1:6" x14ac:dyDescent="0.3">
      <c r="A1018168" s="30"/>
      <c r="B1018168" s="30"/>
      <c r="C1018168" s="30"/>
      <c r="D1018168" s="30"/>
      <c r="E1018168" s="30"/>
      <c r="F1018168" s="30"/>
    </row>
    <row r="1018267" spans="1:6" x14ac:dyDescent="0.3">
      <c r="A1018267" s="30"/>
      <c r="B1018267" s="30"/>
      <c r="C1018267" s="30"/>
      <c r="D1018267" s="30"/>
      <c r="E1018267" s="30"/>
      <c r="F1018267" s="30"/>
    </row>
    <row r="1018366" spans="1:6" x14ac:dyDescent="0.3">
      <c r="A1018366" s="30"/>
      <c r="B1018366" s="30"/>
      <c r="C1018366" s="30"/>
      <c r="D1018366" s="30"/>
      <c r="E1018366" s="30"/>
      <c r="F1018366" s="30"/>
    </row>
    <row r="1018465" spans="1:6" x14ac:dyDescent="0.3">
      <c r="A1018465" s="30"/>
      <c r="B1018465" s="30"/>
      <c r="C1018465" s="30"/>
      <c r="D1018465" s="30"/>
      <c r="E1018465" s="30"/>
      <c r="F1018465" s="30"/>
    </row>
    <row r="1018564" spans="1:6" x14ac:dyDescent="0.3">
      <c r="A1018564" s="30"/>
      <c r="B1018564" s="30"/>
      <c r="C1018564" s="30"/>
      <c r="D1018564" s="30"/>
      <c r="E1018564" s="30"/>
      <c r="F1018564" s="30"/>
    </row>
    <row r="1018663" spans="1:6" x14ac:dyDescent="0.3">
      <c r="A1018663" s="30"/>
      <c r="B1018663" s="30"/>
      <c r="C1018663" s="30"/>
      <c r="D1018663" s="30"/>
      <c r="E1018663" s="30"/>
      <c r="F1018663" s="30"/>
    </row>
    <row r="1018762" spans="1:6" x14ac:dyDescent="0.3">
      <c r="A1018762" s="30"/>
      <c r="B1018762" s="30"/>
      <c r="C1018762" s="30"/>
      <c r="D1018762" s="30"/>
      <c r="E1018762" s="30"/>
      <c r="F1018762" s="30"/>
    </row>
    <row r="1018861" spans="1:6" x14ac:dyDescent="0.3">
      <c r="A1018861" s="30"/>
      <c r="B1018861" s="30"/>
      <c r="C1018861" s="30"/>
      <c r="D1018861" s="30"/>
      <c r="E1018861" s="30"/>
      <c r="F1018861" s="30"/>
    </row>
    <row r="1018960" spans="1:6" x14ac:dyDescent="0.3">
      <c r="A1018960" s="30"/>
      <c r="B1018960" s="30"/>
      <c r="C1018960" s="30"/>
      <c r="D1018960" s="30"/>
      <c r="E1018960" s="30"/>
      <c r="F1018960" s="30"/>
    </row>
    <row r="1019059" spans="1:6" x14ac:dyDescent="0.3">
      <c r="A1019059" s="30"/>
      <c r="B1019059" s="30"/>
      <c r="C1019059" s="30"/>
      <c r="D1019059" s="30"/>
      <c r="E1019059" s="30"/>
      <c r="F1019059" s="30"/>
    </row>
    <row r="1019158" spans="1:6" x14ac:dyDescent="0.3">
      <c r="A1019158" s="30"/>
      <c r="B1019158" s="30"/>
      <c r="C1019158" s="30"/>
      <c r="D1019158" s="30"/>
      <c r="E1019158" s="30"/>
      <c r="F1019158" s="30"/>
    </row>
    <row r="1019257" spans="1:6" x14ac:dyDescent="0.3">
      <c r="A1019257" s="30"/>
      <c r="B1019257" s="30"/>
      <c r="C1019257" s="30"/>
      <c r="D1019257" s="30"/>
      <c r="E1019257" s="30"/>
      <c r="F1019257" s="30"/>
    </row>
    <row r="1019356" spans="1:6" x14ac:dyDescent="0.3">
      <c r="A1019356" s="30"/>
      <c r="B1019356" s="30"/>
      <c r="C1019356" s="30"/>
      <c r="D1019356" s="30"/>
      <c r="E1019356" s="30"/>
      <c r="F1019356" s="30"/>
    </row>
    <row r="1019455" spans="1:6" x14ac:dyDescent="0.3">
      <c r="A1019455" s="30"/>
      <c r="B1019455" s="30"/>
      <c r="C1019455" s="30"/>
      <c r="D1019455" s="30"/>
      <c r="E1019455" s="30"/>
      <c r="F1019455" s="30"/>
    </row>
    <row r="1019554" spans="1:6" x14ac:dyDescent="0.3">
      <c r="A1019554" s="30"/>
      <c r="B1019554" s="30"/>
      <c r="C1019554" s="30"/>
      <c r="D1019554" s="30"/>
      <c r="E1019554" s="30"/>
      <c r="F1019554" s="30"/>
    </row>
    <row r="1019653" spans="1:6" x14ac:dyDescent="0.3">
      <c r="A1019653" s="30"/>
      <c r="B1019653" s="30"/>
      <c r="C1019653" s="30"/>
      <c r="D1019653" s="30"/>
      <c r="E1019653" s="30"/>
      <c r="F1019653" s="30"/>
    </row>
    <row r="1019752" spans="1:6" x14ac:dyDescent="0.3">
      <c r="A1019752" s="30"/>
      <c r="B1019752" s="30"/>
      <c r="C1019752" s="30"/>
      <c r="D1019752" s="30"/>
      <c r="E1019752" s="30"/>
      <c r="F1019752" s="30"/>
    </row>
    <row r="1019851" spans="1:6" x14ac:dyDescent="0.3">
      <c r="A1019851" s="30"/>
      <c r="B1019851" s="30"/>
      <c r="C1019851" s="30"/>
      <c r="D1019851" s="30"/>
      <c r="E1019851" s="30"/>
      <c r="F1019851" s="30"/>
    </row>
    <row r="1019950" spans="1:6" x14ac:dyDescent="0.3">
      <c r="A1019950" s="30"/>
      <c r="B1019950" s="30"/>
      <c r="C1019950" s="30"/>
      <c r="D1019950" s="30"/>
      <c r="E1019950" s="30"/>
      <c r="F1019950" s="30"/>
    </row>
    <row r="1020049" spans="1:6" x14ac:dyDescent="0.3">
      <c r="A1020049" s="30"/>
      <c r="B1020049" s="30"/>
      <c r="C1020049" s="30"/>
      <c r="D1020049" s="30"/>
      <c r="E1020049" s="30"/>
      <c r="F1020049" s="30"/>
    </row>
    <row r="1020148" spans="1:6" x14ac:dyDescent="0.3">
      <c r="A1020148" s="30"/>
      <c r="B1020148" s="30"/>
      <c r="C1020148" s="30"/>
      <c r="D1020148" s="30"/>
      <c r="E1020148" s="30"/>
      <c r="F1020148" s="30"/>
    </row>
    <row r="1020247" spans="1:6" x14ac:dyDescent="0.3">
      <c r="A1020247" s="30"/>
      <c r="B1020247" s="30"/>
      <c r="C1020247" s="30"/>
      <c r="D1020247" s="30"/>
      <c r="E1020247" s="30"/>
      <c r="F1020247" s="30"/>
    </row>
    <row r="1020346" spans="1:6" x14ac:dyDescent="0.3">
      <c r="A1020346" s="30"/>
      <c r="B1020346" s="30"/>
      <c r="C1020346" s="30"/>
      <c r="D1020346" s="30"/>
      <c r="E1020346" s="30"/>
      <c r="F1020346" s="30"/>
    </row>
    <row r="1020445" spans="1:6" x14ac:dyDescent="0.3">
      <c r="A1020445" s="30"/>
      <c r="B1020445" s="30"/>
      <c r="C1020445" s="30"/>
      <c r="D1020445" s="30"/>
      <c r="E1020445" s="30"/>
      <c r="F1020445" s="30"/>
    </row>
    <row r="1020544" spans="1:6" x14ac:dyDescent="0.3">
      <c r="A1020544" s="30"/>
      <c r="B1020544" s="30"/>
      <c r="C1020544" s="30"/>
      <c r="D1020544" s="30"/>
      <c r="E1020544" s="30"/>
      <c r="F1020544" s="30"/>
    </row>
    <row r="1020643" spans="1:6" x14ac:dyDescent="0.3">
      <c r="A1020643" s="30"/>
      <c r="B1020643" s="30"/>
      <c r="C1020643" s="30"/>
      <c r="D1020643" s="30"/>
      <c r="E1020643" s="30"/>
      <c r="F1020643" s="30"/>
    </row>
    <row r="1020742" spans="1:6" x14ac:dyDescent="0.3">
      <c r="A1020742" s="30"/>
      <c r="B1020742" s="30"/>
      <c r="C1020742" s="30"/>
      <c r="D1020742" s="30"/>
      <c r="E1020742" s="30"/>
      <c r="F1020742" s="30"/>
    </row>
    <row r="1020841" spans="1:6" x14ac:dyDescent="0.3">
      <c r="A1020841" s="30"/>
      <c r="B1020841" s="30"/>
      <c r="C1020841" s="30"/>
      <c r="D1020841" s="30"/>
      <c r="E1020841" s="30"/>
      <c r="F1020841" s="30"/>
    </row>
    <row r="1020940" spans="1:6" x14ac:dyDescent="0.3">
      <c r="A1020940" s="30"/>
      <c r="B1020940" s="30"/>
      <c r="C1020940" s="30"/>
      <c r="D1020940" s="30"/>
      <c r="E1020940" s="30"/>
      <c r="F1020940" s="30"/>
    </row>
    <row r="1021039" spans="1:6" x14ac:dyDescent="0.3">
      <c r="A1021039" s="30"/>
      <c r="B1021039" s="30"/>
      <c r="C1021039" s="30"/>
      <c r="D1021039" s="30"/>
      <c r="E1021039" s="30"/>
      <c r="F1021039" s="30"/>
    </row>
    <row r="1021138" spans="1:6" x14ac:dyDescent="0.3">
      <c r="A1021138" s="30"/>
      <c r="B1021138" s="30"/>
      <c r="C1021138" s="30"/>
      <c r="D1021138" s="30"/>
      <c r="E1021138" s="30"/>
      <c r="F1021138" s="30"/>
    </row>
    <row r="1021237" spans="1:6" x14ac:dyDescent="0.3">
      <c r="A1021237" s="30"/>
      <c r="B1021237" s="30"/>
      <c r="C1021237" s="30"/>
      <c r="D1021237" s="30"/>
      <c r="E1021237" s="30"/>
      <c r="F1021237" s="30"/>
    </row>
    <row r="1021336" spans="1:6" x14ac:dyDescent="0.3">
      <c r="A1021336" s="30"/>
      <c r="B1021336" s="30"/>
      <c r="C1021336" s="30"/>
      <c r="D1021336" s="30"/>
      <c r="E1021336" s="30"/>
      <c r="F1021336" s="30"/>
    </row>
    <row r="1021435" spans="1:6" x14ac:dyDescent="0.3">
      <c r="A1021435" s="30"/>
      <c r="B1021435" s="30"/>
      <c r="C1021435" s="30"/>
      <c r="D1021435" s="30"/>
      <c r="E1021435" s="30"/>
      <c r="F1021435" s="30"/>
    </row>
    <row r="1021534" spans="1:6" x14ac:dyDescent="0.3">
      <c r="A1021534" s="30"/>
      <c r="B1021534" s="30"/>
      <c r="C1021534" s="30"/>
      <c r="D1021534" s="30"/>
      <c r="E1021534" s="30"/>
      <c r="F1021534" s="30"/>
    </row>
    <row r="1021633" spans="1:6" x14ac:dyDescent="0.3">
      <c r="A1021633" s="30"/>
      <c r="B1021633" s="30"/>
      <c r="C1021633" s="30"/>
      <c r="D1021633" s="30"/>
      <c r="E1021633" s="30"/>
      <c r="F1021633" s="30"/>
    </row>
    <row r="1021732" spans="1:6" x14ac:dyDescent="0.3">
      <c r="A1021732" s="30"/>
      <c r="B1021732" s="30"/>
      <c r="C1021732" s="30"/>
      <c r="D1021732" s="30"/>
      <c r="E1021732" s="30"/>
      <c r="F1021732" s="30"/>
    </row>
    <row r="1021831" spans="1:6" x14ac:dyDescent="0.3">
      <c r="A1021831" s="30"/>
      <c r="B1021831" s="30"/>
      <c r="C1021831" s="30"/>
      <c r="D1021831" s="30"/>
      <c r="E1021831" s="30"/>
      <c r="F1021831" s="30"/>
    </row>
    <row r="1021930" spans="1:6" x14ac:dyDescent="0.3">
      <c r="A1021930" s="30"/>
      <c r="B1021930" s="30"/>
      <c r="C1021930" s="30"/>
      <c r="D1021930" s="30"/>
      <c r="E1021930" s="30"/>
      <c r="F1021930" s="30"/>
    </row>
    <row r="1022029" spans="1:6" x14ac:dyDescent="0.3">
      <c r="A1022029" s="30"/>
      <c r="B1022029" s="30"/>
      <c r="C1022029" s="30"/>
      <c r="D1022029" s="30"/>
      <c r="E1022029" s="30"/>
      <c r="F1022029" s="30"/>
    </row>
    <row r="1022128" spans="1:6" x14ac:dyDescent="0.3">
      <c r="A1022128" s="30"/>
      <c r="B1022128" s="30"/>
      <c r="C1022128" s="30"/>
      <c r="D1022128" s="30"/>
      <c r="E1022128" s="30"/>
      <c r="F1022128" s="30"/>
    </row>
    <row r="1022227" spans="1:6" x14ac:dyDescent="0.3">
      <c r="A1022227" s="30"/>
      <c r="B1022227" s="30"/>
      <c r="C1022227" s="30"/>
      <c r="D1022227" s="30"/>
      <c r="E1022227" s="30"/>
      <c r="F1022227" s="30"/>
    </row>
    <row r="1022326" spans="1:6" x14ac:dyDescent="0.3">
      <c r="A1022326" s="30"/>
      <c r="B1022326" s="30"/>
      <c r="C1022326" s="30"/>
      <c r="D1022326" s="30"/>
      <c r="E1022326" s="30"/>
      <c r="F1022326" s="30"/>
    </row>
    <row r="1022425" spans="1:6" x14ac:dyDescent="0.3">
      <c r="A1022425" s="30"/>
      <c r="B1022425" s="30"/>
      <c r="C1022425" s="30"/>
      <c r="D1022425" s="30"/>
      <c r="E1022425" s="30"/>
      <c r="F1022425" s="30"/>
    </row>
    <row r="1022524" spans="1:6" x14ac:dyDescent="0.3">
      <c r="A1022524" s="30"/>
      <c r="B1022524" s="30"/>
      <c r="C1022524" s="30"/>
      <c r="D1022524" s="30"/>
      <c r="E1022524" s="30"/>
      <c r="F1022524" s="30"/>
    </row>
    <row r="1022623" spans="1:6" x14ac:dyDescent="0.3">
      <c r="A1022623" s="30"/>
      <c r="B1022623" s="30"/>
      <c r="C1022623" s="30"/>
      <c r="D1022623" s="30"/>
      <c r="E1022623" s="30"/>
      <c r="F1022623" s="30"/>
    </row>
    <row r="1022722" spans="1:6" x14ac:dyDescent="0.3">
      <c r="A1022722" s="30"/>
      <c r="B1022722" s="30"/>
      <c r="C1022722" s="30"/>
      <c r="D1022722" s="30"/>
      <c r="E1022722" s="30"/>
      <c r="F1022722" s="30"/>
    </row>
    <row r="1022821" spans="1:6" x14ac:dyDescent="0.3">
      <c r="A1022821" s="30"/>
      <c r="B1022821" s="30"/>
      <c r="C1022821" s="30"/>
      <c r="D1022821" s="30"/>
      <c r="E1022821" s="30"/>
      <c r="F1022821" s="30"/>
    </row>
    <row r="1022920" spans="1:6" x14ac:dyDescent="0.3">
      <c r="A1022920" s="30"/>
      <c r="B1022920" s="30"/>
      <c r="C1022920" s="30"/>
      <c r="D1022920" s="30"/>
      <c r="E1022920" s="30"/>
      <c r="F1022920" s="30"/>
    </row>
    <row r="1023019" spans="1:6" x14ac:dyDescent="0.3">
      <c r="A1023019" s="30"/>
      <c r="B1023019" s="30"/>
      <c r="C1023019" s="30"/>
      <c r="D1023019" s="30"/>
      <c r="E1023019" s="30"/>
      <c r="F1023019" s="30"/>
    </row>
    <row r="1023118" spans="1:6" x14ac:dyDescent="0.3">
      <c r="A1023118" s="30"/>
      <c r="B1023118" s="30"/>
      <c r="C1023118" s="30"/>
      <c r="D1023118" s="30"/>
      <c r="E1023118" s="30"/>
      <c r="F1023118" s="30"/>
    </row>
    <row r="1023217" spans="1:6" x14ac:dyDescent="0.3">
      <c r="A1023217" s="30"/>
      <c r="B1023217" s="30"/>
      <c r="C1023217" s="30"/>
      <c r="D1023217" s="30"/>
      <c r="E1023217" s="30"/>
      <c r="F1023217" s="30"/>
    </row>
    <row r="1023316" spans="1:6" x14ac:dyDescent="0.3">
      <c r="A1023316" s="30"/>
      <c r="B1023316" s="30"/>
      <c r="C1023316" s="30"/>
      <c r="D1023316" s="30"/>
      <c r="E1023316" s="30"/>
      <c r="F1023316" s="30"/>
    </row>
    <row r="1023415" spans="1:6" x14ac:dyDescent="0.3">
      <c r="A1023415" s="30"/>
      <c r="B1023415" s="30"/>
      <c r="C1023415" s="30"/>
      <c r="D1023415" s="30"/>
      <c r="E1023415" s="30"/>
      <c r="F1023415" s="30"/>
    </row>
    <row r="1023514" spans="1:6" x14ac:dyDescent="0.3">
      <c r="A1023514" s="30"/>
      <c r="B1023514" s="30"/>
      <c r="C1023514" s="30"/>
      <c r="D1023514" s="30"/>
      <c r="E1023514" s="30"/>
      <c r="F1023514" s="30"/>
    </row>
    <row r="1023613" spans="1:6" x14ac:dyDescent="0.3">
      <c r="A1023613" s="30"/>
      <c r="B1023613" s="30"/>
      <c r="C1023613" s="30"/>
      <c r="D1023613" s="30"/>
      <c r="E1023613" s="30"/>
      <c r="F1023613" s="30"/>
    </row>
    <row r="1023712" spans="1:6" x14ac:dyDescent="0.3">
      <c r="A1023712" s="30"/>
      <c r="B1023712" s="30"/>
      <c r="C1023712" s="30"/>
      <c r="D1023712" s="30"/>
      <c r="E1023712" s="30"/>
      <c r="F1023712" s="30"/>
    </row>
    <row r="1023811" spans="1:6" x14ac:dyDescent="0.3">
      <c r="A1023811" s="30"/>
      <c r="B1023811" s="30"/>
      <c r="C1023811" s="30"/>
      <c r="D1023811" s="30"/>
      <c r="E1023811" s="30"/>
      <c r="F1023811" s="30"/>
    </row>
    <row r="1023910" spans="1:6" x14ac:dyDescent="0.3">
      <c r="A1023910" s="30"/>
      <c r="B1023910" s="30"/>
      <c r="C1023910" s="30"/>
      <c r="D1023910" s="30"/>
      <c r="E1023910" s="30"/>
      <c r="F1023910" s="30"/>
    </row>
    <row r="1024009" spans="1:6" x14ac:dyDescent="0.3">
      <c r="A1024009" s="30"/>
      <c r="B1024009" s="30"/>
      <c r="C1024009" s="30"/>
      <c r="D1024009" s="30"/>
      <c r="E1024009" s="30"/>
      <c r="F1024009" s="30"/>
    </row>
    <row r="1024108" spans="1:6" x14ac:dyDescent="0.3">
      <c r="A1024108" s="30"/>
      <c r="B1024108" s="30"/>
      <c r="C1024108" s="30"/>
      <c r="D1024108" s="30"/>
      <c r="E1024108" s="30"/>
      <c r="F1024108" s="30"/>
    </row>
    <row r="1024207" spans="1:6" x14ac:dyDescent="0.3">
      <c r="A1024207" s="30"/>
      <c r="B1024207" s="30"/>
      <c r="C1024207" s="30"/>
      <c r="D1024207" s="30"/>
      <c r="E1024207" s="30"/>
      <c r="F1024207" s="30"/>
    </row>
    <row r="1024306" spans="1:6" x14ac:dyDescent="0.3">
      <c r="A1024306" s="30"/>
      <c r="B1024306" s="30"/>
      <c r="C1024306" s="30"/>
      <c r="D1024306" s="30"/>
      <c r="E1024306" s="30"/>
      <c r="F1024306" s="30"/>
    </row>
    <row r="1024405" spans="1:6" x14ac:dyDescent="0.3">
      <c r="A1024405" s="30"/>
      <c r="B1024405" s="30"/>
      <c r="C1024405" s="30"/>
      <c r="D1024405" s="30"/>
      <c r="E1024405" s="30"/>
      <c r="F1024405" s="30"/>
    </row>
    <row r="1024504" spans="1:6" x14ac:dyDescent="0.3">
      <c r="A1024504" s="30"/>
      <c r="B1024504" s="30"/>
      <c r="C1024504" s="30"/>
      <c r="D1024504" s="30"/>
      <c r="E1024504" s="30"/>
      <c r="F1024504" s="30"/>
    </row>
    <row r="1024603" spans="1:6" x14ac:dyDescent="0.3">
      <c r="A1024603" s="30"/>
      <c r="B1024603" s="30"/>
      <c r="C1024603" s="30"/>
      <c r="D1024603" s="30"/>
      <c r="E1024603" s="30"/>
      <c r="F1024603" s="30"/>
    </row>
    <row r="1024702" spans="1:6" x14ac:dyDescent="0.3">
      <c r="A1024702" s="30"/>
      <c r="B1024702" s="30"/>
      <c r="C1024702" s="30"/>
      <c r="D1024702" s="30"/>
      <c r="E1024702" s="30"/>
      <c r="F1024702" s="30"/>
    </row>
    <row r="1024801" spans="1:6" x14ac:dyDescent="0.3">
      <c r="A1024801" s="30"/>
      <c r="B1024801" s="30"/>
      <c r="C1024801" s="30"/>
      <c r="D1024801" s="30"/>
      <c r="E1024801" s="30"/>
      <c r="F1024801" s="30"/>
    </row>
    <row r="1024900" spans="1:6" x14ac:dyDescent="0.3">
      <c r="A1024900" s="30"/>
      <c r="B1024900" s="30"/>
      <c r="C1024900" s="30"/>
      <c r="D1024900" s="30"/>
      <c r="E1024900" s="30"/>
      <c r="F1024900" s="30"/>
    </row>
    <row r="1024999" spans="1:6" x14ac:dyDescent="0.3">
      <c r="A1024999" s="30"/>
      <c r="B1024999" s="30"/>
      <c r="C1024999" s="30"/>
      <c r="D1024999" s="30"/>
      <c r="E1024999" s="30"/>
      <c r="F1024999" s="30"/>
    </row>
    <row r="1025098" spans="1:6" x14ac:dyDescent="0.3">
      <c r="A1025098" s="30"/>
      <c r="B1025098" s="30"/>
      <c r="C1025098" s="30"/>
      <c r="D1025098" s="30"/>
      <c r="E1025098" s="30"/>
      <c r="F1025098" s="30"/>
    </row>
    <row r="1025197" spans="1:6" x14ac:dyDescent="0.3">
      <c r="A1025197" s="30"/>
      <c r="B1025197" s="30"/>
      <c r="C1025197" s="30"/>
      <c r="D1025197" s="30"/>
      <c r="E1025197" s="30"/>
      <c r="F1025197" s="30"/>
    </row>
    <row r="1025296" spans="1:6" x14ac:dyDescent="0.3">
      <c r="A1025296" s="30"/>
      <c r="B1025296" s="30"/>
      <c r="C1025296" s="30"/>
      <c r="D1025296" s="30"/>
      <c r="E1025296" s="30"/>
      <c r="F1025296" s="30"/>
    </row>
    <row r="1025395" spans="1:6" x14ac:dyDescent="0.3">
      <c r="A1025395" s="30"/>
      <c r="B1025395" s="30"/>
      <c r="C1025395" s="30"/>
      <c r="D1025395" s="30"/>
      <c r="E1025395" s="30"/>
      <c r="F1025395" s="30"/>
    </row>
    <row r="1025494" spans="1:6" x14ac:dyDescent="0.3">
      <c r="A1025494" s="30"/>
      <c r="B1025494" s="30"/>
      <c r="C1025494" s="30"/>
      <c r="D1025494" s="30"/>
      <c r="E1025494" s="30"/>
      <c r="F1025494" s="30"/>
    </row>
    <row r="1025593" spans="1:6" x14ac:dyDescent="0.3">
      <c r="A1025593" s="30"/>
      <c r="B1025593" s="30"/>
      <c r="C1025593" s="30"/>
      <c r="D1025593" s="30"/>
      <c r="E1025593" s="30"/>
      <c r="F1025593" s="30"/>
    </row>
    <row r="1025692" spans="1:6" x14ac:dyDescent="0.3">
      <c r="A1025692" s="30"/>
      <c r="B1025692" s="30"/>
      <c r="C1025692" s="30"/>
      <c r="D1025692" s="30"/>
      <c r="E1025692" s="30"/>
      <c r="F1025692" s="30"/>
    </row>
    <row r="1025791" spans="1:6" x14ac:dyDescent="0.3">
      <c r="A1025791" s="30"/>
      <c r="B1025791" s="30"/>
      <c r="C1025791" s="30"/>
      <c r="D1025791" s="30"/>
      <c r="E1025791" s="30"/>
      <c r="F1025791" s="30"/>
    </row>
    <row r="1025890" spans="1:6" x14ac:dyDescent="0.3">
      <c r="A1025890" s="30"/>
      <c r="B1025890" s="30"/>
      <c r="C1025890" s="30"/>
      <c r="D1025890" s="30"/>
      <c r="E1025890" s="30"/>
      <c r="F1025890" s="30"/>
    </row>
    <row r="1025989" spans="1:6" x14ac:dyDescent="0.3">
      <c r="A1025989" s="30"/>
      <c r="B1025989" s="30"/>
      <c r="C1025989" s="30"/>
      <c r="D1025989" s="30"/>
      <c r="E1025989" s="30"/>
      <c r="F1025989" s="30"/>
    </row>
    <row r="1026088" spans="1:6" x14ac:dyDescent="0.3">
      <c r="A1026088" s="30"/>
      <c r="B1026088" s="30"/>
      <c r="C1026088" s="30"/>
      <c r="D1026088" s="30"/>
      <c r="E1026088" s="30"/>
      <c r="F1026088" s="30"/>
    </row>
    <row r="1026187" spans="1:6" x14ac:dyDescent="0.3">
      <c r="A1026187" s="30"/>
      <c r="B1026187" s="30"/>
      <c r="C1026187" s="30"/>
      <c r="D1026187" s="30"/>
      <c r="E1026187" s="30"/>
      <c r="F1026187" s="30"/>
    </row>
    <row r="1026286" spans="1:6" x14ac:dyDescent="0.3">
      <c r="A1026286" s="30"/>
      <c r="B1026286" s="30"/>
      <c r="C1026286" s="30"/>
      <c r="D1026286" s="30"/>
      <c r="E1026286" s="30"/>
      <c r="F1026286" s="30"/>
    </row>
    <row r="1026385" spans="1:6" x14ac:dyDescent="0.3">
      <c r="A1026385" s="30"/>
      <c r="B1026385" s="30"/>
      <c r="C1026385" s="30"/>
      <c r="D1026385" s="30"/>
      <c r="E1026385" s="30"/>
      <c r="F1026385" s="30"/>
    </row>
    <row r="1026484" spans="1:6" x14ac:dyDescent="0.3">
      <c r="A1026484" s="30"/>
      <c r="B1026484" s="30"/>
      <c r="C1026484" s="30"/>
      <c r="D1026484" s="30"/>
      <c r="E1026484" s="30"/>
      <c r="F1026484" s="30"/>
    </row>
    <row r="1026583" spans="1:6" x14ac:dyDescent="0.3">
      <c r="A1026583" s="30"/>
      <c r="B1026583" s="30"/>
      <c r="C1026583" s="30"/>
      <c r="D1026583" s="30"/>
      <c r="E1026583" s="30"/>
      <c r="F1026583" s="30"/>
    </row>
    <row r="1026682" spans="1:6" x14ac:dyDescent="0.3">
      <c r="A1026682" s="30"/>
      <c r="B1026682" s="30"/>
      <c r="C1026682" s="30"/>
      <c r="D1026682" s="30"/>
      <c r="E1026682" s="30"/>
      <c r="F1026682" s="30"/>
    </row>
    <row r="1026781" spans="1:6" x14ac:dyDescent="0.3">
      <c r="A1026781" s="30"/>
      <c r="B1026781" s="30"/>
      <c r="C1026781" s="30"/>
      <c r="D1026781" s="30"/>
      <c r="E1026781" s="30"/>
      <c r="F1026781" s="30"/>
    </row>
    <row r="1026880" spans="1:6" x14ac:dyDescent="0.3">
      <c r="A1026880" s="30"/>
      <c r="B1026880" s="30"/>
      <c r="C1026880" s="30"/>
      <c r="D1026880" s="30"/>
      <c r="E1026880" s="30"/>
      <c r="F1026880" s="30"/>
    </row>
    <row r="1026979" spans="1:6" x14ac:dyDescent="0.3">
      <c r="A1026979" s="30"/>
      <c r="B1026979" s="30"/>
      <c r="C1026979" s="30"/>
      <c r="D1026979" s="30"/>
      <c r="E1026979" s="30"/>
      <c r="F1026979" s="30"/>
    </row>
    <row r="1027078" spans="1:6" x14ac:dyDescent="0.3">
      <c r="A1027078" s="30"/>
      <c r="B1027078" s="30"/>
      <c r="C1027078" s="30"/>
      <c r="D1027078" s="30"/>
      <c r="E1027078" s="30"/>
      <c r="F1027078" s="30"/>
    </row>
    <row r="1027177" spans="1:6" x14ac:dyDescent="0.3">
      <c r="A1027177" s="30"/>
      <c r="B1027177" s="30"/>
      <c r="C1027177" s="30"/>
      <c r="D1027177" s="30"/>
      <c r="E1027177" s="30"/>
      <c r="F1027177" s="30"/>
    </row>
    <row r="1027276" spans="1:6" x14ac:dyDescent="0.3">
      <c r="A1027276" s="30"/>
      <c r="B1027276" s="30"/>
      <c r="C1027276" s="30"/>
      <c r="D1027276" s="30"/>
      <c r="E1027276" s="30"/>
      <c r="F1027276" s="30"/>
    </row>
    <row r="1027375" spans="1:6" x14ac:dyDescent="0.3">
      <c r="A1027375" s="30"/>
      <c r="B1027375" s="30"/>
      <c r="C1027375" s="30"/>
      <c r="D1027375" s="30"/>
      <c r="E1027375" s="30"/>
      <c r="F1027375" s="30"/>
    </row>
    <row r="1027474" spans="1:6" x14ac:dyDescent="0.3">
      <c r="A1027474" s="30"/>
      <c r="B1027474" s="30"/>
      <c r="C1027474" s="30"/>
      <c r="D1027474" s="30"/>
      <c r="E1027474" s="30"/>
      <c r="F1027474" s="30"/>
    </row>
    <row r="1027573" spans="1:6" x14ac:dyDescent="0.3">
      <c r="A1027573" s="30"/>
      <c r="B1027573" s="30"/>
      <c r="C1027573" s="30"/>
      <c r="D1027573" s="30"/>
      <c r="E1027573" s="30"/>
      <c r="F1027573" s="30"/>
    </row>
    <row r="1027672" spans="1:6" x14ac:dyDescent="0.3">
      <c r="A1027672" s="30"/>
      <c r="B1027672" s="30"/>
      <c r="C1027672" s="30"/>
      <c r="D1027672" s="30"/>
      <c r="E1027672" s="30"/>
      <c r="F1027672" s="30"/>
    </row>
    <row r="1027771" spans="1:6" x14ac:dyDescent="0.3">
      <c r="A1027771" s="30"/>
      <c r="B1027771" s="30"/>
      <c r="C1027771" s="30"/>
      <c r="D1027771" s="30"/>
      <c r="E1027771" s="30"/>
      <c r="F1027771" s="30"/>
    </row>
    <row r="1027870" spans="1:6" x14ac:dyDescent="0.3">
      <c r="A1027870" s="30"/>
      <c r="B1027870" s="30"/>
      <c r="C1027870" s="30"/>
      <c r="D1027870" s="30"/>
      <c r="E1027870" s="30"/>
      <c r="F1027870" s="30"/>
    </row>
    <row r="1027969" spans="1:6" x14ac:dyDescent="0.3">
      <c r="A1027969" s="30"/>
      <c r="B1027969" s="30"/>
      <c r="C1027969" s="30"/>
      <c r="D1027969" s="30"/>
      <c r="E1027969" s="30"/>
      <c r="F1027969" s="30"/>
    </row>
    <row r="1028068" spans="1:6" x14ac:dyDescent="0.3">
      <c r="A1028068" s="30"/>
      <c r="B1028068" s="30"/>
      <c r="C1028068" s="30"/>
      <c r="D1028068" s="30"/>
      <c r="E1028068" s="30"/>
      <c r="F1028068" s="30"/>
    </row>
    <row r="1028167" spans="1:6" x14ac:dyDescent="0.3">
      <c r="A1028167" s="30"/>
      <c r="B1028167" s="30"/>
      <c r="C1028167" s="30"/>
      <c r="D1028167" s="30"/>
      <c r="E1028167" s="30"/>
      <c r="F1028167" s="30"/>
    </row>
    <row r="1028266" spans="1:6" x14ac:dyDescent="0.3">
      <c r="A1028266" s="30"/>
      <c r="B1028266" s="30"/>
      <c r="C1028266" s="30"/>
      <c r="D1028266" s="30"/>
      <c r="E1028266" s="30"/>
      <c r="F1028266" s="30"/>
    </row>
    <row r="1028365" spans="1:6" x14ac:dyDescent="0.3">
      <c r="A1028365" s="30"/>
      <c r="B1028365" s="30"/>
      <c r="C1028365" s="30"/>
      <c r="D1028365" s="30"/>
      <c r="E1028365" s="30"/>
      <c r="F1028365" s="30"/>
    </row>
    <row r="1028464" spans="1:6" x14ac:dyDescent="0.3">
      <c r="A1028464" s="30"/>
      <c r="B1028464" s="30"/>
      <c r="C1028464" s="30"/>
      <c r="D1028464" s="30"/>
      <c r="E1028464" s="30"/>
      <c r="F1028464" s="30"/>
    </row>
    <row r="1028563" spans="1:6" x14ac:dyDescent="0.3">
      <c r="A1028563" s="30"/>
      <c r="B1028563" s="30"/>
      <c r="C1028563" s="30"/>
      <c r="D1028563" s="30"/>
      <c r="E1028563" s="30"/>
      <c r="F1028563" s="30"/>
    </row>
    <row r="1028662" spans="1:6" x14ac:dyDescent="0.3">
      <c r="A1028662" s="30"/>
      <c r="B1028662" s="30"/>
      <c r="C1028662" s="30"/>
      <c r="D1028662" s="30"/>
      <c r="E1028662" s="30"/>
      <c r="F1028662" s="30"/>
    </row>
    <row r="1028761" spans="1:6" x14ac:dyDescent="0.3">
      <c r="A1028761" s="30"/>
      <c r="B1028761" s="30"/>
      <c r="C1028761" s="30"/>
      <c r="D1028761" s="30"/>
      <c r="E1028761" s="30"/>
      <c r="F1028761" s="30"/>
    </row>
    <row r="1028860" spans="1:6" x14ac:dyDescent="0.3">
      <c r="A1028860" s="30"/>
      <c r="B1028860" s="30"/>
      <c r="C1028860" s="30"/>
      <c r="D1028860" s="30"/>
      <c r="E1028860" s="30"/>
      <c r="F1028860" s="30"/>
    </row>
    <row r="1028959" spans="1:6" x14ac:dyDescent="0.3">
      <c r="A1028959" s="30"/>
      <c r="B1028959" s="30"/>
      <c r="C1028959" s="30"/>
      <c r="D1028959" s="30"/>
      <c r="E1028959" s="30"/>
      <c r="F1028959" s="30"/>
    </row>
    <row r="1029058" spans="1:6" x14ac:dyDescent="0.3">
      <c r="A1029058" s="30"/>
      <c r="B1029058" s="30"/>
      <c r="C1029058" s="30"/>
      <c r="D1029058" s="30"/>
      <c r="E1029058" s="30"/>
      <c r="F1029058" s="30"/>
    </row>
    <row r="1029157" spans="1:6" x14ac:dyDescent="0.3">
      <c r="A1029157" s="30"/>
      <c r="B1029157" s="30"/>
      <c r="C1029157" s="30"/>
      <c r="D1029157" s="30"/>
      <c r="E1029157" s="30"/>
      <c r="F1029157" s="30"/>
    </row>
    <row r="1029256" spans="1:6" x14ac:dyDescent="0.3">
      <c r="A1029256" s="30"/>
      <c r="B1029256" s="30"/>
      <c r="C1029256" s="30"/>
      <c r="D1029256" s="30"/>
      <c r="E1029256" s="30"/>
      <c r="F1029256" s="30"/>
    </row>
    <row r="1029355" spans="1:6" x14ac:dyDescent="0.3">
      <c r="A1029355" s="30"/>
      <c r="B1029355" s="30"/>
      <c r="C1029355" s="30"/>
      <c r="D1029355" s="30"/>
      <c r="E1029355" s="30"/>
      <c r="F1029355" s="30"/>
    </row>
    <row r="1029454" spans="1:6" x14ac:dyDescent="0.3">
      <c r="A1029454" s="30"/>
      <c r="B1029454" s="30"/>
      <c r="C1029454" s="30"/>
      <c r="D1029454" s="30"/>
      <c r="E1029454" s="30"/>
      <c r="F1029454" s="30"/>
    </row>
    <row r="1029553" spans="1:6" x14ac:dyDescent="0.3">
      <c r="A1029553" s="30"/>
      <c r="B1029553" s="30"/>
      <c r="C1029553" s="30"/>
      <c r="D1029553" s="30"/>
      <c r="E1029553" s="30"/>
      <c r="F1029553" s="30"/>
    </row>
    <row r="1029652" spans="1:6" x14ac:dyDescent="0.3">
      <c r="A1029652" s="30"/>
      <c r="B1029652" s="30"/>
      <c r="C1029652" s="30"/>
      <c r="D1029652" s="30"/>
      <c r="E1029652" s="30"/>
      <c r="F1029652" s="30"/>
    </row>
    <row r="1029751" spans="1:6" x14ac:dyDescent="0.3">
      <c r="A1029751" s="30"/>
      <c r="B1029751" s="30"/>
      <c r="C1029751" s="30"/>
      <c r="D1029751" s="30"/>
      <c r="E1029751" s="30"/>
      <c r="F1029751" s="30"/>
    </row>
    <row r="1029850" spans="1:6" x14ac:dyDescent="0.3">
      <c r="A1029850" s="30"/>
      <c r="B1029850" s="30"/>
      <c r="C1029850" s="30"/>
      <c r="D1029850" s="30"/>
      <c r="E1029850" s="30"/>
      <c r="F1029850" s="30"/>
    </row>
    <row r="1029949" spans="1:6" x14ac:dyDescent="0.3">
      <c r="A1029949" s="30"/>
      <c r="B1029949" s="30"/>
      <c r="C1029949" s="30"/>
      <c r="D1029949" s="30"/>
      <c r="E1029949" s="30"/>
      <c r="F1029949" s="30"/>
    </row>
    <row r="1030048" spans="1:6" x14ac:dyDescent="0.3">
      <c r="A1030048" s="30"/>
      <c r="B1030048" s="30"/>
      <c r="C1030048" s="30"/>
      <c r="D1030048" s="30"/>
      <c r="E1030048" s="30"/>
      <c r="F1030048" s="30"/>
    </row>
    <row r="1030147" spans="1:6" x14ac:dyDescent="0.3">
      <c r="A1030147" s="30"/>
      <c r="B1030147" s="30"/>
      <c r="C1030147" s="30"/>
      <c r="D1030147" s="30"/>
      <c r="E1030147" s="30"/>
      <c r="F1030147" s="30"/>
    </row>
    <row r="1030246" spans="1:6" x14ac:dyDescent="0.3">
      <c r="A1030246" s="30"/>
      <c r="B1030246" s="30"/>
      <c r="C1030246" s="30"/>
      <c r="D1030246" s="30"/>
      <c r="E1030246" s="30"/>
      <c r="F1030246" s="30"/>
    </row>
    <row r="1030345" spans="1:6" x14ac:dyDescent="0.3">
      <c r="A1030345" s="30"/>
      <c r="B1030345" s="30"/>
      <c r="C1030345" s="30"/>
      <c r="D1030345" s="30"/>
      <c r="E1030345" s="30"/>
      <c r="F1030345" s="30"/>
    </row>
    <row r="1030444" spans="1:6" x14ac:dyDescent="0.3">
      <c r="A1030444" s="30"/>
      <c r="B1030444" s="30"/>
      <c r="C1030444" s="30"/>
      <c r="D1030444" s="30"/>
      <c r="E1030444" s="30"/>
      <c r="F1030444" s="30"/>
    </row>
    <row r="1030543" spans="1:6" x14ac:dyDescent="0.3">
      <c r="A1030543" s="30"/>
      <c r="B1030543" s="30"/>
      <c r="C1030543" s="30"/>
      <c r="D1030543" s="30"/>
      <c r="E1030543" s="30"/>
      <c r="F1030543" s="30"/>
    </row>
    <row r="1030642" spans="1:6" x14ac:dyDescent="0.3">
      <c r="A1030642" s="30"/>
      <c r="B1030642" s="30"/>
      <c r="C1030642" s="30"/>
      <c r="D1030642" s="30"/>
      <c r="E1030642" s="30"/>
      <c r="F1030642" s="30"/>
    </row>
    <row r="1030741" spans="1:6" x14ac:dyDescent="0.3">
      <c r="A1030741" s="30"/>
      <c r="B1030741" s="30"/>
      <c r="C1030741" s="30"/>
      <c r="D1030741" s="30"/>
      <c r="E1030741" s="30"/>
      <c r="F1030741" s="30"/>
    </row>
    <row r="1030840" spans="1:6" x14ac:dyDescent="0.3">
      <c r="A1030840" s="30"/>
      <c r="B1030840" s="30"/>
      <c r="C1030840" s="30"/>
      <c r="D1030840" s="30"/>
      <c r="E1030840" s="30"/>
      <c r="F1030840" s="30"/>
    </row>
    <row r="1030939" spans="1:6" x14ac:dyDescent="0.3">
      <c r="A1030939" s="30"/>
      <c r="B1030939" s="30"/>
      <c r="C1030939" s="30"/>
      <c r="D1030939" s="30"/>
      <c r="E1030939" s="30"/>
      <c r="F1030939" s="30"/>
    </row>
    <row r="1031038" spans="1:6" x14ac:dyDescent="0.3">
      <c r="A1031038" s="30"/>
      <c r="B1031038" s="30"/>
      <c r="C1031038" s="30"/>
      <c r="D1031038" s="30"/>
      <c r="E1031038" s="30"/>
      <c r="F1031038" s="30"/>
    </row>
    <row r="1031137" spans="1:6" x14ac:dyDescent="0.3">
      <c r="A1031137" s="30"/>
      <c r="B1031137" s="30"/>
      <c r="C1031137" s="30"/>
      <c r="D1031137" s="30"/>
      <c r="E1031137" s="30"/>
      <c r="F1031137" s="30"/>
    </row>
    <row r="1031236" spans="1:6" x14ac:dyDescent="0.3">
      <c r="A1031236" s="30"/>
      <c r="B1031236" s="30"/>
      <c r="C1031236" s="30"/>
      <c r="D1031236" s="30"/>
      <c r="E1031236" s="30"/>
      <c r="F1031236" s="30"/>
    </row>
    <row r="1031335" spans="1:6" x14ac:dyDescent="0.3">
      <c r="A1031335" s="30"/>
      <c r="B1031335" s="30"/>
      <c r="C1031335" s="30"/>
      <c r="D1031335" s="30"/>
      <c r="E1031335" s="30"/>
      <c r="F1031335" s="30"/>
    </row>
    <row r="1031434" spans="1:6" x14ac:dyDescent="0.3">
      <c r="A1031434" s="30"/>
      <c r="B1031434" s="30"/>
      <c r="C1031434" s="30"/>
      <c r="D1031434" s="30"/>
      <c r="E1031434" s="30"/>
      <c r="F1031434" s="30"/>
    </row>
    <row r="1031533" spans="1:6" x14ac:dyDescent="0.3">
      <c r="A1031533" s="30"/>
      <c r="B1031533" s="30"/>
      <c r="C1031533" s="30"/>
      <c r="D1031533" s="30"/>
      <c r="E1031533" s="30"/>
      <c r="F1031533" s="30"/>
    </row>
    <row r="1031632" spans="1:6" x14ac:dyDescent="0.3">
      <c r="A1031632" s="30"/>
      <c r="B1031632" s="30"/>
      <c r="C1031632" s="30"/>
      <c r="D1031632" s="30"/>
      <c r="E1031632" s="30"/>
      <c r="F1031632" s="30"/>
    </row>
    <row r="1031731" spans="1:6" x14ac:dyDescent="0.3">
      <c r="A1031731" s="30"/>
      <c r="B1031731" s="30"/>
      <c r="C1031731" s="30"/>
      <c r="D1031731" s="30"/>
      <c r="E1031731" s="30"/>
      <c r="F1031731" s="30"/>
    </row>
    <row r="1031830" spans="1:6" x14ac:dyDescent="0.3">
      <c r="A1031830" s="30"/>
      <c r="B1031830" s="30"/>
      <c r="C1031830" s="30"/>
      <c r="D1031830" s="30"/>
      <c r="E1031830" s="30"/>
      <c r="F1031830" s="30"/>
    </row>
    <row r="1031929" spans="1:6" x14ac:dyDescent="0.3">
      <c r="A1031929" s="30"/>
      <c r="B1031929" s="30"/>
      <c r="C1031929" s="30"/>
      <c r="D1031929" s="30"/>
      <c r="E1031929" s="30"/>
      <c r="F1031929" s="30"/>
    </row>
    <row r="1032028" spans="1:6" x14ac:dyDescent="0.3">
      <c r="A1032028" s="30"/>
      <c r="B1032028" s="30"/>
      <c r="C1032028" s="30"/>
      <c r="D1032028" s="30"/>
      <c r="E1032028" s="30"/>
      <c r="F1032028" s="30"/>
    </row>
    <row r="1032127" spans="1:6" x14ac:dyDescent="0.3">
      <c r="A1032127" s="30"/>
      <c r="B1032127" s="30"/>
      <c r="C1032127" s="30"/>
      <c r="D1032127" s="30"/>
      <c r="E1032127" s="30"/>
      <c r="F1032127" s="30"/>
    </row>
    <row r="1032226" spans="1:6" x14ac:dyDescent="0.3">
      <c r="A1032226" s="30"/>
      <c r="B1032226" s="30"/>
      <c r="C1032226" s="30"/>
      <c r="D1032226" s="30"/>
      <c r="E1032226" s="30"/>
      <c r="F1032226" s="30"/>
    </row>
    <row r="1032325" spans="1:6" x14ac:dyDescent="0.3">
      <c r="A1032325" s="30"/>
      <c r="B1032325" s="30"/>
      <c r="C1032325" s="30"/>
      <c r="D1032325" s="30"/>
      <c r="E1032325" s="30"/>
      <c r="F1032325" s="30"/>
    </row>
    <row r="1032424" spans="1:6" x14ac:dyDescent="0.3">
      <c r="A1032424" s="30"/>
      <c r="B1032424" s="30"/>
      <c r="C1032424" s="30"/>
      <c r="D1032424" s="30"/>
      <c r="E1032424" s="30"/>
      <c r="F1032424" s="30"/>
    </row>
    <row r="1032523" spans="1:6" x14ac:dyDescent="0.3">
      <c r="A1032523" s="30"/>
      <c r="B1032523" s="30"/>
      <c r="C1032523" s="30"/>
      <c r="D1032523" s="30"/>
      <c r="E1032523" s="30"/>
      <c r="F1032523" s="30"/>
    </row>
    <row r="1032622" spans="1:6" x14ac:dyDescent="0.3">
      <c r="A1032622" s="30"/>
      <c r="B1032622" s="30"/>
      <c r="C1032622" s="30"/>
      <c r="D1032622" s="30"/>
      <c r="E1032622" s="30"/>
      <c r="F1032622" s="30"/>
    </row>
    <row r="1032721" spans="1:6" x14ac:dyDescent="0.3">
      <c r="A1032721" s="30"/>
      <c r="B1032721" s="30"/>
      <c r="C1032721" s="30"/>
      <c r="D1032721" s="30"/>
      <c r="E1032721" s="30"/>
      <c r="F1032721" s="30"/>
    </row>
    <row r="1032820" spans="1:6" x14ac:dyDescent="0.3">
      <c r="A1032820" s="30"/>
      <c r="B1032820" s="30"/>
      <c r="C1032820" s="30"/>
      <c r="D1032820" s="30"/>
      <c r="E1032820" s="30"/>
      <c r="F1032820" s="30"/>
    </row>
    <row r="1032919" spans="1:6" x14ac:dyDescent="0.3">
      <c r="A1032919" s="30"/>
      <c r="B1032919" s="30"/>
      <c r="C1032919" s="30"/>
      <c r="D1032919" s="30"/>
      <c r="E1032919" s="30"/>
      <c r="F1032919" s="30"/>
    </row>
    <row r="1033018" spans="1:6" x14ac:dyDescent="0.3">
      <c r="A1033018" s="30"/>
      <c r="B1033018" s="30"/>
      <c r="C1033018" s="30"/>
      <c r="D1033018" s="30"/>
      <c r="E1033018" s="30"/>
      <c r="F1033018" s="30"/>
    </row>
    <row r="1033117" spans="1:6" x14ac:dyDescent="0.3">
      <c r="A1033117" s="30"/>
      <c r="B1033117" s="30"/>
      <c r="C1033117" s="30"/>
      <c r="D1033117" s="30"/>
      <c r="E1033117" s="30"/>
      <c r="F1033117" s="30"/>
    </row>
    <row r="1033216" spans="1:6" x14ac:dyDescent="0.3">
      <c r="A1033216" s="30"/>
      <c r="B1033216" s="30"/>
      <c r="C1033216" s="30"/>
      <c r="D1033216" s="30"/>
      <c r="E1033216" s="30"/>
      <c r="F1033216" s="30"/>
    </row>
    <row r="1033315" spans="1:6" x14ac:dyDescent="0.3">
      <c r="A1033315" s="30"/>
      <c r="B1033315" s="30"/>
      <c r="C1033315" s="30"/>
      <c r="D1033315" s="30"/>
      <c r="E1033315" s="30"/>
      <c r="F1033315" s="30"/>
    </row>
    <row r="1033414" spans="1:6" x14ac:dyDescent="0.3">
      <c r="A1033414" s="30"/>
      <c r="B1033414" s="30"/>
      <c r="C1033414" s="30"/>
      <c r="D1033414" s="30"/>
      <c r="E1033414" s="30"/>
      <c r="F1033414" s="30"/>
    </row>
    <row r="1033513" spans="1:6" x14ac:dyDescent="0.3">
      <c r="A1033513" s="30"/>
      <c r="B1033513" s="30"/>
      <c r="C1033513" s="30"/>
      <c r="D1033513" s="30"/>
      <c r="E1033513" s="30"/>
      <c r="F1033513" s="30"/>
    </row>
    <row r="1033612" spans="1:6" x14ac:dyDescent="0.3">
      <c r="A1033612" s="30"/>
      <c r="B1033612" s="30"/>
      <c r="C1033612" s="30"/>
      <c r="D1033612" s="30"/>
      <c r="E1033612" s="30"/>
      <c r="F1033612" s="30"/>
    </row>
    <row r="1033711" spans="1:6" x14ac:dyDescent="0.3">
      <c r="A1033711" s="30"/>
      <c r="B1033711" s="30"/>
      <c r="C1033711" s="30"/>
      <c r="D1033711" s="30"/>
      <c r="E1033711" s="30"/>
      <c r="F1033711" s="30"/>
    </row>
    <row r="1033810" spans="1:6" x14ac:dyDescent="0.3">
      <c r="A1033810" s="30"/>
      <c r="B1033810" s="30"/>
      <c r="C1033810" s="30"/>
      <c r="D1033810" s="30"/>
      <c r="E1033810" s="30"/>
      <c r="F1033810" s="30"/>
    </row>
    <row r="1033909" spans="1:6" x14ac:dyDescent="0.3">
      <c r="A1033909" s="30"/>
      <c r="B1033909" s="30"/>
      <c r="C1033909" s="30"/>
      <c r="D1033909" s="30"/>
      <c r="E1033909" s="30"/>
      <c r="F1033909" s="30"/>
    </row>
    <row r="1034008" spans="1:6" x14ac:dyDescent="0.3">
      <c r="A1034008" s="30"/>
      <c r="B1034008" s="30"/>
      <c r="C1034008" s="30"/>
      <c r="D1034008" s="30"/>
      <c r="E1034008" s="30"/>
      <c r="F1034008" s="30"/>
    </row>
    <row r="1034107" spans="1:6" x14ac:dyDescent="0.3">
      <c r="A1034107" s="30"/>
      <c r="B1034107" s="30"/>
      <c r="C1034107" s="30"/>
      <c r="D1034107" s="30"/>
      <c r="E1034107" s="30"/>
      <c r="F1034107" s="30"/>
    </row>
    <row r="1034206" spans="1:6" x14ac:dyDescent="0.3">
      <c r="A1034206" s="30"/>
      <c r="B1034206" s="30"/>
      <c r="C1034206" s="30"/>
      <c r="D1034206" s="30"/>
      <c r="E1034206" s="30"/>
      <c r="F1034206" s="30"/>
    </row>
    <row r="1034305" spans="1:6" x14ac:dyDescent="0.3">
      <c r="A1034305" s="30"/>
      <c r="B1034305" s="30"/>
      <c r="C1034305" s="30"/>
      <c r="D1034305" s="30"/>
      <c r="E1034305" s="30"/>
      <c r="F1034305" s="30"/>
    </row>
    <row r="1034404" spans="1:6" x14ac:dyDescent="0.3">
      <c r="A1034404" s="30"/>
      <c r="B1034404" s="30"/>
      <c r="C1034404" s="30"/>
      <c r="D1034404" s="30"/>
      <c r="E1034404" s="30"/>
      <c r="F1034404" s="30"/>
    </row>
    <row r="1034503" spans="1:6" x14ac:dyDescent="0.3">
      <c r="A1034503" s="30"/>
      <c r="B1034503" s="30"/>
      <c r="C1034503" s="30"/>
      <c r="D1034503" s="30"/>
      <c r="E1034503" s="30"/>
      <c r="F1034503" s="30"/>
    </row>
    <row r="1034602" spans="1:6" x14ac:dyDescent="0.3">
      <c r="A1034602" s="30"/>
      <c r="B1034602" s="30"/>
      <c r="C1034602" s="30"/>
      <c r="D1034602" s="30"/>
      <c r="E1034602" s="30"/>
      <c r="F1034602" s="30"/>
    </row>
    <row r="1034701" spans="1:6" x14ac:dyDescent="0.3">
      <c r="A1034701" s="30"/>
      <c r="B1034701" s="30"/>
      <c r="C1034701" s="30"/>
      <c r="D1034701" s="30"/>
      <c r="E1034701" s="30"/>
      <c r="F1034701" s="30"/>
    </row>
    <row r="1034800" spans="1:6" x14ac:dyDescent="0.3">
      <c r="A1034800" s="30"/>
      <c r="B1034800" s="30"/>
      <c r="C1034800" s="30"/>
      <c r="D1034800" s="30"/>
      <c r="E1034800" s="30"/>
      <c r="F1034800" s="30"/>
    </row>
    <row r="1034899" spans="1:6" x14ac:dyDescent="0.3">
      <c r="A1034899" s="30"/>
      <c r="B1034899" s="30"/>
      <c r="C1034899" s="30"/>
      <c r="D1034899" s="30"/>
      <c r="E1034899" s="30"/>
      <c r="F1034899" s="30"/>
    </row>
    <row r="1034998" spans="1:6" x14ac:dyDescent="0.3">
      <c r="A1034998" s="30"/>
      <c r="B1034998" s="30"/>
      <c r="C1034998" s="30"/>
      <c r="D1034998" s="30"/>
      <c r="E1034998" s="30"/>
      <c r="F1034998" s="30"/>
    </row>
    <row r="1035097" spans="1:6" x14ac:dyDescent="0.3">
      <c r="A1035097" s="30"/>
      <c r="B1035097" s="30"/>
      <c r="C1035097" s="30"/>
      <c r="D1035097" s="30"/>
      <c r="E1035097" s="30"/>
      <c r="F1035097" s="30"/>
    </row>
    <row r="1035196" spans="1:6" x14ac:dyDescent="0.3">
      <c r="A1035196" s="30"/>
      <c r="B1035196" s="30"/>
      <c r="C1035196" s="30"/>
      <c r="D1035196" s="30"/>
      <c r="E1035196" s="30"/>
      <c r="F1035196" s="30"/>
    </row>
    <row r="1035295" spans="1:6" x14ac:dyDescent="0.3">
      <c r="A1035295" s="30"/>
      <c r="B1035295" s="30"/>
      <c r="C1035295" s="30"/>
      <c r="D1035295" s="30"/>
      <c r="E1035295" s="30"/>
      <c r="F1035295" s="30"/>
    </row>
    <row r="1035394" spans="1:6" x14ac:dyDescent="0.3">
      <c r="A1035394" s="30"/>
      <c r="B1035394" s="30"/>
      <c r="C1035394" s="30"/>
      <c r="D1035394" s="30"/>
      <c r="E1035394" s="30"/>
      <c r="F1035394" s="30"/>
    </row>
    <row r="1035493" spans="1:6" x14ac:dyDescent="0.3">
      <c r="A1035493" s="30"/>
      <c r="B1035493" s="30"/>
      <c r="C1035493" s="30"/>
      <c r="D1035493" s="30"/>
      <c r="E1035493" s="30"/>
      <c r="F1035493" s="30"/>
    </row>
    <row r="1035592" spans="1:6" x14ac:dyDescent="0.3">
      <c r="A1035592" s="30"/>
      <c r="B1035592" s="30"/>
      <c r="C1035592" s="30"/>
      <c r="D1035592" s="30"/>
      <c r="E1035592" s="30"/>
      <c r="F1035592" s="30"/>
    </row>
    <row r="1035691" spans="1:6" x14ac:dyDescent="0.3">
      <c r="A1035691" s="30"/>
      <c r="B1035691" s="30"/>
      <c r="C1035691" s="30"/>
      <c r="D1035691" s="30"/>
      <c r="E1035691" s="30"/>
      <c r="F1035691" s="30"/>
    </row>
    <row r="1035790" spans="1:6" x14ac:dyDescent="0.3">
      <c r="A1035790" s="30"/>
      <c r="B1035790" s="30"/>
      <c r="C1035790" s="30"/>
      <c r="D1035790" s="30"/>
      <c r="E1035790" s="30"/>
      <c r="F1035790" s="30"/>
    </row>
    <row r="1035889" spans="1:6" x14ac:dyDescent="0.3">
      <c r="A1035889" s="30"/>
      <c r="B1035889" s="30"/>
      <c r="C1035889" s="30"/>
      <c r="D1035889" s="30"/>
      <c r="E1035889" s="30"/>
      <c r="F1035889" s="30"/>
    </row>
    <row r="1035988" spans="1:6" x14ac:dyDescent="0.3">
      <c r="A1035988" s="30"/>
      <c r="B1035988" s="30"/>
      <c r="C1035988" s="30"/>
      <c r="D1035988" s="30"/>
      <c r="E1035988" s="30"/>
      <c r="F1035988" s="30"/>
    </row>
    <row r="1036087" spans="1:6" x14ac:dyDescent="0.3">
      <c r="A1036087" s="30"/>
      <c r="B1036087" s="30"/>
      <c r="C1036087" s="30"/>
      <c r="D1036087" s="30"/>
      <c r="E1036087" s="30"/>
      <c r="F1036087" s="30"/>
    </row>
    <row r="1036186" spans="1:6" x14ac:dyDescent="0.3">
      <c r="A1036186" s="30"/>
      <c r="B1036186" s="30"/>
      <c r="C1036186" s="30"/>
      <c r="D1036186" s="30"/>
      <c r="E1036186" s="30"/>
      <c r="F1036186" s="30"/>
    </row>
    <row r="1036285" spans="1:6" x14ac:dyDescent="0.3">
      <c r="A1036285" s="30"/>
      <c r="B1036285" s="30"/>
      <c r="C1036285" s="30"/>
      <c r="D1036285" s="30"/>
      <c r="E1036285" s="30"/>
      <c r="F1036285" s="30"/>
    </row>
    <row r="1036384" spans="1:6" x14ac:dyDescent="0.3">
      <c r="A1036384" s="30"/>
      <c r="B1036384" s="30"/>
      <c r="C1036384" s="30"/>
      <c r="D1036384" s="30"/>
      <c r="E1036384" s="30"/>
      <c r="F1036384" s="30"/>
    </row>
    <row r="1036483" spans="1:6" x14ac:dyDescent="0.3">
      <c r="A1036483" s="30"/>
      <c r="B1036483" s="30"/>
      <c r="C1036483" s="30"/>
      <c r="D1036483" s="30"/>
      <c r="E1036483" s="30"/>
      <c r="F1036483" s="30"/>
    </row>
    <row r="1036582" spans="1:6" x14ac:dyDescent="0.3">
      <c r="A1036582" s="30"/>
      <c r="B1036582" s="30"/>
      <c r="C1036582" s="30"/>
      <c r="D1036582" s="30"/>
      <c r="E1036582" s="30"/>
      <c r="F1036582" s="30"/>
    </row>
    <row r="1036681" spans="1:6" x14ac:dyDescent="0.3">
      <c r="A1036681" s="30"/>
      <c r="B1036681" s="30"/>
      <c r="C1036681" s="30"/>
      <c r="D1036681" s="30"/>
      <c r="E1036681" s="30"/>
      <c r="F1036681" s="30"/>
    </row>
    <row r="1036780" spans="1:6" x14ac:dyDescent="0.3">
      <c r="A1036780" s="30"/>
      <c r="B1036780" s="30"/>
      <c r="C1036780" s="30"/>
      <c r="D1036780" s="30"/>
      <c r="E1036780" s="30"/>
      <c r="F1036780" s="30"/>
    </row>
    <row r="1036879" spans="1:6" x14ac:dyDescent="0.3">
      <c r="A1036879" s="30"/>
      <c r="B1036879" s="30"/>
      <c r="C1036879" s="30"/>
      <c r="D1036879" s="30"/>
      <c r="E1036879" s="30"/>
      <c r="F1036879" s="30"/>
    </row>
    <row r="1036978" spans="1:6" x14ac:dyDescent="0.3">
      <c r="A1036978" s="30"/>
      <c r="B1036978" s="30"/>
      <c r="C1036978" s="30"/>
      <c r="D1036978" s="30"/>
      <c r="E1036978" s="30"/>
      <c r="F1036978" s="30"/>
    </row>
    <row r="1037077" spans="1:6" x14ac:dyDescent="0.3">
      <c r="A1037077" s="30"/>
      <c r="B1037077" s="30"/>
      <c r="C1037077" s="30"/>
      <c r="D1037077" s="30"/>
      <c r="E1037077" s="30"/>
      <c r="F1037077" s="30"/>
    </row>
    <row r="1037176" spans="1:6" x14ac:dyDescent="0.3">
      <c r="A1037176" s="30"/>
      <c r="B1037176" s="30"/>
      <c r="C1037176" s="30"/>
      <c r="D1037176" s="30"/>
      <c r="E1037176" s="30"/>
      <c r="F1037176" s="30"/>
    </row>
    <row r="1037275" spans="1:6" x14ac:dyDescent="0.3">
      <c r="A1037275" s="30"/>
      <c r="B1037275" s="30"/>
      <c r="C1037275" s="30"/>
      <c r="D1037275" s="30"/>
      <c r="E1037275" s="30"/>
      <c r="F1037275" s="30"/>
    </row>
    <row r="1037374" spans="1:6" x14ac:dyDescent="0.3">
      <c r="A1037374" s="30"/>
      <c r="B1037374" s="30"/>
      <c r="C1037374" s="30"/>
      <c r="D1037374" s="30"/>
      <c r="E1037374" s="30"/>
      <c r="F1037374" s="30"/>
    </row>
    <row r="1037473" spans="1:6" x14ac:dyDescent="0.3">
      <c r="A1037473" s="30"/>
      <c r="B1037473" s="30"/>
      <c r="C1037473" s="30"/>
      <c r="D1037473" s="30"/>
      <c r="E1037473" s="30"/>
      <c r="F1037473" s="30"/>
    </row>
    <row r="1037572" spans="1:6" x14ac:dyDescent="0.3">
      <c r="A1037572" s="30"/>
      <c r="B1037572" s="30"/>
      <c r="C1037572" s="30"/>
      <c r="D1037572" s="30"/>
      <c r="E1037572" s="30"/>
      <c r="F1037572" s="30"/>
    </row>
    <row r="1037671" spans="1:6" x14ac:dyDescent="0.3">
      <c r="A1037671" s="30"/>
      <c r="B1037671" s="30"/>
      <c r="C1037671" s="30"/>
      <c r="D1037671" s="30"/>
      <c r="E1037671" s="30"/>
      <c r="F1037671" s="30"/>
    </row>
    <row r="1037770" spans="1:6" x14ac:dyDescent="0.3">
      <c r="A1037770" s="30"/>
      <c r="B1037770" s="30"/>
      <c r="C1037770" s="30"/>
      <c r="D1037770" s="30"/>
      <c r="E1037770" s="30"/>
      <c r="F1037770" s="30"/>
    </row>
    <row r="1037869" spans="1:6" x14ac:dyDescent="0.3">
      <c r="A1037869" s="30"/>
      <c r="B1037869" s="30"/>
      <c r="C1037869" s="30"/>
      <c r="D1037869" s="30"/>
      <c r="E1037869" s="30"/>
      <c r="F1037869" s="30"/>
    </row>
    <row r="1037968" spans="1:6" x14ac:dyDescent="0.3">
      <c r="A1037968" s="30"/>
      <c r="B1037968" s="30"/>
      <c r="C1037968" s="30"/>
      <c r="D1037968" s="30"/>
      <c r="E1037968" s="30"/>
      <c r="F1037968" s="30"/>
    </row>
    <row r="1038067" spans="1:6" x14ac:dyDescent="0.3">
      <c r="A1038067" s="30"/>
      <c r="B1038067" s="30"/>
      <c r="C1038067" s="30"/>
      <c r="D1038067" s="30"/>
      <c r="E1038067" s="30"/>
      <c r="F1038067" s="30"/>
    </row>
    <row r="1038166" spans="1:6" x14ac:dyDescent="0.3">
      <c r="A1038166" s="30"/>
      <c r="B1038166" s="30"/>
      <c r="C1038166" s="30"/>
      <c r="D1038166" s="30"/>
      <c r="E1038166" s="30"/>
      <c r="F1038166" s="30"/>
    </row>
    <row r="1038265" spans="1:6" x14ac:dyDescent="0.3">
      <c r="A1038265" s="30"/>
      <c r="B1038265" s="30"/>
      <c r="C1038265" s="30"/>
      <c r="D1038265" s="30"/>
      <c r="E1038265" s="30"/>
      <c r="F1038265" s="30"/>
    </row>
    <row r="1038364" spans="1:6" x14ac:dyDescent="0.3">
      <c r="A1038364" s="30"/>
      <c r="B1038364" s="30"/>
      <c r="C1038364" s="30"/>
      <c r="D1038364" s="30"/>
      <c r="E1038364" s="30"/>
      <c r="F1038364" s="30"/>
    </row>
    <row r="1038463" spans="1:6" x14ac:dyDescent="0.3">
      <c r="A1038463" s="30"/>
      <c r="B1038463" s="30"/>
      <c r="C1038463" s="30"/>
      <c r="D1038463" s="30"/>
      <c r="E1038463" s="30"/>
      <c r="F1038463" s="30"/>
    </row>
    <row r="1038562" spans="1:6" x14ac:dyDescent="0.3">
      <c r="A1038562" s="30"/>
      <c r="B1038562" s="30"/>
      <c r="C1038562" s="30"/>
      <c r="D1038562" s="30"/>
      <c r="E1038562" s="30"/>
      <c r="F1038562" s="30"/>
    </row>
    <row r="1038661" spans="1:6" x14ac:dyDescent="0.3">
      <c r="A1038661" s="30"/>
      <c r="B1038661" s="30"/>
      <c r="C1038661" s="30"/>
      <c r="D1038661" s="30"/>
      <c r="E1038661" s="30"/>
      <c r="F1038661" s="30"/>
    </row>
    <row r="1038760" spans="1:6" x14ac:dyDescent="0.3">
      <c r="A1038760" s="30"/>
      <c r="B1038760" s="30"/>
      <c r="C1038760" s="30"/>
      <c r="D1038760" s="30"/>
      <c r="E1038760" s="30"/>
      <c r="F1038760" s="30"/>
    </row>
    <row r="1038859" spans="1:6" x14ac:dyDescent="0.3">
      <c r="A1038859" s="30"/>
      <c r="B1038859" s="30"/>
      <c r="C1038859" s="30"/>
      <c r="D1038859" s="30"/>
      <c r="E1038859" s="30"/>
      <c r="F1038859" s="30"/>
    </row>
    <row r="1038958" spans="1:6" x14ac:dyDescent="0.3">
      <c r="A1038958" s="30"/>
      <c r="B1038958" s="30"/>
      <c r="C1038958" s="30"/>
      <c r="D1038958" s="30"/>
      <c r="E1038958" s="30"/>
      <c r="F1038958" s="30"/>
    </row>
    <row r="1039057" spans="1:6" x14ac:dyDescent="0.3">
      <c r="A1039057" s="30"/>
      <c r="B1039057" s="30"/>
      <c r="C1039057" s="30"/>
      <c r="D1039057" s="30"/>
      <c r="E1039057" s="30"/>
      <c r="F1039057" s="30"/>
    </row>
    <row r="1039156" spans="1:6" x14ac:dyDescent="0.3">
      <c r="A1039156" s="30"/>
      <c r="B1039156" s="30"/>
      <c r="C1039156" s="30"/>
      <c r="D1039156" s="30"/>
      <c r="E1039156" s="30"/>
      <c r="F1039156" s="30"/>
    </row>
    <row r="1039255" spans="1:6" x14ac:dyDescent="0.3">
      <c r="A1039255" s="30"/>
      <c r="B1039255" s="30"/>
      <c r="C1039255" s="30"/>
      <c r="D1039255" s="30"/>
      <c r="E1039255" s="30"/>
      <c r="F1039255" s="30"/>
    </row>
    <row r="1039354" spans="1:6" x14ac:dyDescent="0.3">
      <c r="A1039354" s="30"/>
      <c r="B1039354" s="30"/>
      <c r="C1039354" s="30"/>
      <c r="D1039354" s="30"/>
      <c r="E1039354" s="30"/>
      <c r="F1039354" s="30"/>
    </row>
    <row r="1039453" spans="1:6" x14ac:dyDescent="0.3">
      <c r="A1039453" s="30"/>
      <c r="B1039453" s="30"/>
      <c r="C1039453" s="30"/>
      <c r="D1039453" s="30"/>
      <c r="E1039453" s="30"/>
      <c r="F1039453" s="30"/>
    </row>
    <row r="1039552" spans="1:6" x14ac:dyDescent="0.3">
      <c r="A1039552" s="30"/>
      <c r="B1039552" s="30"/>
      <c r="C1039552" s="30"/>
      <c r="D1039552" s="30"/>
      <c r="E1039552" s="30"/>
      <c r="F1039552" s="30"/>
    </row>
    <row r="1039651" spans="1:6" x14ac:dyDescent="0.3">
      <c r="A1039651" s="30"/>
      <c r="B1039651" s="30"/>
      <c r="C1039651" s="30"/>
      <c r="D1039651" s="30"/>
      <c r="E1039651" s="30"/>
      <c r="F1039651" s="30"/>
    </row>
    <row r="1039750" spans="1:6" x14ac:dyDescent="0.3">
      <c r="A1039750" s="30"/>
      <c r="B1039750" s="30"/>
      <c r="C1039750" s="30"/>
      <c r="D1039750" s="30"/>
      <c r="E1039750" s="30"/>
      <c r="F1039750" s="30"/>
    </row>
    <row r="1039849" spans="1:6" x14ac:dyDescent="0.3">
      <c r="A1039849" s="30"/>
      <c r="B1039849" s="30"/>
      <c r="C1039849" s="30"/>
      <c r="D1039849" s="30"/>
      <c r="E1039849" s="30"/>
      <c r="F1039849" s="30"/>
    </row>
    <row r="1039948" spans="1:6" x14ac:dyDescent="0.3">
      <c r="A1039948" s="30"/>
      <c r="B1039948" s="30"/>
      <c r="C1039948" s="30"/>
      <c r="D1039948" s="30"/>
      <c r="E1039948" s="30"/>
      <c r="F1039948" s="30"/>
    </row>
    <row r="1040047" spans="1:6" x14ac:dyDescent="0.3">
      <c r="A1040047" s="30"/>
      <c r="B1040047" s="30"/>
      <c r="C1040047" s="30"/>
      <c r="D1040047" s="30"/>
      <c r="E1040047" s="30"/>
      <c r="F1040047" s="30"/>
    </row>
    <row r="1040146" spans="1:6" x14ac:dyDescent="0.3">
      <c r="A1040146" s="30"/>
      <c r="B1040146" s="30"/>
      <c r="C1040146" s="30"/>
      <c r="D1040146" s="30"/>
      <c r="E1040146" s="30"/>
      <c r="F1040146" s="30"/>
    </row>
    <row r="1040245" spans="1:6" x14ac:dyDescent="0.3">
      <c r="A1040245" s="30"/>
      <c r="B1040245" s="30"/>
      <c r="C1040245" s="30"/>
      <c r="D1040245" s="30"/>
      <c r="E1040245" s="30"/>
      <c r="F1040245" s="30"/>
    </row>
    <row r="1040344" spans="1:6" x14ac:dyDescent="0.3">
      <c r="A1040344" s="30"/>
      <c r="B1040344" s="30"/>
      <c r="C1040344" s="30"/>
      <c r="D1040344" s="30"/>
      <c r="E1040344" s="30"/>
      <c r="F1040344" s="30"/>
    </row>
    <row r="1040443" spans="1:6" x14ac:dyDescent="0.3">
      <c r="A1040443" s="30"/>
      <c r="B1040443" s="30"/>
      <c r="C1040443" s="30"/>
      <c r="D1040443" s="30"/>
      <c r="E1040443" s="30"/>
      <c r="F1040443" s="30"/>
    </row>
    <row r="1040542" spans="1:6" x14ac:dyDescent="0.3">
      <c r="A1040542" s="30"/>
      <c r="B1040542" s="30"/>
      <c r="C1040542" s="30"/>
      <c r="D1040542" s="30"/>
      <c r="E1040542" s="30"/>
      <c r="F1040542" s="30"/>
    </row>
    <row r="1040641" spans="1:6" x14ac:dyDescent="0.3">
      <c r="A1040641" s="30"/>
      <c r="B1040641" s="30"/>
      <c r="C1040641" s="30"/>
      <c r="D1040641" s="30"/>
      <c r="E1040641" s="30"/>
      <c r="F1040641" s="30"/>
    </row>
    <row r="1040740" spans="1:6" x14ac:dyDescent="0.3">
      <c r="A1040740" s="30"/>
      <c r="B1040740" s="30"/>
      <c r="C1040740" s="30"/>
      <c r="D1040740" s="30"/>
      <c r="E1040740" s="30"/>
      <c r="F1040740" s="30"/>
    </row>
    <row r="1040839" spans="1:6" x14ac:dyDescent="0.3">
      <c r="A1040839" s="30"/>
      <c r="B1040839" s="30"/>
      <c r="C1040839" s="30"/>
      <c r="D1040839" s="30"/>
      <c r="E1040839" s="30"/>
      <c r="F1040839" s="30"/>
    </row>
    <row r="1040938" spans="1:6" x14ac:dyDescent="0.3">
      <c r="A1040938" s="30"/>
      <c r="B1040938" s="30"/>
      <c r="C1040938" s="30"/>
      <c r="D1040938" s="30"/>
      <c r="E1040938" s="30"/>
      <c r="F1040938" s="30"/>
    </row>
    <row r="1041037" spans="1:6" x14ac:dyDescent="0.3">
      <c r="A1041037" s="30"/>
      <c r="B1041037" s="30"/>
      <c r="C1041037" s="30"/>
      <c r="D1041037" s="30"/>
      <c r="E1041037" s="30"/>
      <c r="F1041037" s="30"/>
    </row>
    <row r="1041136" spans="1:6" x14ac:dyDescent="0.3">
      <c r="A1041136" s="30"/>
      <c r="B1041136" s="30"/>
      <c r="C1041136" s="30"/>
      <c r="D1041136" s="30"/>
      <c r="E1041136" s="30"/>
      <c r="F1041136" s="30"/>
    </row>
    <row r="1041235" spans="1:6" x14ac:dyDescent="0.3">
      <c r="A1041235" s="30"/>
      <c r="B1041235" s="30"/>
      <c r="C1041235" s="30"/>
      <c r="D1041235" s="30"/>
      <c r="E1041235" s="30"/>
      <c r="F1041235" s="30"/>
    </row>
    <row r="1041334" spans="1:6" x14ac:dyDescent="0.3">
      <c r="A1041334" s="30"/>
      <c r="B1041334" s="30"/>
      <c r="C1041334" s="30"/>
      <c r="D1041334" s="30"/>
      <c r="E1041334" s="30"/>
      <c r="F1041334" s="30"/>
    </row>
    <row r="1041433" spans="1:6" x14ac:dyDescent="0.3">
      <c r="A1041433" s="30"/>
      <c r="B1041433" s="30"/>
      <c r="C1041433" s="30"/>
      <c r="D1041433" s="30"/>
      <c r="E1041433" s="30"/>
      <c r="F1041433" s="30"/>
    </row>
    <row r="1041532" spans="1:6" x14ac:dyDescent="0.3">
      <c r="A1041532" s="30"/>
      <c r="B1041532" s="30"/>
      <c r="C1041532" s="30"/>
      <c r="D1041532" s="30"/>
      <c r="E1041532" s="30"/>
      <c r="F1041532" s="30"/>
    </row>
    <row r="1041631" spans="1:6" x14ac:dyDescent="0.3">
      <c r="A1041631" s="30"/>
      <c r="B1041631" s="30"/>
      <c r="C1041631" s="30"/>
      <c r="D1041631" s="30"/>
      <c r="E1041631" s="30"/>
      <c r="F1041631" s="30"/>
    </row>
    <row r="1041730" spans="1:6" x14ac:dyDescent="0.3">
      <c r="A1041730" s="30"/>
      <c r="B1041730" s="30"/>
      <c r="C1041730" s="30"/>
      <c r="D1041730" s="30"/>
      <c r="E1041730" s="30"/>
      <c r="F1041730" s="30"/>
    </row>
    <row r="1041829" spans="1:6" x14ac:dyDescent="0.3">
      <c r="A1041829" s="30"/>
      <c r="B1041829" s="30"/>
      <c r="C1041829" s="30"/>
      <c r="D1041829" s="30"/>
      <c r="E1041829" s="30"/>
      <c r="F1041829" s="30"/>
    </row>
    <row r="1041928" spans="1:6" x14ac:dyDescent="0.3">
      <c r="A1041928" s="30"/>
      <c r="B1041928" s="30"/>
      <c r="C1041928" s="30"/>
      <c r="D1041928" s="30"/>
      <c r="E1041928" s="30"/>
      <c r="F1041928" s="30"/>
    </row>
    <row r="1042027" spans="1:6" x14ac:dyDescent="0.3">
      <c r="A1042027" s="30"/>
      <c r="B1042027" s="30"/>
      <c r="C1042027" s="30"/>
      <c r="D1042027" s="30"/>
      <c r="E1042027" s="30"/>
      <c r="F1042027" s="30"/>
    </row>
    <row r="1042126" spans="1:6" x14ac:dyDescent="0.3">
      <c r="A1042126" s="30"/>
      <c r="B1042126" s="30"/>
      <c r="C1042126" s="30"/>
      <c r="D1042126" s="30"/>
      <c r="E1042126" s="30"/>
      <c r="F1042126" s="30"/>
    </row>
    <row r="1042225" spans="1:6" x14ac:dyDescent="0.3">
      <c r="A1042225" s="30"/>
      <c r="B1042225" s="30"/>
      <c r="C1042225" s="30"/>
      <c r="D1042225" s="30"/>
      <c r="E1042225" s="30"/>
      <c r="F1042225" s="30"/>
    </row>
    <row r="1042324" spans="1:6" x14ac:dyDescent="0.3">
      <c r="A1042324" s="30"/>
      <c r="B1042324" s="30"/>
      <c r="C1042324" s="30"/>
      <c r="D1042324" s="30"/>
      <c r="E1042324" s="30"/>
      <c r="F1042324" s="30"/>
    </row>
    <row r="1042423" spans="1:6" x14ac:dyDescent="0.3">
      <c r="A1042423" s="30"/>
      <c r="B1042423" s="30"/>
      <c r="C1042423" s="30"/>
      <c r="D1042423" s="30"/>
      <c r="E1042423" s="30"/>
      <c r="F1042423" s="30"/>
    </row>
    <row r="1042522" spans="1:6" x14ac:dyDescent="0.3">
      <c r="A1042522" s="30"/>
      <c r="B1042522" s="30"/>
      <c r="C1042522" s="30"/>
      <c r="D1042522" s="30"/>
      <c r="E1042522" s="30"/>
      <c r="F1042522" s="30"/>
    </row>
    <row r="1042621" spans="1:6" x14ac:dyDescent="0.3">
      <c r="A1042621" s="30"/>
      <c r="B1042621" s="30"/>
      <c r="C1042621" s="30"/>
      <c r="D1042621" s="30"/>
      <c r="E1042621" s="30"/>
      <c r="F1042621" s="30"/>
    </row>
    <row r="1042720" spans="1:6" x14ac:dyDescent="0.3">
      <c r="A1042720" s="30"/>
      <c r="B1042720" s="30"/>
      <c r="C1042720" s="30"/>
      <c r="D1042720" s="30"/>
      <c r="E1042720" s="30"/>
      <c r="F1042720" s="30"/>
    </row>
    <row r="1042819" spans="1:6" x14ac:dyDescent="0.3">
      <c r="A1042819" s="30"/>
      <c r="B1042819" s="30"/>
      <c r="C1042819" s="30"/>
      <c r="D1042819" s="30"/>
      <c r="E1042819" s="30"/>
      <c r="F1042819" s="30"/>
    </row>
    <row r="1042918" spans="1:6" x14ac:dyDescent="0.3">
      <c r="A1042918" s="30"/>
      <c r="B1042918" s="30"/>
      <c r="C1042918" s="30"/>
      <c r="D1042918" s="30"/>
      <c r="E1042918" s="30"/>
      <c r="F1042918" s="30"/>
    </row>
    <row r="1043017" spans="1:6" x14ac:dyDescent="0.3">
      <c r="A1043017" s="30"/>
      <c r="B1043017" s="30"/>
      <c r="C1043017" s="30"/>
      <c r="D1043017" s="30"/>
      <c r="E1043017" s="30"/>
      <c r="F1043017" s="30"/>
    </row>
    <row r="1043116" spans="1:6" x14ac:dyDescent="0.3">
      <c r="A1043116" s="30"/>
      <c r="B1043116" s="30"/>
      <c r="C1043116" s="30"/>
      <c r="D1043116" s="30"/>
      <c r="E1043116" s="30"/>
      <c r="F1043116" s="30"/>
    </row>
    <row r="1043215" spans="1:6" x14ac:dyDescent="0.3">
      <c r="A1043215" s="30"/>
      <c r="B1043215" s="30"/>
      <c r="C1043215" s="30"/>
      <c r="D1043215" s="30"/>
      <c r="E1043215" s="30"/>
      <c r="F1043215" s="30"/>
    </row>
    <row r="1043314" spans="1:6" x14ac:dyDescent="0.3">
      <c r="A1043314" s="30"/>
      <c r="B1043314" s="30"/>
      <c r="C1043314" s="30"/>
      <c r="D1043314" s="30"/>
      <c r="E1043314" s="30"/>
      <c r="F1043314" s="30"/>
    </row>
    <row r="1043413" spans="1:6" x14ac:dyDescent="0.3">
      <c r="A1043413" s="30"/>
      <c r="B1043413" s="30"/>
      <c r="C1043413" s="30"/>
      <c r="D1043413" s="30"/>
      <c r="E1043413" s="30"/>
      <c r="F1043413" s="30"/>
    </row>
    <row r="1043512" spans="1:6" x14ac:dyDescent="0.3">
      <c r="A1043512" s="30"/>
      <c r="B1043512" s="30"/>
      <c r="C1043512" s="30"/>
      <c r="D1043512" s="30"/>
      <c r="E1043512" s="30"/>
      <c r="F1043512" s="30"/>
    </row>
    <row r="1043611" spans="1:6" x14ac:dyDescent="0.3">
      <c r="A1043611" s="30"/>
      <c r="B1043611" s="30"/>
      <c r="C1043611" s="30"/>
      <c r="D1043611" s="30"/>
      <c r="E1043611" s="30"/>
      <c r="F1043611" s="30"/>
    </row>
    <row r="1043710" spans="1:6" x14ac:dyDescent="0.3">
      <c r="A1043710" s="30"/>
      <c r="B1043710" s="30"/>
      <c r="C1043710" s="30"/>
      <c r="D1043710" s="30"/>
      <c r="E1043710" s="30"/>
      <c r="F1043710" s="30"/>
    </row>
    <row r="1043809" spans="1:6" x14ac:dyDescent="0.3">
      <c r="A1043809" s="30"/>
      <c r="B1043809" s="30"/>
      <c r="C1043809" s="30"/>
      <c r="D1043809" s="30"/>
      <c r="E1043809" s="30"/>
      <c r="F1043809" s="30"/>
    </row>
    <row r="1043908" spans="1:6" x14ac:dyDescent="0.3">
      <c r="A1043908" s="30"/>
      <c r="B1043908" s="30"/>
      <c r="C1043908" s="30"/>
      <c r="D1043908" s="30"/>
      <c r="E1043908" s="30"/>
      <c r="F1043908" s="30"/>
    </row>
    <row r="1044007" spans="1:6" x14ac:dyDescent="0.3">
      <c r="A1044007" s="30"/>
      <c r="B1044007" s="30"/>
      <c r="C1044007" s="30"/>
      <c r="D1044007" s="30"/>
      <c r="E1044007" s="30"/>
      <c r="F1044007" s="30"/>
    </row>
    <row r="1044106" spans="1:6" x14ac:dyDescent="0.3">
      <c r="A1044106" s="30"/>
      <c r="B1044106" s="30"/>
      <c r="C1044106" s="30"/>
      <c r="D1044106" s="30"/>
      <c r="E1044106" s="30"/>
      <c r="F1044106" s="30"/>
    </row>
    <row r="1044205" spans="1:6" x14ac:dyDescent="0.3">
      <c r="A1044205" s="30"/>
      <c r="B1044205" s="30"/>
      <c r="C1044205" s="30"/>
      <c r="D1044205" s="30"/>
      <c r="E1044205" s="30"/>
      <c r="F1044205" s="30"/>
    </row>
    <row r="1044304" spans="1:6" x14ac:dyDescent="0.3">
      <c r="A1044304" s="30"/>
      <c r="B1044304" s="30"/>
      <c r="C1044304" s="30"/>
      <c r="D1044304" s="30"/>
      <c r="E1044304" s="30"/>
      <c r="F1044304" s="30"/>
    </row>
    <row r="1044403" spans="1:6" x14ac:dyDescent="0.3">
      <c r="A1044403" s="30"/>
      <c r="B1044403" s="30"/>
      <c r="C1044403" s="30"/>
      <c r="D1044403" s="30"/>
      <c r="E1044403" s="30"/>
      <c r="F1044403" s="30"/>
    </row>
    <row r="1044502" spans="1:6" x14ac:dyDescent="0.3">
      <c r="A1044502" s="30"/>
      <c r="B1044502" s="30"/>
      <c r="C1044502" s="30"/>
      <c r="D1044502" s="30"/>
      <c r="E1044502" s="30"/>
      <c r="F1044502" s="30"/>
    </row>
    <row r="1044601" spans="1:6" x14ac:dyDescent="0.3">
      <c r="A1044601" s="30"/>
      <c r="B1044601" s="30"/>
      <c r="C1044601" s="30"/>
      <c r="D1044601" s="30"/>
      <c r="E1044601" s="30"/>
      <c r="F1044601" s="30"/>
    </row>
    <row r="1044700" spans="1:6" x14ac:dyDescent="0.3">
      <c r="A1044700" s="30"/>
      <c r="B1044700" s="30"/>
      <c r="C1044700" s="30"/>
      <c r="D1044700" s="30"/>
      <c r="E1044700" s="30"/>
      <c r="F1044700" s="30"/>
    </row>
    <row r="1044799" spans="1:6" x14ac:dyDescent="0.3">
      <c r="A1044799" s="30"/>
      <c r="B1044799" s="30"/>
      <c r="C1044799" s="30"/>
      <c r="D1044799" s="30"/>
      <c r="E1044799" s="30"/>
      <c r="F1044799" s="30"/>
    </row>
    <row r="1044898" spans="1:6" x14ac:dyDescent="0.3">
      <c r="A1044898" s="30"/>
      <c r="B1044898" s="30"/>
      <c r="C1044898" s="30"/>
      <c r="D1044898" s="30"/>
      <c r="E1044898" s="30"/>
      <c r="F1044898" s="30"/>
    </row>
    <row r="1044997" spans="1:6" x14ac:dyDescent="0.3">
      <c r="A1044997" s="30"/>
      <c r="B1044997" s="30"/>
      <c r="C1044997" s="30"/>
      <c r="D1044997" s="30"/>
      <c r="E1044997" s="30"/>
      <c r="F1044997" s="30"/>
    </row>
    <row r="1045096" spans="1:6" x14ac:dyDescent="0.3">
      <c r="A1045096" s="30"/>
      <c r="B1045096" s="30"/>
      <c r="C1045096" s="30"/>
      <c r="D1045096" s="30"/>
      <c r="E1045096" s="30"/>
      <c r="F1045096" s="30"/>
    </row>
    <row r="1045195" spans="1:6" x14ac:dyDescent="0.3">
      <c r="A1045195" s="30"/>
      <c r="B1045195" s="30"/>
      <c r="C1045195" s="30"/>
      <c r="D1045195" s="30"/>
      <c r="E1045195" s="30"/>
      <c r="F1045195" s="30"/>
    </row>
    <row r="1045294" spans="1:6" x14ac:dyDescent="0.3">
      <c r="A1045294" s="30"/>
      <c r="B1045294" s="30"/>
      <c r="C1045294" s="30"/>
      <c r="D1045294" s="30"/>
      <c r="E1045294" s="30"/>
      <c r="F1045294" s="30"/>
    </row>
    <row r="1045393" spans="1:6" x14ac:dyDescent="0.3">
      <c r="A1045393" s="30"/>
      <c r="B1045393" s="30"/>
      <c r="C1045393" s="30"/>
      <c r="D1045393" s="30"/>
      <c r="E1045393" s="30"/>
      <c r="F1045393" s="30"/>
    </row>
    <row r="1045492" spans="1:6" x14ac:dyDescent="0.3">
      <c r="A1045492" s="30"/>
      <c r="B1045492" s="30"/>
      <c r="C1045492" s="30"/>
      <c r="D1045492" s="30"/>
      <c r="E1045492" s="30"/>
      <c r="F1045492" s="30"/>
    </row>
    <row r="1045591" spans="1:6" x14ac:dyDescent="0.3">
      <c r="A1045591" s="30"/>
      <c r="B1045591" s="30"/>
      <c r="C1045591" s="30"/>
      <c r="D1045591" s="30"/>
      <c r="E1045591" s="30"/>
      <c r="F1045591" s="30"/>
    </row>
    <row r="1045690" spans="1:6" x14ac:dyDescent="0.3">
      <c r="A1045690" s="30"/>
      <c r="B1045690" s="30"/>
      <c r="C1045690" s="30"/>
      <c r="D1045690" s="30"/>
      <c r="E1045690" s="30"/>
      <c r="F1045690" s="30"/>
    </row>
    <row r="1045789" spans="1:6" x14ac:dyDescent="0.3">
      <c r="A1045789" s="30"/>
      <c r="B1045789" s="30"/>
      <c r="C1045789" s="30"/>
      <c r="D1045789" s="30"/>
      <c r="E1045789" s="30"/>
      <c r="F1045789" s="30"/>
    </row>
    <row r="1045888" spans="1:6" x14ac:dyDescent="0.3">
      <c r="A1045888" s="30"/>
      <c r="B1045888" s="30"/>
      <c r="C1045888" s="30"/>
      <c r="D1045888" s="30"/>
      <c r="E1045888" s="30"/>
      <c r="F1045888" s="30"/>
    </row>
    <row r="1045987" spans="1:6" x14ac:dyDescent="0.3">
      <c r="A1045987" s="30"/>
      <c r="B1045987" s="30"/>
      <c r="C1045987" s="30"/>
      <c r="D1045987" s="30"/>
      <c r="E1045987" s="30"/>
      <c r="F1045987" s="30"/>
    </row>
    <row r="1046086" spans="1:6" x14ac:dyDescent="0.3">
      <c r="A1046086" s="30"/>
      <c r="B1046086" s="30"/>
      <c r="C1046086" s="30"/>
      <c r="D1046086" s="30"/>
      <c r="E1046086" s="30"/>
      <c r="F1046086" s="30"/>
    </row>
    <row r="1046185" spans="1:6" x14ac:dyDescent="0.3">
      <c r="A1046185" s="30"/>
      <c r="B1046185" s="30"/>
      <c r="C1046185" s="30"/>
      <c r="D1046185" s="30"/>
      <c r="E1046185" s="30"/>
      <c r="F1046185" s="30"/>
    </row>
    <row r="1046284" spans="1:6" x14ac:dyDescent="0.3">
      <c r="A1046284" s="30"/>
      <c r="B1046284" s="30"/>
      <c r="C1046284" s="30"/>
      <c r="D1046284" s="30"/>
      <c r="E1046284" s="30"/>
      <c r="F1046284" s="30"/>
    </row>
    <row r="1046383" spans="1:6" x14ac:dyDescent="0.3">
      <c r="A1046383" s="30"/>
      <c r="B1046383" s="30"/>
      <c r="C1046383" s="30"/>
      <c r="D1046383" s="30"/>
      <c r="E1046383" s="30"/>
      <c r="F1046383" s="30"/>
    </row>
    <row r="1046482" spans="1:6" x14ac:dyDescent="0.3">
      <c r="A1046482" s="30"/>
      <c r="B1046482" s="30"/>
      <c r="C1046482" s="30"/>
      <c r="D1046482" s="30"/>
      <c r="E1046482" s="30"/>
      <c r="F1046482" s="30"/>
    </row>
    <row r="1046581" spans="1:6" x14ac:dyDescent="0.3">
      <c r="A1046581" s="30"/>
      <c r="B1046581" s="30"/>
      <c r="C1046581" s="30"/>
      <c r="D1046581" s="30"/>
      <c r="E1046581" s="30"/>
      <c r="F1046581" s="30"/>
    </row>
    <row r="1046680" spans="1:6" x14ac:dyDescent="0.3">
      <c r="A1046680" s="30"/>
      <c r="B1046680" s="30"/>
      <c r="C1046680" s="30"/>
      <c r="D1046680" s="30"/>
      <c r="E1046680" s="30"/>
      <c r="F1046680" s="30"/>
    </row>
    <row r="1046779" spans="1:6" x14ac:dyDescent="0.3">
      <c r="A1046779" s="30"/>
      <c r="B1046779" s="30"/>
      <c r="C1046779" s="30"/>
      <c r="D1046779" s="30"/>
      <c r="E1046779" s="30"/>
      <c r="F1046779" s="30"/>
    </row>
    <row r="1046878" spans="1:6" x14ac:dyDescent="0.3">
      <c r="A1046878" s="30"/>
      <c r="B1046878" s="30"/>
      <c r="C1046878" s="30"/>
      <c r="D1046878" s="30"/>
      <c r="E1046878" s="30"/>
      <c r="F1046878" s="30"/>
    </row>
    <row r="1046977" spans="1:6" x14ac:dyDescent="0.3">
      <c r="A1046977" s="30"/>
      <c r="B1046977" s="30"/>
      <c r="C1046977" s="30"/>
      <c r="D1046977" s="30"/>
      <c r="E1046977" s="30"/>
      <c r="F1046977" s="30"/>
    </row>
    <row r="1047076" spans="1:6" x14ac:dyDescent="0.3">
      <c r="A1047076" s="30"/>
      <c r="B1047076" s="30"/>
      <c r="C1047076" s="30"/>
      <c r="D1047076" s="30"/>
      <c r="E1047076" s="30"/>
      <c r="F1047076" s="30"/>
    </row>
    <row r="1047175" spans="1:6" x14ac:dyDescent="0.3">
      <c r="A1047175" s="30"/>
      <c r="B1047175" s="30"/>
      <c r="C1047175" s="30"/>
      <c r="D1047175" s="30"/>
      <c r="E1047175" s="30"/>
      <c r="F1047175" s="30"/>
    </row>
    <row r="1047274" spans="1:6" x14ac:dyDescent="0.3">
      <c r="A1047274" s="30"/>
      <c r="B1047274" s="30"/>
      <c r="C1047274" s="30"/>
      <c r="D1047274" s="30"/>
      <c r="E1047274" s="30"/>
      <c r="F1047274" s="30"/>
    </row>
    <row r="1047373" spans="1:6" x14ac:dyDescent="0.3">
      <c r="A1047373" s="30"/>
      <c r="B1047373" s="30"/>
      <c r="C1047373" s="30"/>
      <c r="D1047373" s="30"/>
      <c r="E1047373" s="30"/>
      <c r="F1047373" s="30"/>
    </row>
    <row r="1047472" spans="1:6" x14ac:dyDescent="0.3">
      <c r="A1047472" s="30"/>
      <c r="B1047472" s="30"/>
      <c r="C1047472" s="30"/>
      <c r="D1047472" s="30"/>
      <c r="E1047472" s="30"/>
      <c r="F1047472" s="30"/>
    </row>
    <row r="1047571" spans="1:6" x14ac:dyDescent="0.3">
      <c r="A1047571" s="30"/>
      <c r="B1047571" s="30"/>
      <c r="C1047571" s="30"/>
      <c r="D1047571" s="30"/>
      <c r="E1047571" s="30"/>
      <c r="F1047571" s="30"/>
    </row>
    <row r="1047670" spans="1:6" x14ac:dyDescent="0.3">
      <c r="A1047670" s="30"/>
      <c r="B1047670" s="30"/>
      <c r="C1047670" s="30"/>
      <c r="D1047670" s="30"/>
      <c r="E1047670" s="30"/>
      <c r="F1047670" s="30"/>
    </row>
    <row r="1047769" spans="1:6" x14ac:dyDescent="0.3">
      <c r="A1047769" s="30"/>
      <c r="B1047769" s="30"/>
      <c r="C1047769" s="30"/>
      <c r="D1047769" s="30"/>
      <c r="E1047769" s="30"/>
      <c r="F1047769" s="30"/>
    </row>
    <row r="1047868" spans="1:6" x14ac:dyDescent="0.3">
      <c r="A1047868" s="30"/>
      <c r="B1047868" s="30"/>
      <c r="C1047868" s="30"/>
      <c r="D1047868" s="30"/>
      <c r="E1047868" s="30"/>
      <c r="F1047868" s="30"/>
    </row>
    <row r="1047967" spans="1:6" x14ac:dyDescent="0.3">
      <c r="A1047967" s="30"/>
      <c r="B1047967" s="30"/>
      <c r="C1047967" s="30"/>
      <c r="D1047967" s="30"/>
      <c r="E1047967" s="30"/>
      <c r="F1047967" s="30"/>
    </row>
    <row r="1048066" spans="1:6" x14ac:dyDescent="0.3">
      <c r="A1048066" s="30"/>
      <c r="B1048066" s="30"/>
      <c r="C1048066" s="30"/>
      <c r="D1048066" s="30"/>
      <c r="E1048066" s="30"/>
      <c r="F1048066" s="30"/>
    </row>
    <row r="1048165" spans="1:6" x14ac:dyDescent="0.3">
      <c r="A1048165" s="30"/>
      <c r="B1048165" s="30"/>
      <c r="C1048165" s="30"/>
      <c r="D1048165" s="30"/>
      <c r="E1048165" s="30"/>
      <c r="F1048165" s="30"/>
    </row>
    <row r="1048264" spans="1:6" x14ac:dyDescent="0.3">
      <c r="A1048264" s="30"/>
      <c r="B1048264" s="30"/>
      <c r="C1048264" s="30"/>
      <c r="D1048264" s="30"/>
      <c r="E1048264" s="30"/>
      <c r="F1048264" s="30"/>
    </row>
    <row r="1048363" spans="1:6" x14ac:dyDescent="0.3">
      <c r="A1048363" s="30"/>
      <c r="B1048363" s="30"/>
      <c r="C1048363" s="30"/>
      <c r="D1048363" s="30"/>
      <c r="E1048363" s="30"/>
      <c r="F1048363" s="30"/>
    </row>
    <row r="1048462" spans="1:6" x14ac:dyDescent="0.3">
      <c r="A1048462" s="30"/>
      <c r="B1048462" s="30"/>
      <c r="C1048462" s="30"/>
      <c r="D1048462" s="30"/>
      <c r="E1048462" s="30"/>
      <c r="F1048462" s="30"/>
    </row>
  </sheetData>
  <autoFilter ref="A1:R52">
    <sortState ref="A5:R5">
      <sortCondition ref="C1:C75"/>
    </sortState>
  </autoFilter>
  <conditionalFormatting sqref="G54:R54">
    <cfRule type="containsText" dxfId="3" priority="2" operator="containsText" text="VRAI">
      <formula>NOT(ISERROR(SEARCH("VRAI",G54)))</formula>
    </cfRule>
  </conditionalFormatting>
  <conditionalFormatting sqref="G54:H54">
    <cfRule type="containsText" dxfId="2" priority="1" operator="containsText" text="VRAI">
      <formula>NOT(ISERROR(SEARCH("VRAI",G54)))</formula>
    </cfRule>
  </conditionalFormatting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>
    <tabColor rgb="FF92D050"/>
  </sheetPr>
  <dimension ref="A1:R47"/>
  <sheetViews>
    <sheetView topLeftCell="C1" workbookViewId="0">
      <selection activeCell="S1" sqref="S1"/>
    </sheetView>
  </sheetViews>
  <sheetFormatPr baseColWidth="10" defaultColWidth="11.44140625" defaultRowHeight="14.4" x14ac:dyDescent="0.3"/>
  <cols>
    <col min="1" max="1" width="21.44140625" customWidth="1"/>
    <col min="2" max="12" width="11.5546875"/>
    <col min="13" max="13" width="11.44140625" style="13"/>
    <col min="14" max="14" width="21.44140625" style="10" bestFit="1" customWidth="1"/>
    <col min="15" max="15" width="11.44140625" style="13"/>
    <col min="16" max="16" width="11.5546875" customWidth="1"/>
    <col min="17" max="16384" width="11.44140625" style="13"/>
  </cols>
  <sheetData>
    <row r="1" spans="1:18" x14ac:dyDescent="0.3">
      <c r="A1" s="1" t="s">
        <v>97</v>
      </c>
      <c r="B1" s="1" t="s">
        <v>98</v>
      </c>
      <c r="C1" s="1" t="s">
        <v>99</v>
      </c>
      <c r="D1" s="1" t="s">
        <v>100</v>
      </c>
      <c r="E1" s="1" t="s">
        <v>101</v>
      </c>
      <c r="F1" s="1" t="s">
        <v>102</v>
      </c>
      <c r="G1" s="1" t="s">
        <v>110</v>
      </c>
      <c r="H1" s="1" t="s">
        <v>111</v>
      </c>
      <c r="I1" s="6" t="s">
        <v>112</v>
      </c>
      <c r="J1" s="7" t="s">
        <v>113</v>
      </c>
      <c r="K1" s="7" t="s">
        <v>114</v>
      </c>
      <c r="L1" s="7" t="s">
        <v>0</v>
      </c>
      <c r="N1" s="9" t="s">
        <v>134</v>
      </c>
      <c r="P1" s="11" t="s">
        <v>152</v>
      </c>
      <c r="R1" s="12" t="s">
        <v>201</v>
      </c>
    </row>
    <row r="2" spans="1:18" ht="15" x14ac:dyDescent="0.2">
      <c r="A2" s="4" t="s">
        <v>62</v>
      </c>
      <c r="B2" s="4" t="s">
        <v>29</v>
      </c>
      <c r="C2" s="4" t="s">
        <v>103</v>
      </c>
      <c r="D2" s="4" t="s">
        <v>104</v>
      </c>
      <c r="E2" s="4" t="s">
        <v>30</v>
      </c>
      <c r="F2" s="3">
        <v>950</v>
      </c>
      <c r="G2" s="3" t="s">
        <v>63</v>
      </c>
      <c r="H2" s="3" t="s">
        <v>115</v>
      </c>
      <c r="I2" s="2">
        <v>18</v>
      </c>
      <c r="J2" s="3">
        <v>1</v>
      </c>
      <c r="K2" s="8">
        <f>+F2*I2</f>
        <v>17100</v>
      </c>
      <c r="L2" s="3"/>
      <c r="N2" s="10" t="str">
        <f>IFERROR(VLOOKUP(A:A,'PPM 2019'!C:C,1,0),"NON PRESENT")</f>
        <v>Amador Joao</v>
      </c>
      <c r="P2" s="11">
        <f t="shared" ref="P2:P45" si="0">IF(I2&lt;5,0,IF(5&lt;I2&lt;11,0.5,1))</f>
        <v>1</v>
      </c>
    </row>
    <row r="3" spans="1:18" ht="15" x14ac:dyDescent="0.2">
      <c r="A3" s="4" t="s">
        <v>207</v>
      </c>
      <c r="B3" s="4" t="s">
        <v>74</v>
      </c>
      <c r="C3" s="4" t="s">
        <v>103</v>
      </c>
      <c r="D3" s="4" t="s">
        <v>104</v>
      </c>
      <c r="E3" s="4" t="s">
        <v>50</v>
      </c>
      <c r="F3" s="3">
        <v>700</v>
      </c>
      <c r="G3" s="3" t="s">
        <v>206</v>
      </c>
      <c r="H3" s="3" t="s">
        <v>131</v>
      </c>
      <c r="I3" s="2">
        <v>21</v>
      </c>
      <c r="J3" s="3">
        <v>1</v>
      </c>
      <c r="K3" s="8">
        <f t="shared" ref="K3:K45" si="1">+F3*I3</f>
        <v>14700</v>
      </c>
      <c r="L3" s="3"/>
      <c r="N3" s="10" t="str">
        <f>IFERROR(VLOOKUP(A:A,'PPM 2019'!C:C,1,0),"NON PRESENT")</f>
        <v>Andrianaivo Eric</v>
      </c>
      <c r="P3" s="11">
        <f t="shared" si="0"/>
        <v>1</v>
      </c>
    </row>
    <row r="4" spans="1:18" ht="15" x14ac:dyDescent="0.2">
      <c r="A4" s="4" t="s">
        <v>69</v>
      </c>
      <c r="B4" s="4" t="s">
        <v>29</v>
      </c>
      <c r="C4" s="4" t="s">
        <v>103</v>
      </c>
      <c r="D4" s="4" t="s">
        <v>104</v>
      </c>
      <c r="E4" s="4" t="s">
        <v>30</v>
      </c>
      <c r="F4" s="3">
        <v>609</v>
      </c>
      <c r="G4" s="3" t="s">
        <v>70</v>
      </c>
      <c r="H4" s="3" t="s">
        <v>115</v>
      </c>
      <c r="I4" s="2">
        <v>17</v>
      </c>
      <c r="J4" s="3">
        <v>1</v>
      </c>
      <c r="K4" s="8">
        <f t="shared" si="1"/>
        <v>10353</v>
      </c>
      <c r="L4" s="3"/>
      <c r="N4" s="10" t="str">
        <f>IFERROR(VLOOKUP(A:A,'PPM 2019'!C:C,1,0),"NON PRESENT")</f>
        <v>Barj Yousra</v>
      </c>
      <c r="P4" s="11">
        <f t="shared" si="0"/>
        <v>1</v>
      </c>
    </row>
    <row r="5" spans="1:18" ht="15" x14ac:dyDescent="0.2">
      <c r="A5" s="4" t="s">
        <v>11</v>
      </c>
      <c r="B5" s="4" t="s">
        <v>7</v>
      </c>
      <c r="C5" s="4" t="s">
        <v>103</v>
      </c>
      <c r="D5" s="4" t="s">
        <v>104</v>
      </c>
      <c r="E5" s="4" t="s">
        <v>13</v>
      </c>
      <c r="F5" s="3">
        <v>610</v>
      </c>
      <c r="G5" s="3" t="s">
        <v>12</v>
      </c>
      <c r="H5" s="3" t="s">
        <v>116</v>
      </c>
      <c r="I5" s="2">
        <v>22</v>
      </c>
      <c r="J5" s="3">
        <v>1</v>
      </c>
      <c r="K5" s="8">
        <f t="shared" si="1"/>
        <v>13420</v>
      </c>
      <c r="L5" s="3"/>
      <c r="N5" s="10" t="str">
        <f>IFERROR(VLOOKUP(A:A,'PPM 2019'!C:C,1,0),"NON PRESENT")</f>
        <v>Barkati Radhouan</v>
      </c>
      <c r="P5" s="11">
        <f t="shared" si="0"/>
        <v>1</v>
      </c>
    </row>
    <row r="6" spans="1:18" ht="15" x14ac:dyDescent="0.2">
      <c r="A6" s="4" t="s">
        <v>209</v>
      </c>
      <c r="B6" s="4" t="s">
        <v>29</v>
      </c>
      <c r="C6" s="4" t="s">
        <v>103</v>
      </c>
      <c r="D6" s="4" t="s">
        <v>104</v>
      </c>
      <c r="E6" s="4" t="s">
        <v>6</v>
      </c>
      <c r="F6" s="3">
        <v>480</v>
      </c>
      <c r="G6" s="3" t="s">
        <v>210</v>
      </c>
      <c r="H6" s="3" t="s">
        <v>123</v>
      </c>
      <c r="I6" s="2">
        <v>15.5</v>
      </c>
      <c r="J6" s="3">
        <v>1</v>
      </c>
      <c r="K6" s="8">
        <f t="shared" si="1"/>
        <v>7440</v>
      </c>
      <c r="L6" s="3"/>
      <c r="N6" s="10" t="str">
        <f>IFERROR(VLOOKUP(A:A,'PPM 2019'!C:C,1,0),"NON PRESENT")</f>
        <v>Bay Vichhady</v>
      </c>
      <c r="P6" s="11">
        <f t="shared" si="0"/>
        <v>1</v>
      </c>
    </row>
    <row r="7" spans="1:18" ht="15" x14ac:dyDescent="0.2">
      <c r="A7" s="4" t="s">
        <v>231</v>
      </c>
      <c r="B7" s="4" t="s">
        <v>29</v>
      </c>
      <c r="C7" s="4" t="s">
        <v>103</v>
      </c>
      <c r="D7" s="4" t="s">
        <v>104</v>
      </c>
      <c r="E7" s="4" t="s">
        <v>109</v>
      </c>
      <c r="F7" s="3">
        <v>520</v>
      </c>
      <c r="G7" s="3" t="s">
        <v>232</v>
      </c>
      <c r="H7" s="3" t="s">
        <v>133</v>
      </c>
      <c r="I7" s="2">
        <v>22</v>
      </c>
      <c r="J7" s="3">
        <v>1</v>
      </c>
      <c r="K7" s="8">
        <f t="shared" si="1"/>
        <v>11440</v>
      </c>
      <c r="L7" s="3"/>
      <c r="N7" s="10" t="str">
        <f>IFERROR(VLOOKUP(A:A,'PPM 2019'!C:C,1,0),"NON PRESENT")</f>
        <v>Benali Anass</v>
      </c>
      <c r="P7" s="11">
        <f t="shared" si="0"/>
        <v>1</v>
      </c>
    </row>
    <row r="8" spans="1:18" ht="15" x14ac:dyDescent="0.2">
      <c r="A8" s="5" t="s">
        <v>31</v>
      </c>
      <c r="B8" s="5" t="s">
        <v>29</v>
      </c>
      <c r="C8" s="5" t="s">
        <v>103</v>
      </c>
      <c r="D8" s="5" t="s">
        <v>104</v>
      </c>
      <c r="E8" s="5" t="s">
        <v>33</v>
      </c>
      <c r="F8" s="5">
        <v>550</v>
      </c>
      <c r="G8" s="5" t="s">
        <v>32</v>
      </c>
      <c r="H8" s="5" t="s">
        <v>117</v>
      </c>
      <c r="I8" s="2">
        <v>22</v>
      </c>
      <c r="J8" s="3">
        <v>1</v>
      </c>
      <c r="K8" s="8">
        <f t="shared" si="1"/>
        <v>12100</v>
      </c>
      <c r="L8" s="3"/>
      <c r="N8" s="10" t="str">
        <f>IFERROR(VLOOKUP(A:A,'PPM 2019'!C:C,1,0),"NON PRESENT")</f>
        <v>Biancolin Jean-Andre</v>
      </c>
      <c r="P8" s="11">
        <f t="shared" si="0"/>
        <v>1</v>
      </c>
    </row>
    <row r="9" spans="1:18" ht="15" x14ac:dyDescent="0.2">
      <c r="A9" s="5" t="s">
        <v>246</v>
      </c>
      <c r="B9" s="5" t="s">
        <v>80</v>
      </c>
      <c r="C9" s="5" t="s">
        <v>103</v>
      </c>
      <c r="D9" s="5" t="s">
        <v>104</v>
      </c>
      <c r="E9" s="5" t="s">
        <v>4</v>
      </c>
      <c r="F9" s="5">
        <v>390</v>
      </c>
      <c r="G9" s="5" t="s">
        <v>118</v>
      </c>
      <c r="H9" s="5" t="s">
        <v>119</v>
      </c>
      <c r="I9" s="2">
        <v>13.5</v>
      </c>
      <c r="J9" s="3">
        <v>1</v>
      </c>
      <c r="K9" s="8">
        <f t="shared" si="1"/>
        <v>5265</v>
      </c>
      <c r="L9" s="3"/>
      <c r="N9" s="10" t="str">
        <f>IFERROR(VLOOKUP(A:A,'PPM 2019'!C:C,1,0),"NON PRESENT")</f>
        <v>Boubekeur Yamina</v>
      </c>
      <c r="P9" s="11">
        <f t="shared" si="0"/>
        <v>1</v>
      </c>
    </row>
    <row r="10" spans="1:18" x14ac:dyDescent="0.3">
      <c r="A10" s="5" t="s">
        <v>40</v>
      </c>
      <c r="B10" s="5" t="s">
        <v>29</v>
      </c>
      <c r="C10" s="5" t="s">
        <v>103</v>
      </c>
      <c r="D10" s="5" t="s">
        <v>104</v>
      </c>
      <c r="E10" s="5" t="s">
        <v>36</v>
      </c>
      <c r="F10" s="5">
        <v>580</v>
      </c>
      <c r="G10" s="5" t="s">
        <v>41</v>
      </c>
      <c r="H10" s="5" t="s">
        <v>120</v>
      </c>
      <c r="I10" s="2">
        <v>22</v>
      </c>
      <c r="J10" s="3">
        <v>1</v>
      </c>
      <c r="K10" s="8">
        <f t="shared" si="1"/>
        <v>12760</v>
      </c>
      <c r="L10" s="3"/>
      <c r="N10" s="10" t="str">
        <f>IFERROR(VLOOKUP(A:A,'PPM 2019'!C:C,1,0),"NON PRESENT")</f>
        <v>Carré Marie</v>
      </c>
      <c r="P10" s="11">
        <f t="shared" si="0"/>
        <v>1</v>
      </c>
    </row>
    <row r="11" spans="1:18" ht="15" x14ac:dyDescent="0.2">
      <c r="A11" s="5" t="s">
        <v>205</v>
      </c>
      <c r="B11" s="5" t="s">
        <v>247</v>
      </c>
      <c r="C11" s="5" t="s">
        <v>103</v>
      </c>
      <c r="D11" s="5" t="s">
        <v>104</v>
      </c>
      <c r="E11" s="5" t="s">
        <v>55</v>
      </c>
      <c r="F11" s="5">
        <v>660</v>
      </c>
      <c r="G11" s="5" t="s">
        <v>204</v>
      </c>
      <c r="H11" s="5" t="s">
        <v>122</v>
      </c>
      <c r="I11" s="2">
        <v>18</v>
      </c>
      <c r="J11" s="3">
        <v>1</v>
      </c>
      <c r="K11" s="8">
        <f t="shared" si="1"/>
        <v>11880</v>
      </c>
      <c r="L11" s="3"/>
      <c r="N11" s="10" t="str">
        <f>IFERROR(VLOOKUP(A:A,'PPM 2019'!C:C,1,0),"NON PRESENT")</f>
        <v>Chaoui Ntissar</v>
      </c>
      <c r="P11" s="11">
        <f t="shared" si="0"/>
        <v>1</v>
      </c>
    </row>
    <row r="12" spans="1:18" ht="15" x14ac:dyDescent="0.2">
      <c r="A12" s="5" t="s">
        <v>71</v>
      </c>
      <c r="B12" s="5" t="s">
        <v>247</v>
      </c>
      <c r="C12" s="5" t="s">
        <v>103</v>
      </c>
      <c r="D12" s="5" t="s">
        <v>104</v>
      </c>
      <c r="E12" s="5" t="s">
        <v>73</v>
      </c>
      <c r="F12" s="5">
        <v>890</v>
      </c>
      <c r="G12" s="5" t="s">
        <v>72</v>
      </c>
      <c r="H12" s="5" t="s">
        <v>121</v>
      </c>
      <c r="I12" s="2">
        <v>22</v>
      </c>
      <c r="J12" s="3">
        <v>1</v>
      </c>
      <c r="K12" s="8">
        <f t="shared" si="1"/>
        <v>19580</v>
      </c>
      <c r="L12" s="3"/>
      <c r="N12" s="10" t="str">
        <f>IFERROR(VLOOKUP(A:A,'PPM 2019'!C:C,1,0),"NON PRESENT")</f>
        <v>Chazelas Catherine</v>
      </c>
      <c r="P12" s="11">
        <f t="shared" si="0"/>
        <v>1</v>
      </c>
    </row>
    <row r="13" spans="1:18" ht="15" x14ac:dyDescent="0.2">
      <c r="A13" s="5" t="s">
        <v>23</v>
      </c>
      <c r="B13" s="5" t="s">
        <v>7</v>
      </c>
      <c r="C13" s="5" t="s">
        <v>103</v>
      </c>
      <c r="D13" s="5" t="s">
        <v>104</v>
      </c>
      <c r="E13" s="5" t="s">
        <v>13</v>
      </c>
      <c r="F13" s="5">
        <v>620</v>
      </c>
      <c r="G13" s="5" t="s">
        <v>24</v>
      </c>
      <c r="H13" s="5" t="s">
        <v>116</v>
      </c>
      <c r="I13" s="2">
        <v>21.999999999999996</v>
      </c>
      <c r="J13" s="3">
        <v>1</v>
      </c>
      <c r="K13" s="8">
        <f t="shared" si="1"/>
        <v>13639.999999999998</v>
      </c>
      <c r="L13" s="3"/>
      <c r="N13" s="10" t="str">
        <f>IFERROR(VLOOKUP(A:A,'PPM 2019'!C:C,1,0),"NON PRESENT")</f>
        <v>Claveau Benjamin</v>
      </c>
      <c r="P13" s="11">
        <f t="shared" si="0"/>
        <v>1</v>
      </c>
    </row>
    <row r="14" spans="1:18" ht="15" x14ac:dyDescent="0.2">
      <c r="A14" s="5" t="s">
        <v>248</v>
      </c>
      <c r="B14" s="5" t="s">
        <v>74</v>
      </c>
      <c r="C14" s="5" t="s">
        <v>103</v>
      </c>
      <c r="D14" s="5" t="s">
        <v>104</v>
      </c>
      <c r="E14" s="5" t="s">
        <v>50</v>
      </c>
      <c r="F14" s="5">
        <v>713</v>
      </c>
      <c r="G14" s="5" t="s">
        <v>249</v>
      </c>
      <c r="H14" s="5" t="s">
        <v>131</v>
      </c>
      <c r="I14" s="2">
        <v>19</v>
      </c>
      <c r="J14" s="3">
        <v>1</v>
      </c>
      <c r="K14" s="8">
        <f t="shared" si="1"/>
        <v>13547</v>
      </c>
      <c r="L14" s="3"/>
      <c r="N14" s="10" t="str">
        <f>IFERROR(VLOOKUP(A:A,'PPM 2019'!C:C,1,0),"NON PRESENT")</f>
        <v>De Boysson Edouard</v>
      </c>
      <c r="P14" s="11">
        <f t="shared" si="0"/>
        <v>1</v>
      </c>
    </row>
    <row r="15" spans="1:18" ht="15" x14ac:dyDescent="0.2">
      <c r="A15" s="5" t="s">
        <v>53</v>
      </c>
      <c r="B15" s="5" t="s">
        <v>247</v>
      </c>
      <c r="C15" s="5" t="s">
        <v>103</v>
      </c>
      <c r="D15" s="5" t="s">
        <v>104</v>
      </c>
      <c r="E15" s="5" t="s">
        <v>55</v>
      </c>
      <c r="F15" s="5">
        <v>695</v>
      </c>
      <c r="G15" s="5" t="s">
        <v>54</v>
      </c>
      <c r="H15" s="5" t="s">
        <v>122</v>
      </c>
      <c r="I15" s="2">
        <v>9</v>
      </c>
      <c r="J15" s="3">
        <v>1</v>
      </c>
      <c r="K15" s="8">
        <f t="shared" si="1"/>
        <v>6255</v>
      </c>
      <c r="L15" s="3"/>
      <c r="N15" s="10" t="str">
        <f>IFERROR(VLOOKUP(A:A,'PPM 2019'!C:C,1,0),"NON PRESENT")</f>
        <v>De Burghgrave Laurent</v>
      </c>
      <c r="P15" s="11">
        <f t="shared" si="0"/>
        <v>1</v>
      </c>
    </row>
    <row r="16" spans="1:18" ht="15" x14ac:dyDescent="0.2">
      <c r="A16" s="5" t="s">
        <v>233</v>
      </c>
      <c r="B16" s="5" t="s">
        <v>247</v>
      </c>
      <c r="C16" s="5" t="s">
        <v>103</v>
      </c>
      <c r="D16" s="5" t="s">
        <v>104</v>
      </c>
      <c r="E16" s="5" t="s">
        <v>55</v>
      </c>
      <c r="F16" s="5">
        <v>660</v>
      </c>
      <c r="G16" s="5" t="s">
        <v>234</v>
      </c>
      <c r="H16" s="5" t="s">
        <v>122</v>
      </c>
      <c r="I16" s="2">
        <v>22</v>
      </c>
      <c r="J16" s="3">
        <v>1</v>
      </c>
      <c r="K16" s="8">
        <f t="shared" si="1"/>
        <v>14520</v>
      </c>
      <c r="L16" s="3"/>
      <c r="N16" s="10" t="str">
        <f>IFERROR(VLOOKUP(A:A,'PPM 2019'!C:C,1,0),"NON PRESENT")</f>
        <v>Debbah Boutaina</v>
      </c>
      <c r="P16" s="11">
        <f t="shared" si="0"/>
        <v>1</v>
      </c>
    </row>
    <row r="17" spans="1:16" ht="15" x14ac:dyDescent="0.2">
      <c r="A17" s="5" t="s">
        <v>224</v>
      </c>
      <c r="B17" s="5" t="s">
        <v>74</v>
      </c>
      <c r="C17" s="5" t="s">
        <v>103</v>
      </c>
      <c r="D17" s="5" t="s">
        <v>104</v>
      </c>
      <c r="E17" s="5" t="s">
        <v>109</v>
      </c>
      <c r="F17" s="5">
        <v>700</v>
      </c>
      <c r="G17" s="5" t="s">
        <v>225</v>
      </c>
      <c r="H17" s="5" t="s">
        <v>133</v>
      </c>
      <c r="I17" s="2">
        <v>20</v>
      </c>
      <c r="J17" s="3">
        <v>1</v>
      </c>
      <c r="K17" s="8">
        <f t="shared" si="1"/>
        <v>14000</v>
      </c>
      <c r="L17" s="3"/>
      <c r="N17" s="10" t="str">
        <f>IFERROR(VLOOKUP(A:A,'PPM 2019'!C:C,1,0),"NON PRESENT")</f>
        <v>Duong Phuong</v>
      </c>
      <c r="P17" s="11">
        <f t="shared" si="0"/>
        <v>1</v>
      </c>
    </row>
    <row r="18" spans="1:16" ht="15" x14ac:dyDescent="0.2">
      <c r="A18" s="5" t="s">
        <v>235</v>
      </c>
      <c r="B18" s="5" t="s">
        <v>80</v>
      </c>
      <c r="C18" s="5" t="s">
        <v>103</v>
      </c>
      <c r="D18" s="5" t="s">
        <v>104</v>
      </c>
      <c r="E18" s="5" t="s">
        <v>57</v>
      </c>
      <c r="F18" s="5">
        <v>385</v>
      </c>
      <c r="G18" s="5" t="s">
        <v>236</v>
      </c>
      <c r="H18" s="5" t="s">
        <v>126</v>
      </c>
      <c r="I18" s="2">
        <v>21.999999999999996</v>
      </c>
      <c r="J18" s="3">
        <v>1</v>
      </c>
      <c r="K18" s="8">
        <f t="shared" si="1"/>
        <v>8469.9999999999982</v>
      </c>
      <c r="L18" s="3"/>
      <c r="N18" s="10" t="str">
        <f>IFERROR(VLOOKUP(A:A,'PPM 2019'!C:C,1,0),"NON PRESENT")</f>
        <v>Dupraz Simon</v>
      </c>
      <c r="P18" s="11">
        <f t="shared" si="0"/>
        <v>1</v>
      </c>
    </row>
    <row r="19" spans="1:16" ht="15" x14ac:dyDescent="0.2">
      <c r="A19" s="5" t="s">
        <v>211</v>
      </c>
      <c r="B19" s="5" t="s">
        <v>80</v>
      </c>
      <c r="C19" s="5" t="s">
        <v>103</v>
      </c>
      <c r="D19" s="5" t="s">
        <v>104</v>
      </c>
      <c r="E19" s="5" t="s">
        <v>6</v>
      </c>
      <c r="F19" s="5">
        <v>330</v>
      </c>
      <c r="G19" s="5" t="s">
        <v>212</v>
      </c>
      <c r="H19" s="5" t="s">
        <v>123</v>
      </c>
      <c r="I19" s="2">
        <v>22</v>
      </c>
      <c r="J19" s="3">
        <v>1</v>
      </c>
      <c r="K19" s="8">
        <f t="shared" si="1"/>
        <v>7260</v>
      </c>
      <c r="L19" s="3"/>
      <c r="N19" s="10" t="str">
        <f>IFERROR(VLOOKUP(A:A,'PPM 2019'!C:C,1,0),"NON PRESENT")</f>
        <v>Ferkatadji Julien</v>
      </c>
      <c r="P19" s="11">
        <f t="shared" si="0"/>
        <v>1</v>
      </c>
    </row>
    <row r="20" spans="1:16" ht="15" x14ac:dyDescent="0.2">
      <c r="A20" s="5" t="s">
        <v>2</v>
      </c>
      <c r="B20" s="5" t="s">
        <v>80</v>
      </c>
      <c r="C20" s="5" t="s">
        <v>103</v>
      </c>
      <c r="D20" s="5" t="s">
        <v>104</v>
      </c>
      <c r="E20" s="5" t="s">
        <v>4</v>
      </c>
      <c r="F20" s="5">
        <v>420</v>
      </c>
      <c r="G20" s="5" t="s">
        <v>3</v>
      </c>
      <c r="H20" s="5" t="s">
        <v>119</v>
      </c>
      <c r="I20" s="2">
        <v>21.05</v>
      </c>
      <c r="J20" s="3">
        <v>1</v>
      </c>
      <c r="K20" s="8">
        <f t="shared" si="1"/>
        <v>8841</v>
      </c>
      <c r="L20" s="3"/>
      <c r="N20" s="10" t="str">
        <f>IFERROR(VLOOKUP(A:A,'PPM 2019'!C:C,1,0),"NON PRESENT")</f>
        <v>Feuillet Adrien</v>
      </c>
      <c r="P20" s="11">
        <f t="shared" si="0"/>
        <v>1</v>
      </c>
    </row>
    <row r="21" spans="1:16" ht="15" x14ac:dyDescent="0.2">
      <c r="A21" s="5" t="s">
        <v>213</v>
      </c>
      <c r="B21" s="5" t="s">
        <v>80</v>
      </c>
      <c r="C21" s="5" t="s">
        <v>103</v>
      </c>
      <c r="D21" s="5" t="s">
        <v>104</v>
      </c>
      <c r="E21" s="5" t="s">
        <v>214</v>
      </c>
      <c r="F21" s="5">
        <v>330</v>
      </c>
      <c r="G21" s="5" t="s">
        <v>215</v>
      </c>
      <c r="H21" s="5" t="s">
        <v>216</v>
      </c>
      <c r="I21" s="2">
        <v>16.5</v>
      </c>
      <c r="J21" s="3">
        <v>1</v>
      </c>
      <c r="K21" s="8">
        <f t="shared" si="1"/>
        <v>5445</v>
      </c>
      <c r="L21" s="3"/>
      <c r="N21" s="10" t="str">
        <f>IFERROR(VLOOKUP(A:A,'PPM 2019'!C:C,1,0),"NON PRESENT")</f>
        <v>Golubovic Boris</v>
      </c>
      <c r="P21" s="11">
        <f t="shared" si="0"/>
        <v>1</v>
      </c>
    </row>
    <row r="22" spans="1:16" ht="15" x14ac:dyDescent="0.2">
      <c r="A22" s="5" t="s">
        <v>250</v>
      </c>
      <c r="B22" s="5" t="s">
        <v>80</v>
      </c>
      <c r="C22" s="5" t="s">
        <v>103</v>
      </c>
      <c r="D22" s="5" t="s">
        <v>104</v>
      </c>
      <c r="E22" s="5" t="s">
        <v>196</v>
      </c>
      <c r="F22" s="5">
        <v>360</v>
      </c>
      <c r="G22" s="5" t="s">
        <v>251</v>
      </c>
      <c r="H22" s="5" t="s">
        <v>252</v>
      </c>
      <c r="I22" s="2">
        <v>19</v>
      </c>
      <c r="J22" s="3">
        <v>1</v>
      </c>
      <c r="K22" s="8">
        <f t="shared" si="1"/>
        <v>6840</v>
      </c>
      <c r="L22" s="3"/>
      <c r="N22" s="10" t="str">
        <f>IFERROR(VLOOKUP(A:A,'PPM 2019'!C:C,1,0),"NON PRESENT")</f>
        <v>Goncalves Joa</v>
      </c>
      <c r="P22" s="11">
        <f t="shared" si="0"/>
        <v>1</v>
      </c>
    </row>
    <row r="23" spans="1:16" x14ac:dyDescent="0.3">
      <c r="A23" s="5" t="s">
        <v>202</v>
      </c>
      <c r="B23" s="5" t="s">
        <v>80</v>
      </c>
      <c r="C23" s="5" t="s">
        <v>103</v>
      </c>
      <c r="D23" s="5" t="s">
        <v>104</v>
      </c>
      <c r="E23" s="5" t="s">
        <v>4</v>
      </c>
      <c r="F23" s="5">
        <v>390</v>
      </c>
      <c r="G23" s="5" t="s">
        <v>124</v>
      </c>
      <c r="H23" s="5" t="s">
        <v>119</v>
      </c>
      <c r="I23" s="2">
        <v>19</v>
      </c>
      <c r="J23" s="3">
        <v>1</v>
      </c>
      <c r="K23" s="8">
        <f t="shared" si="1"/>
        <v>7410</v>
      </c>
      <c r="L23" s="3"/>
      <c r="N23" s="10" t="str">
        <f>IFERROR(VLOOKUP(A:A,'PPM 2019'!C:C,1,0),"NON PRESENT")</f>
        <v>Hemmavanh Jennifer</v>
      </c>
      <c r="P23" s="11">
        <f t="shared" si="0"/>
        <v>1</v>
      </c>
    </row>
    <row r="24" spans="1:16" x14ac:dyDescent="0.3">
      <c r="A24" s="5" t="s">
        <v>66</v>
      </c>
      <c r="B24" s="5" t="s">
        <v>247</v>
      </c>
      <c r="C24" s="5" t="s">
        <v>103</v>
      </c>
      <c r="D24" s="5" t="s">
        <v>104</v>
      </c>
      <c r="E24" s="5" t="s">
        <v>68</v>
      </c>
      <c r="F24" s="5">
        <v>600</v>
      </c>
      <c r="G24" s="5" t="s">
        <v>67</v>
      </c>
      <c r="H24" s="5" t="s">
        <v>125</v>
      </c>
      <c r="I24" s="2">
        <v>15.6</v>
      </c>
      <c r="J24" s="3">
        <v>1</v>
      </c>
      <c r="K24" s="8">
        <f t="shared" si="1"/>
        <v>9360</v>
      </c>
      <c r="L24" s="3"/>
      <c r="N24" s="10" t="str">
        <f>IFERROR(VLOOKUP(A:A,'PPM 2019'!C:C,1,0),"NON PRESENT")</f>
        <v>Horen Guillaume</v>
      </c>
      <c r="P24" s="11">
        <f t="shared" si="0"/>
        <v>1</v>
      </c>
    </row>
    <row r="25" spans="1:16" x14ac:dyDescent="0.3">
      <c r="A25" s="5" t="s">
        <v>227</v>
      </c>
      <c r="B25" s="5" t="s">
        <v>80</v>
      </c>
      <c r="C25" s="5" t="s">
        <v>103</v>
      </c>
      <c r="D25" s="5" t="s">
        <v>104</v>
      </c>
      <c r="E25" s="5" t="s">
        <v>4</v>
      </c>
      <c r="F25" s="5">
        <v>390</v>
      </c>
      <c r="G25" s="5" t="s">
        <v>228</v>
      </c>
      <c r="H25" s="5" t="s">
        <v>119</v>
      </c>
      <c r="I25" s="2">
        <v>19.999999999999996</v>
      </c>
      <c r="J25" s="3">
        <v>1</v>
      </c>
      <c r="K25" s="8">
        <f t="shared" si="1"/>
        <v>7799.9999999999982</v>
      </c>
      <c r="L25" s="3"/>
      <c r="N25" s="10" t="str">
        <f>IFERROR(VLOOKUP(A:A,'PPM 2019'!C:C,1,0),"NON PRESENT")</f>
        <v>Jaa Ayoub</v>
      </c>
      <c r="P25" s="11">
        <f t="shared" si="0"/>
        <v>1</v>
      </c>
    </row>
    <row r="26" spans="1:16" x14ac:dyDescent="0.3">
      <c r="A26" s="5" t="s">
        <v>60</v>
      </c>
      <c r="B26" s="5" t="s">
        <v>80</v>
      </c>
      <c r="C26" s="5" t="s">
        <v>103</v>
      </c>
      <c r="D26" s="5" t="s">
        <v>104</v>
      </c>
      <c r="E26" s="5" t="s">
        <v>10</v>
      </c>
      <c r="F26" s="5">
        <v>450</v>
      </c>
      <c r="G26" s="5" t="s">
        <v>61</v>
      </c>
      <c r="H26" s="5" t="s">
        <v>127</v>
      </c>
      <c r="I26" s="2">
        <v>19.900000000000002</v>
      </c>
      <c r="J26" s="3">
        <v>1</v>
      </c>
      <c r="K26" s="8">
        <f t="shared" si="1"/>
        <v>8955.0000000000018</v>
      </c>
      <c r="L26" s="3"/>
      <c r="N26" s="10" t="str">
        <f>IFERROR(VLOOKUP(A:A,'PPM 2019'!C:C,1,0),"NON PRESENT")</f>
        <v>Laimene Amine</v>
      </c>
      <c r="P26" s="11">
        <f t="shared" si="0"/>
        <v>1</v>
      </c>
    </row>
    <row r="27" spans="1:16" x14ac:dyDescent="0.3">
      <c r="A27" s="5" t="s">
        <v>229</v>
      </c>
      <c r="B27" s="5" t="s">
        <v>74</v>
      </c>
      <c r="C27" s="5" t="s">
        <v>103</v>
      </c>
      <c r="D27" s="5" t="s">
        <v>104</v>
      </c>
      <c r="E27" s="5" t="s">
        <v>75</v>
      </c>
      <c r="F27" s="5">
        <v>1140</v>
      </c>
      <c r="G27" s="5" t="s">
        <v>230</v>
      </c>
      <c r="H27" s="5" t="s">
        <v>129</v>
      </c>
      <c r="I27" s="2">
        <v>2</v>
      </c>
      <c r="J27" s="3">
        <v>1</v>
      </c>
      <c r="K27" s="8">
        <f t="shared" si="1"/>
        <v>2280</v>
      </c>
      <c r="L27" s="3"/>
      <c r="N27" s="10" t="str">
        <f>IFERROR(VLOOKUP(A:A,'PPM 2019'!C:C,1,0),"NON PRESENT")</f>
        <v>Lambropoulos Cyril</v>
      </c>
      <c r="P27" s="11">
        <f t="shared" si="0"/>
        <v>0</v>
      </c>
    </row>
    <row r="28" spans="1:16" x14ac:dyDescent="0.3">
      <c r="A28" s="5" t="s">
        <v>239</v>
      </c>
      <c r="B28" s="5" t="s">
        <v>29</v>
      </c>
      <c r="C28" s="5" t="s">
        <v>103</v>
      </c>
      <c r="D28" s="5" t="s">
        <v>104</v>
      </c>
      <c r="E28" s="5" t="s">
        <v>241</v>
      </c>
      <c r="F28" s="5">
        <v>550</v>
      </c>
      <c r="G28" s="5" t="s">
        <v>242</v>
      </c>
      <c r="H28" s="5" t="s">
        <v>243</v>
      </c>
      <c r="I28" s="2">
        <v>19</v>
      </c>
      <c r="J28" s="3">
        <v>1</v>
      </c>
      <c r="K28" s="8">
        <f t="shared" si="1"/>
        <v>10450</v>
      </c>
      <c r="L28" s="3"/>
      <c r="N28" s="10" t="str">
        <f>IFERROR(VLOOKUP(A:A,'PPM 2019'!C:C,1,0),"NON PRESENT")</f>
        <v>Lebied Taha</v>
      </c>
      <c r="P28" s="11">
        <f t="shared" si="0"/>
        <v>1</v>
      </c>
    </row>
    <row r="29" spans="1:16" x14ac:dyDescent="0.3">
      <c r="A29" s="5" t="s">
        <v>93</v>
      </c>
      <c r="B29" s="78" t="s">
        <v>81</v>
      </c>
      <c r="C29" s="5" t="s">
        <v>103</v>
      </c>
      <c r="D29" s="5" t="s">
        <v>104</v>
      </c>
      <c r="E29" s="5" t="s">
        <v>58</v>
      </c>
      <c r="F29" s="5">
        <v>700</v>
      </c>
      <c r="G29" s="5" t="s">
        <v>94</v>
      </c>
      <c r="H29" s="5" t="s">
        <v>128</v>
      </c>
      <c r="I29" s="2">
        <v>12</v>
      </c>
      <c r="J29" s="3">
        <v>1</v>
      </c>
      <c r="K29" s="8">
        <f t="shared" si="1"/>
        <v>8400</v>
      </c>
      <c r="L29" s="3"/>
      <c r="N29" s="10" t="str">
        <f>IFERROR(VLOOKUP(A:A,'PPM 2019'!C:C,1,0),"NON PRESENT")</f>
        <v>Majdandzic Emile</v>
      </c>
      <c r="P29" s="11">
        <f t="shared" si="0"/>
        <v>1</v>
      </c>
    </row>
    <row r="30" spans="1:16" x14ac:dyDescent="0.3">
      <c r="A30" s="5" t="s">
        <v>25</v>
      </c>
      <c r="B30" s="5" t="s">
        <v>7</v>
      </c>
      <c r="C30" s="5" t="s">
        <v>103</v>
      </c>
      <c r="D30" s="5" t="s">
        <v>104</v>
      </c>
      <c r="E30" s="5" t="s">
        <v>27</v>
      </c>
      <c r="F30" s="5">
        <v>605</v>
      </c>
      <c r="G30" s="5" t="s">
        <v>26</v>
      </c>
      <c r="H30" s="5" t="s">
        <v>130</v>
      </c>
      <c r="I30" s="2">
        <v>20</v>
      </c>
      <c r="J30" s="3">
        <v>1</v>
      </c>
      <c r="K30" s="8">
        <f t="shared" si="1"/>
        <v>12100</v>
      </c>
      <c r="L30" s="3"/>
      <c r="N30" s="10" t="str">
        <f>IFERROR(VLOOKUP(A:A,'PPM 2019'!C:C,1,0),"NON PRESENT")</f>
        <v>Maurice Jean-marc</v>
      </c>
      <c r="P30" s="11">
        <f t="shared" si="0"/>
        <v>1</v>
      </c>
    </row>
    <row r="31" spans="1:16" x14ac:dyDescent="0.3">
      <c r="A31" s="5" t="s">
        <v>44</v>
      </c>
      <c r="B31" s="5" t="s">
        <v>29</v>
      </c>
      <c r="C31" s="5" t="s">
        <v>103</v>
      </c>
      <c r="D31" s="5" t="s">
        <v>104</v>
      </c>
      <c r="E31" s="5" t="s">
        <v>6</v>
      </c>
      <c r="F31" s="5">
        <v>370</v>
      </c>
      <c r="G31" s="5" t="s">
        <v>45</v>
      </c>
      <c r="H31" s="5" t="s">
        <v>123</v>
      </c>
      <c r="I31" s="2">
        <v>18</v>
      </c>
      <c r="J31" s="3">
        <v>1</v>
      </c>
      <c r="K31" s="8">
        <f t="shared" si="1"/>
        <v>6660</v>
      </c>
      <c r="L31" s="3"/>
      <c r="N31" s="10" t="str">
        <f>IFERROR(VLOOKUP(A:A,'PPM 2019'!C:C,1,0),"NON PRESENT")</f>
        <v>Meejat Anis</v>
      </c>
      <c r="P31" s="11">
        <f t="shared" si="0"/>
        <v>1</v>
      </c>
    </row>
    <row r="32" spans="1:16" x14ac:dyDescent="0.3">
      <c r="A32" s="5" t="s">
        <v>34</v>
      </c>
      <c r="B32" s="5" t="s">
        <v>29</v>
      </c>
      <c r="C32" s="5" t="s">
        <v>103</v>
      </c>
      <c r="D32" s="5" t="s">
        <v>104</v>
      </c>
      <c r="E32" s="5" t="s">
        <v>36</v>
      </c>
      <c r="F32" s="5">
        <v>640</v>
      </c>
      <c r="G32" s="5" t="s">
        <v>35</v>
      </c>
      <c r="H32" s="5" t="s">
        <v>120</v>
      </c>
      <c r="I32" s="2">
        <v>22</v>
      </c>
      <c r="J32" s="3">
        <v>1</v>
      </c>
      <c r="K32" s="8">
        <f t="shared" si="1"/>
        <v>14080</v>
      </c>
      <c r="L32" s="3"/>
      <c r="N32" s="10" t="str">
        <f>IFERROR(VLOOKUP(A:A,'PPM 2019'!C:C,1,0),"NON PRESENT")</f>
        <v>Mongrolle Philippe</v>
      </c>
      <c r="P32" s="11">
        <f t="shared" si="0"/>
        <v>1</v>
      </c>
    </row>
    <row r="33" spans="1:16" x14ac:dyDescent="0.3">
      <c r="A33" s="5" t="s">
        <v>8</v>
      </c>
      <c r="B33" s="5" t="s">
        <v>7</v>
      </c>
      <c r="C33" s="5" t="s">
        <v>103</v>
      </c>
      <c r="D33" s="5" t="s">
        <v>104</v>
      </c>
      <c r="E33" s="5" t="s">
        <v>10</v>
      </c>
      <c r="F33" s="5">
        <v>540</v>
      </c>
      <c r="G33" s="5" t="s">
        <v>9</v>
      </c>
      <c r="H33" s="5" t="s">
        <v>127</v>
      </c>
      <c r="I33" s="2">
        <v>17.999999999999996</v>
      </c>
      <c r="J33" s="3">
        <v>1</v>
      </c>
      <c r="K33" s="8">
        <f t="shared" si="1"/>
        <v>9719.9999999999982</v>
      </c>
      <c r="L33" s="3"/>
      <c r="N33" s="10" t="str">
        <f>IFERROR(VLOOKUP(A:A,'PPM 2019'!C:C,1,0),"NON PRESENT")</f>
        <v>Mouillon Pascale</v>
      </c>
      <c r="P33" s="11">
        <f t="shared" si="0"/>
        <v>1</v>
      </c>
    </row>
    <row r="34" spans="1:16" x14ac:dyDescent="0.3">
      <c r="A34" s="5" t="s">
        <v>19</v>
      </c>
      <c r="B34" s="5" t="s">
        <v>7</v>
      </c>
      <c r="C34" s="5" t="s">
        <v>103</v>
      </c>
      <c r="D34" s="5" t="s">
        <v>104</v>
      </c>
      <c r="E34" s="5" t="s">
        <v>13</v>
      </c>
      <c r="F34" s="5">
        <v>560</v>
      </c>
      <c r="G34" s="5" t="s">
        <v>20</v>
      </c>
      <c r="H34" s="5" t="s">
        <v>116</v>
      </c>
      <c r="I34" s="2">
        <v>20.100000000000001</v>
      </c>
      <c r="J34" s="3">
        <v>1</v>
      </c>
      <c r="K34" s="8">
        <f t="shared" si="1"/>
        <v>11256</v>
      </c>
      <c r="L34" s="3"/>
      <c r="N34" s="10" t="str">
        <f>IFERROR(VLOOKUP(A:A,'PPM 2019'!C:C,1,0),"NON PRESENT")</f>
        <v>Mouzdahir Rachid</v>
      </c>
      <c r="P34" s="11">
        <f t="shared" si="0"/>
        <v>1</v>
      </c>
    </row>
    <row r="35" spans="1:16" x14ac:dyDescent="0.3">
      <c r="A35" s="5" t="s">
        <v>17</v>
      </c>
      <c r="B35" s="5" t="s">
        <v>7</v>
      </c>
      <c r="C35" s="5" t="s">
        <v>103</v>
      </c>
      <c r="D35" s="5" t="s">
        <v>104</v>
      </c>
      <c r="E35" s="5" t="s">
        <v>13</v>
      </c>
      <c r="F35" s="5">
        <v>650</v>
      </c>
      <c r="G35" s="5" t="s">
        <v>18</v>
      </c>
      <c r="H35" s="5" t="s">
        <v>116</v>
      </c>
      <c r="I35" s="2">
        <v>21</v>
      </c>
      <c r="J35" s="3">
        <v>1</v>
      </c>
      <c r="K35" s="8">
        <f t="shared" si="1"/>
        <v>13650</v>
      </c>
      <c r="L35" s="3"/>
      <c r="N35" s="10" t="str">
        <f>IFERROR(VLOOKUP(A:A,'PPM 2019'!C:C,1,0),"NON PRESENT")</f>
        <v>Nardin Stephane</v>
      </c>
      <c r="P35" s="11">
        <f t="shared" si="0"/>
        <v>1</v>
      </c>
    </row>
    <row r="36" spans="1:16" x14ac:dyDescent="0.3">
      <c r="A36" s="5" t="s">
        <v>21</v>
      </c>
      <c r="B36" s="5" t="s">
        <v>7</v>
      </c>
      <c r="C36" s="5" t="s">
        <v>103</v>
      </c>
      <c r="D36" s="5" t="s">
        <v>104</v>
      </c>
      <c r="E36" s="5" t="s">
        <v>13</v>
      </c>
      <c r="F36" s="5">
        <v>600</v>
      </c>
      <c r="G36" s="5" t="s">
        <v>22</v>
      </c>
      <c r="H36" s="5" t="s">
        <v>116</v>
      </c>
      <c r="I36" s="2">
        <v>20.5</v>
      </c>
      <c r="J36" s="3">
        <v>1</v>
      </c>
      <c r="K36" s="8">
        <f t="shared" si="1"/>
        <v>12300</v>
      </c>
      <c r="L36" s="3"/>
      <c r="N36" s="10" t="str">
        <f>IFERROR(VLOOKUP(A:A,'PPM 2019'!C:C,1,0),"NON PRESENT")</f>
        <v>Nguyen Flavien</v>
      </c>
      <c r="P36" s="11">
        <f t="shared" si="0"/>
        <v>1</v>
      </c>
    </row>
    <row r="37" spans="1:16" x14ac:dyDescent="0.3">
      <c r="A37" s="5" t="s">
        <v>76</v>
      </c>
      <c r="B37" s="5" t="s">
        <v>80</v>
      </c>
      <c r="C37" s="5" t="s">
        <v>103</v>
      </c>
      <c r="D37" s="5" t="s">
        <v>104</v>
      </c>
      <c r="E37" s="5" t="s">
        <v>4</v>
      </c>
      <c r="F37" s="5">
        <v>390</v>
      </c>
      <c r="G37" s="5" t="s">
        <v>77</v>
      </c>
      <c r="H37" s="5" t="s">
        <v>119</v>
      </c>
      <c r="I37" s="2">
        <v>16.5</v>
      </c>
      <c r="J37" s="3">
        <v>1</v>
      </c>
      <c r="K37" s="8">
        <f t="shared" si="1"/>
        <v>6435</v>
      </c>
      <c r="L37" s="3"/>
      <c r="N37" s="10" t="str">
        <f>IFERROR(VLOOKUP(A:A,'PPM 2019'!C:C,1,0),"NON PRESENT")</f>
        <v>Outalaaynt Fatima</v>
      </c>
      <c r="P37" s="11">
        <f t="shared" si="0"/>
        <v>1</v>
      </c>
    </row>
    <row r="38" spans="1:16" x14ac:dyDescent="0.3">
      <c r="A38" s="5" t="s">
        <v>217</v>
      </c>
      <c r="B38" s="5" t="s">
        <v>80</v>
      </c>
      <c r="C38" s="5" t="s">
        <v>103</v>
      </c>
      <c r="D38" s="5" t="s">
        <v>104</v>
      </c>
      <c r="E38" s="5" t="s">
        <v>218</v>
      </c>
      <c r="F38" s="5">
        <v>360</v>
      </c>
      <c r="G38" s="5" t="s">
        <v>219</v>
      </c>
      <c r="H38" s="5" t="s">
        <v>220</v>
      </c>
      <c r="I38" s="2">
        <v>21.000000000000018</v>
      </c>
      <c r="J38" s="3">
        <v>1</v>
      </c>
      <c r="K38" s="8">
        <f t="shared" si="1"/>
        <v>7560.0000000000064</v>
      </c>
      <c r="L38" s="3"/>
      <c r="N38" s="10" t="str">
        <f>IFERROR(VLOOKUP(A:A,'PPM 2019'!C:C,1,0),"NON PRESENT")</f>
        <v>Reperant Amelie</v>
      </c>
      <c r="P38" s="11">
        <f t="shared" si="0"/>
        <v>1</v>
      </c>
    </row>
    <row r="39" spans="1:16" x14ac:dyDescent="0.3">
      <c r="A39" s="5" t="s">
        <v>240</v>
      </c>
      <c r="B39" s="78" t="s">
        <v>48</v>
      </c>
      <c r="C39" s="5" t="s">
        <v>103</v>
      </c>
      <c r="D39" s="5" t="s">
        <v>104</v>
      </c>
      <c r="E39" s="5" t="s">
        <v>222</v>
      </c>
      <c r="F39" s="5">
        <v>580</v>
      </c>
      <c r="G39" s="5" t="s">
        <v>244</v>
      </c>
      <c r="H39" s="5" t="s">
        <v>223</v>
      </c>
      <c r="I39" s="2">
        <v>18</v>
      </c>
      <c r="J39" s="3">
        <v>1</v>
      </c>
      <c r="K39" s="8">
        <f>+F39*I39</f>
        <v>10440</v>
      </c>
      <c r="L39" s="3"/>
      <c r="N39" s="10" t="str">
        <f>IFERROR(VLOOKUP(A:A,'PPM 2019'!C:C,1,0),"NON PRESENT")</f>
        <v>Revello Kevin</v>
      </c>
      <c r="P39" s="11">
        <f t="shared" si="0"/>
        <v>1</v>
      </c>
    </row>
    <row r="40" spans="1:16" x14ac:dyDescent="0.3">
      <c r="A40" s="5" t="s">
        <v>237</v>
      </c>
      <c r="B40" s="5" t="s">
        <v>29</v>
      </c>
      <c r="C40" s="5" t="s">
        <v>103</v>
      </c>
      <c r="D40" s="5" t="s">
        <v>104</v>
      </c>
      <c r="E40" s="5" t="s">
        <v>109</v>
      </c>
      <c r="F40" s="5">
        <v>570</v>
      </c>
      <c r="G40" s="5" t="s">
        <v>238</v>
      </c>
      <c r="H40" s="5" t="s">
        <v>133</v>
      </c>
      <c r="I40" s="2">
        <v>20.5</v>
      </c>
      <c r="J40" s="3">
        <v>1</v>
      </c>
      <c r="K40" s="8">
        <f t="shared" si="1"/>
        <v>11685</v>
      </c>
      <c r="L40" s="3"/>
      <c r="N40" s="10" t="str">
        <f>IFERROR(VLOOKUP(A:A,'PPM 2019'!C:C,1,0),"NON PRESENT")</f>
        <v>Rochdi Bey</v>
      </c>
      <c r="P40" s="11">
        <f t="shared" si="0"/>
        <v>1</v>
      </c>
    </row>
    <row r="41" spans="1:16" x14ac:dyDescent="0.3">
      <c r="A41" s="5" t="s">
        <v>46</v>
      </c>
      <c r="B41" s="5" t="s">
        <v>29</v>
      </c>
      <c r="C41" s="5" t="s">
        <v>103</v>
      </c>
      <c r="D41" s="5" t="s">
        <v>104</v>
      </c>
      <c r="E41" s="5" t="s">
        <v>6</v>
      </c>
      <c r="F41" s="5">
        <v>550</v>
      </c>
      <c r="G41" s="5" t="s">
        <v>47</v>
      </c>
      <c r="H41" s="5" t="s">
        <v>123</v>
      </c>
      <c r="I41" s="2">
        <v>22</v>
      </c>
      <c r="J41" s="3">
        <v>1</v>
      </c>
      <c r="K41" s="8">
        <f t="shared" si="1"/>
        <v>12100</v>
      </c>
      <c r="L41" s="3"/>
      <c r="N41" s="10" t="str">
        <f>IFERROR(VLOOKUP(A:A,'PPM 2019'!C:C,1,0),"NON PRESENT")</f>
        <v>Rogui Talal</v>
      </c>
      <c r="P41" s="11">
        <f t="shared" si="0"/>
        <v>1</v>
      </c>
    </row>
    <row r="42" spans="1:16" x14ac:dyDescent="0.3">
      <c r="A42" s="5" t="s">
        <v>82</v>
      </c>
      <c r="B42" s="5" t="s">
        <v>81</v>
      </c>
      <c r="C42" s="5" t="s">
        <v>103</v>
      </c>
      <c r="D42" s="5" t="s">
        <v>104</v>
      </c>
      <c r="E42" s="5" t="s">
        <v>84</v>
      </c>
      <c r="F42" s="5">
        <v>1100</v>
      </c>
      <c r="G42" s="5" t="s">
        <v>83</v>
      </c>
      <c r="H42" s="5" t="s">
        <v>132</v>
      </c>
      <c r="I42" s="2">
        <v>17</v>
      </c>
      <c r="J42" s="3">
        <v>1</v>
      </c>
      <c r="K42" s="8">
        <f t="shared" si="1"/>
        <v>18700</v>
      </c>
      <c r="L42" s="3"/>
      <c r="N42" s="10" t="str">
        <f>IFERROR(VLOOKUP(A:A,'PPM 2019'!C:C,1,0),"NON PRESENT")</f>
        <v>Vicente Jorge</v>
      </c>
      <c r="P42" s="11">
        <f t="shared" si="0"/>
        <v>1</v>
      </c>
    </row>
    <row r="43" spans="1:16" x14ac:dyDescent="0.3">
      <c r="A43" s="5" t="s">
        <v>95</v>
      </c>
      <c r="B43" s="78" t="s">
        <v>81</v>
      </c>
      <c r="C43" s="5" t="s">
        <v>103</v>
      </c>
      <c r="D43" s="5" t="s">
        <v>104</v>
      </c>
      <c r="E43" s="5" t="s">
        <v>58</v>
      </c>
      <c r="F43" s="5">
        <v>650</v>
      </c>
      <c r="G43" s="5" t="s">
        <v>96</v>
      </c>
      <c r="H43" s="5" t="s">
        <v>128</v>
      </c>
      <c r="I43" s="2">
        <v>22</v>
      </c>
      <c r="J43" s="3">
        <v>1</v>
      </c>
      <c r="K43" s="8">
        <f t="shared" si="1"/>
        <v>14300</v>
      </c>
      <c r="L43" s="3"/>
      <c r="N43" s="10" t="str">
        <f>IFERROR(VLOOKUP(A:A,'PPM 2019'!C:C,1,0),"NON PRESENT")</f>
        <v>Zumer Yves</v>
      </c>
      <c r="P43" s="11">
        <f t="shared" si="0"/>
        <v>1</v>
      </c>
    </row>
    <row r="44" spans="1:16" x14ac:dyDescent="0.3">
      <c r="A44" s="5" t="s">
        <v>64</v>
      </c>
      <c r="B44" s="5" t="s">
        <v>29</v>
      </c>
      <c r="C44" s="5" t="s">
        <v>103</v>
      </c>
      <c r="D44" s="5" t="s">
        <v>104</v>
      </c>
      <c r="E44" s="5" t="s">
        <v>30</v>
      </c>
      <c r="F44" s="5">
        <v>1246</v>
      </c>
      <c r="G44" s="5" t="s">
        <v>65</v>
      </c>
      <c r="H44" s="5" t="s">
        <v>115</v>
      </c>
      <c r="I44" s="2">
        <v>9.5</v>
      </c>
      <c r="J44" s="3">
        <v>1</v>
      </c>
      <c r="K44" s="8">
        <f t="shared" si="1"/>
        <v>11837</v>
      </c>
      <c r="L44" s="3"/>
      <c r="N44" s="10" t="str">
        <f>IFERROR(VLOOKUP(A:A,'PPM 2019'!C:C,1,0),"NON PRESENT")</f>
        <v>Thibaud Matthieu</v>
      </c>
      <c r="P44" s="11">
        <f t="shared" si="0"/>
        <v>1</v>
      </c>
    </row>
    <row r="45" spans="1:16" x14ac:dyDescent="0.3">
      <c r="A45" s="64" t="s">
        <v>253</v>
      </c>
      <c r="B45" s="64" t="s">
        <v>7</v>
      </c>
      <c r="C45" s="64" t="s">
        <v>103</v>
      </c>
      <c r="D45" s="64" t="s">
        <v>104</v>
      </c>
      <c r="E45" s="64" t="s">
        <v>254</v>
      </c>
      <c r="F45" s="64">
        <v>540</v>
      </c>
      <c r="G45" s="64" t="s">
        <v>255</v>
      </c>
      <c r="H45" s="64" t="s">
        <v>256</v>
      </c>
      <c r="I45" s="65">
        <v>1</v>
      </c>
      <c r="J45" s="66">
        <v>1</v>
      </c>
      <c r="K45" s="16">
        <f t="shared" si="1"/>
        <v>540</v>
      </c>
      <c r="L45" s="66"/>
      <c r="N45" s="10" t="str">
        <f>IFERROR(VLOOKUP(A:A,'PPM 2019'!C:C,1,0),"NON PRESENT")</f>
        <v>Kone Moussa</v>
      </c>
      <c r="P45" s="11">
        <f t="shared" si="0"/>
        <v>0</v>
      </c>
    </row>
    <row r="47" spans="1:16" x14ac:dyDescent="0.3">
      <c r="P47" s="10">
        <f>SUM(P2:P45)</f>
        <v>42</v>
      </c>
    </row>
  </sheetData>
  <autoFilter ref="A1:P45"/>
  <conditionalFormatting sqref="N2:N45">
    <cfRule type="cellIs" dxfId="1" priority="1" operator="equal">
      <formula>"NON PRESENT"</formula>
    </cfRule>
  </conditionalFormatting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>
    <tabColor rgb="FF92D050"/>
  </sheetPr>
  <dimension ref="A1:R54"/>
  <sheetViews>
    <sheetView topLeftCell="E1" workbookViewId="0">
      <selection activeCell="S1" sqref="S1"/>
    </sheetView>
  </sheetViews>
  <sheetFormatPr baseColWidth="10" defaultColWidth="11.44140625" defaultRowHeight="14.4" x14ac:dyDescent="0.3"/>
  <cols>
    <col min="1" max="1" width="19.88671875" style="13" bestFit="1" customWidth="1"/>
    <col min="2" max="2" width="13.109375" style="13" bestFit="1" customWidth="1"/>
    <col min="3" max="3" width="8.88671875" style="13" customWidth="1"/>
    <col min="4" max="4" width="8.44140625" style="13" customWidth="1"/>
    <col min="5" max="5" width="20.109375" style="13" bestFit="1" customWidth="1"/>
    <col min="6" max="6" width="7.44140625" style="13" bestFit="1" customWidth="1"/>
    <col min="7" max="7" width="12.44140625" style="13" bestFit="1" customWidth="1"/>
    <col min="8" max="8" width="11.6640625" style="13" bestFit="1" customWidth="1"/>
    <col min="9" max="9" width="12.33203125" style="93" bestFit="1" customWidth="1"/>
    <col min="10" max="10" width="8.88671875" style="13" bestFit="1" customWidth="1"/>
    <col min="11" max="12" width="12.33203125" style="13" bestFit="1" customWidth="1"/>
    <col min="13" max="13" width="11.44140625" style="13"/>
    <col min="14" max="14" width="21.44140625" style="10" bestFit="1" customWidth="1"/>
    <col min="15" max="15" width="11.44140625" style="13"/>
    <col min="16" max="16" width="11.5546875" customWidth="1"/>
    <col min="17" max="16384" width="11.44140625" style="13"/>
  </cols>
  <sheetData>
    <row r="1" spans="1:18" x14ac:dyDescent="0.3">
      <c r="A1" s="1" t="s">
        <v>97</v>
      </c>
      <c r="B1" s="1" t="s">
        <v>98</v>
      </c>
      <c r="C1" s="1" t="s">
        <v>99</v>
      </c>
      <c r="D1" s="1" t="s">
        <v>100</v>
      </c>
      <c r="E1" s="1" t="s">
        <v>101</v>
      </c>
      <c r="F1" s="1" t="s">
        <v>102</v>
      </c>
      <c r="G1" s="1" t="s">
        <v>110</v>
      </c>
      <c r="H1" s="1" t="s">
        <v>111</v>
      </c>
      <c r="I1" s="6" t="s">
        <v>112</v>
      </c>
      <c r="J1" s="7" t="s">
        <v>113</v>
      </c>
      <c r="K1" s="7" t="s">
        <v>114</v>
      </c>
      <c r="L1" s="7" t="s">
        <v>0</v>
      </c>
      <c r="N1" s="9" t="s">
        <v>134</v>
      </c>
      <c r="P1" s="11" t="s">
        <v>152</v>
      </c>
      <c r="R1" s="12" t="s">
        <v>201</v>
      </c>
    </row>
    <row r="2" spans="1:18" ht="15" x14ac:dyDescent="0.2">
      <c r="A2" s="80" t="s">
        <v>207</v>
      </c>
      <c r="B2" s="81" t="s">
        <v>74</v>
      </c>
      <c r="C2" s="81" t="s">
        <v>103</v>
      </c>
      <c r="D2" s="81" t="s">
        <v>104</v>
      </c>
      <c r="E2" s="81" t="s">
        <v>50</v>
      </c>
      <c r="F2" s="81">
        <v>700</v>
      </c>
      <c r="G2" s="81" t="s">
        <v>206</v>
      </c>
      <c r="H2" s="81" t="s">
        <v>131</v>
      </c>
      <c r="I2" s="81">
        <v>19.75</v>
      </c>
      <c r="J2" s="81">
        <v>2</v>
      </c>
      <c r="K2" s="82">
        <f>+F2*I2</f>
        <v>13825</v>
      </c>
      <c r="L2" s="82"/>
      <c r="N2" s="10" t="str">
        <f>IFERROR(VLOOKUP(A:A,'PPM 2019'!C:C,1,0),"NON PRESENT")</f>
        <v>Andrianaivo Eric</v>
      </c>
      <c r="P2" s="11">
        <f t="shared" ref="P2:P46" si="0">IF(I2&lt;5,0,IF(5&lt;I2&lt;11,0.5,1))</f>
        <v>1</v>
      </c>
    </row>
    <row r="3" spans="1:18" ht="15" x14ac:dyDescent="0.2">
      <c r="A3" s="80" t="s">
        <v>62</v>
      </c>
      <c r="B3" s="81" t="s">
        <v>29</v>
      </c>
      <c r="C3" s="81" t="s">
        <v>103</v>
      </c>
      <c r="D3" s="81" t="s">
        <v>104</v>
      </c>
      <c r="E3" s="81" t="s">
        <v>30</v>
      </c>
      <c r="F3" s="81">
        <v>950</v>
      </c>
      <c r="G3" s="81" t="s">
        <v>63</v>
      </c>
      <c r="H3" s="81" t="s">
        <v>115</v>
      </c>
      <c r="I3" s="83">
        <v>20</v>
      </c>
      <c r="J3" s="81">
        <v>2</v>
      </c>
      <c r="K3" s="82">
        <f>+F3*I3</f>
        <v>19000</v>
      </c>
      <c r="L3" s="82"/>
      <c r="N3" s="10" t="str">
        <f>IFERROR(VLOOKUP(A:A,'PPM 2019'!C:C,1,0),"NON PRESENT")</f>
        <v>Amador Joao</v>
      </c>
      <c r="P3" s="11">
        <f t="shared" si="0"/>
        <v>1</v>
      </c>
    </row>
    <row r="4" spans="1:18" ht="15" x14ac:dyDescent="0.2">
      <c r="A4" s="80" t="s">
        <v>69</v>
      </c>
      <c r="B4" s="81" t="s">
        <v>29</v>
      </c>
      <c r="C4" s="81" t="s">
        <v>103</v>
      </c>
      <c r="D4" s="81" t="s">
        <v>104</v>
      </c>
      <c r="E4" s="81" t="s">
        <v>30</v>
      </c>
      <c r="F4" s="81">
        <v>609</v>
      </c>
      <c r="G4" s="81" t="s">
        <v>70</v>
      </c>
      <c r="H4" s="81" t="s">
        <v>115</v>
      </c>
      <c r="I4" s="81">
        <v>19</v>
      </c>
      <c r="J4" s="81">
        <v>2</v>
      </c>
      <c r="K4" s="82">
        <f t="shared" ref="K4:K46" si="1">+F4*I4</f>
        <v>11571</v>
      </c>
      <c r="L4" s="82"/>
      <c r="N4" s="10" t="str">
        <f>IFERROR(VLOOKUP(A:A,'PPM 2019'!C:C,1,0),"NON PRESENT")</f>
        <v>Barj Yousra</v>
      </c>
      <c r="P4" s="11">
        <f t="shared" si="0"/>
        <v>1</v>
      </c>
    </row>
    <row r="5" spans="1:18" ht="15" x14ac:dyDescent="0.2">
      <c r="A5" s="80" t="s">
        <v>11</v>
      </c>
      <c r="B5" s="81" t="s">
        <v>7</v>
      </c>
      <c r="C5" s="81" t="s">
        <v>103</v>
      </c>
      <c r="D5" s="81" t="s">
        <v>104</v>
      </c>
      <c r="E5" s="81" t="s">
        <v>13</v>
      </c>
      <c r="F5" s="81">
        <v>610</v>
      </c>
      <c r="G5" s="81" t="s">
        <v>12</v>
      </c>
      <c r="H5" s="81" t="s">
        <v>116</v>
      </c>
      <c r="I5" s="81">
        <v>20</v>
      </c>
      <c r="J5" s="81">
        <v>2</v>
      </c>
      <c r="K5" s="82">
        <f t="shared" si="1"/>
        <v>12200</v>
      </c>
      <c r="L5" s="82"/>
      <c r="N5" s="10" t="str">
        <f>IFERROR(VLOOKUP(A:A,'PPM 2019'!C:C,1,0),"NON PRESENT")</f>
        <v>Barkati Radhouan</v>
      </c>
      <c r="P5" s="11">
        <f t="shared" si="0"/>
        <v>1</v>
      </c>
    </row>
    <row r="6" spans="1:18" ht="15" x14ac:dyDescent="0.2">
      <c r="A6" s="80" t="s">
        <v>209</v>
      </c>
      <c r="B6" s="81" t="s">
        <v>29</v>
      </c>
      <c r="C6" s="81" t="s">
        <v>103</v>
      </c>
      <c r="D6" s="81" t="s">
        <v>104</v>
      </c>
      <c r="E6" s="81" t="s">
        <v>6</v>
      </c>
      <c r="F6" s="81">
        <v>480</v>
      </c>
      <c r="G6" s="81" t="s">
        <v>210</v>
      </c>
      <c r="H6" s="81" t="s">
        <v>123</v>
      </c>
      <c r="I6" s="81">
        <v>17.5</v>
      </c>
      <c r="J6" s="81">
        <v>2</v>
      </c>
      <c r="K6" s="82">
        <f t="shared" si="1"/>
        <v>8400</v>
      </c>
      <c r="L6" s="82"/>
      <c r="N6" s="10" t="str">
        <f>IFERROR(VLOOKUP(A:A,'PPM 2019'!C:C,1,0),"NON PRESENT")</f>
        <v>Bay Vichhady</v>
      </c>
      <c r="P6" s="11">
        <f t="shared" si="0"/>
        <v>1</v>
      </c>
    </row>
    <row r="7" spans="1:18" ht="15" x14ac:dyDescent="0.2">
      <c r="A7" s="80" t="s">
        <v>231</v>
      </c>
      <c r="B7" s="81" t="s">
        <v>29</v>
      </c>
      <c r="C7" s="81" t="s">
        <v>103</v>
      </c>
      <c r="D7" s="81" t="s">
        <v>104</v>
      </c>
      <c r="E7" s="81" t="s">
        <v>109</v>
      </c>
      <c r="F7" s="81">
        <v>520</v>
      </c>
      <c r="G7" s="81" t="s">
        <v>232</v>
      </c>
      <c r="H7" s="81" t="s">
        <v>133</v>
      </c>
      <c r="I7" s="83">
        <v>19.5</v>
      </c>
      <c r="J7" s="81">
        <v>2</v>
      </c>
      <c r="K7" s="82">
        <f t="shared" si="1"/>
        <v>10140</v>
      </c>
      <c r="L7" s="82"/>
      <c r="N7" s="10" t="str">
        <f>IFERROR(VLOOKUP(A:A,'PPM 2019'!C:C,1,0),"NON PRESENT")</f>
        <v>Benali Anass</v>
      </c>
      <c r="P7" s="11">
        <f t="shared" si="0"/>
        <v>1</v>
      </c>
    </row>
    <row r="8" spans="1:18" ht="15" x14ac:dyDescent="0.2">
      <c r="A8" s="80" t="s">
        <v>31</v>
      </c>
      <c r="B8" s="81" t="s">
        <v>29</v>
      </c>
      <c r="C8" s="81" t="s">
        <v>103</v>
      </c>
      <c r="D8" s="81" t="s">
        <v>104</v>
      </c>
      <c r="E8" s="81" t="s">
        <v>33</v>
      </c>
      <c r="F8" s="81">
        <v>550</v>
      </c>
      <c r="G8" s="81" t="s">
        <v>32</v>
      </c>
      <c r="H8" s="81" t="s">
        <v>117</v>
      </c>
      <c r="I8" s="81">
        <v>18</v>
      </c>
      <c r="J8" s="81">
        <v>2</v>
      </c>
      <c r="K8" s="82">
        <f t="shared" si="1"/>
        <v>9900</v>
      </c>
      <c r="L8" s="82"/>
      <c r="N8" s="10" t="str">
        <f>IFERROR(VLOOKUP(A:A,'PPM 2019'!C:C,1,0),"NON PRESENT")</f>
        <v>Biancolin Jean-Andre</v>
      </c>
      <c r="P8" s="11">
        <f t="shared" si="0"/>
        <v>1</v>
      </c>
    </row>
    <row r="9" spans="1:18" x14ac:dyDescent="0.3">
      <c r="A9" s="80" t="s">
        <v>40</v>
      </c>
      <c r="B9" s="81" t="s">
        <v>29</v>
      </c>
      <c r="C9" s="81" t="s">
        <v>103</v>
      </c>
      <c r="D9" s="81" t="s">
        <v>104</v>
      </c>
      <c r="E9" s="81" t="s">
        <v>36</v>
      </c>
      <c r="F9" s="81">
        <v>580</v>
      </c>
      <c r="G9" s="81" t="s">
        <v>41</v>
      </c>
      <c r="H9" s="81" t="s">
        <v>120</v>
      </c>
      <c r="I9" s="81">
        <v>16</v>
      </c>
      <c r="J9" s="81">
        <v>2</v>
      </c>
      <c r="K9" s="82">
        <f t="shared" si="1"/>
        <v>9280</v>
      </c>
      <c r="L9" s="82"/>
      <c r="N9" s="10" t="str">
        <f>IFERROR(VLOOKUP(A:A,'PPM 2019'!C:C,1,0),"NON PRESENT")</f>
        <v>Carré Marie</v>
      </c>
      <c r="P9" s="11">
        <f t="shared" si="0"/>
        <v>1</v>
      </c>
    </row>
    <row r="10" spans="1:18" ht="15" x14ac:dyDescent="0.2">
      <c r="A10" s="80" t="s">
        <v>205</v>
      </c>
      <c r="B10" s="81" t="s">
        <v>247</v>
      </c>
      <c r="C10" s="81" t="s">
        <v>103</v>
      </c>
      <c r="D10" s="81" t="s">
        <v>104</v>
      </c>
      <c r="E10" s="81" t="s">
        <v>55</v>
      </c>
      <c r="F10" s="81">
        <v>660</v>
      </c>
      <c r="G10" s="81" t="s">
        <v>204</v>
      </c>
      <c r="H10" s="81" t="s">
        <v>122</v>
      </c>
      <c r="I10" s="84">
        <v>19.5</v>
      </c>
      <c r="J10" s="81">
        <v>2</v>
      </c>
      <c r="K10" s="82">
        <f t="shared" si="1"/>
        <v>12870</v>
      </c>
      <c r="L10" s="82"/>
      <c r="N10" s="10" t="str">
        <f>IFERROR(VLOOKUP(A:A,'PPM 2019'!C:C,1,0),"NON PRESENT")</f>
        <v>Chaoui Ntissar</v>
      </c>
      <c r="P10" s="11">
        <f t="shared" si="0"/>
        <v>1</v>
      </c>
    </row>
    <row r="11" spans="1:18" ht="15" x14ac:dyDescent="0.2">
      <c r="A11" s="80" t="s">
        <v>71</v>
      </c>
      <c r="B11" s="81" t="s">
        <v>247</v>
      </c>
      <c r="C11" s="81" t="s">
        <v>103</v>
      </c>
      <c r="D11" s="81" t="s">
        <v>104</v>
      </c>
      <c r="E11" s="81" t="s">
        <v>73</v>
      </c>
      <c r="F11" s="81">
        <v>890</v>
      </c>
      <c r="G11" s="81" t="s">
        <v>72</v>
      </c>
      <c r="H11" s="81" t="s">
        <v>121</v>
      </c>
      <c r="I11" s="83">
        <v>17</v>
      </c>
      <c r="J11" s="81">
        <v>2</v>
      </c>
      <c r="K11" s="82">
        <f t="shared" si="1"/>
        <v>15130</v>
      </c>
      <c r="L11" s="82"/>
      <c r="N11" s="10" t="str">
        <f>IFERROR(VLOOKUP(A:A,'PPM 2019'!C:C,1,0),"NON PRESENT")</f>
        <v>Chazelas Catherine</v>
      </c>
      <c r="P11" s="11">
        <f t="shared" si="0"/>
        <v>1</v>
      </c>
    </row>
    <row r="12" spans="1:18" ht="15" x14ac:dyDescent="0.2">
      <c r="A12" s="80" t="s">
        <v>23</v>
      </c>
      <c r="B12" s="81" t="s">
        <v>7</v>
      </c>
      <c r="C12" s="81" t="s">
        <v>103</v>
      </c>
      <c r="D12" s="81" t="s">
        <v>104</v>
      </c>
      <c r="E12" s="81" t="s">
        <v>13</v>
      </c>
      <c r="F12" s="81">
        <v>620</v>
      </c>
      <c r="G12" s="81" t="s">
        <v>24</v>
      </c>
      <c r="H12" s="81" t="s">
        <v>116</v>
      </c>
      <c r="I12" s="81">
        <v>13.499999999999998</v>
      </c>
      <c r="J12" s="81">
        <v>2</v>
      </c>
      <c r="K12" s="82">
        <f t="shared" si="1"/>
        <v>8369.9999999999982</v>
      </c>
      <c r="L12" s="82"/>
      <c r="N12" s="10" t="str">
        <f>IFERROR(VLOOKUP(A:A,'PPM 2019'!C:C,1,0),"NON PRESENT")</f>
        <v>Claveau Benjamin</v>
      </c>
      <c r="P12" s="11">
        <f t="shared" si="0"/>
        <v>1</v>
      </c>
    </row>
    <row r="13" spans="1:18" ht="15" x14ac:dyDescent="0.2">
      <c r="A13" s="80" t="s">
        <v>248</v>
      </c>
      <c r="B13" s="81" t="s">
        <v>74</v>
      </c>
      <c r="C13" s="81" t="s">
        <v>103</v>
      </c>
      <c r="D13" s="81" t="s">
        <v>104</v>
      </c>
      <c r="E13" s="81" t="s">
        <v>50</v>
      </c>
      <c r="F13" s="81">
        <v>950</v>
      </c>
      <c r="G13" s="81" t="s">
        <v>249</v>
      </c>
      <c r="H13" s="81" t="s">
        <v>131</v>
      </c>
      <c r="I13" s="83">
        <v>19</v>
      </c>
      <c r="J13" s="81">
        <v>2</v>
      </c>
      <c r="K13" s="82">
        <f t="shared" si="1"/>
        <v>18050</v>
      </c>
      <c r="L13" s="82"/>
      <c r="N13" s="10" t="str">
        <f>IFERROR(VLOOKUP(A:A,'PPM 2019'!C:C,1,0),"NON PRESENT")</f>
        <v>De Boysson Edouard</v>
      </c>
      <c r="P13" s="11">
        <f t="shared" si="0"/>
        <v>1</v>
      </c>
    </row>
    <row r="14" spans="1:18" ht="15" x14ac:dyDescent="0.2">
      <c r="A14" s="80" t="s">
        <v>233</v>
      </c>
      <c r="B14" s="81" t="s">
        <v>247</v>
      </c>
      <c r="C14" s="81" t="s">
        <v>103</v>
      </c>
      <c r="D14" s="81" t="s">
        <v>104</v>
      </c>
      <c r="E14" s="81" t="s">
        <v>55</v>
      </c>
      <c r="F14" s="81">
        <v>660</v>
      </c>
      <c r="G14" s="81" t="s">
        <v>234</v>
      </c>
      <c r="H14" s="81" t="s">
        <v>122</v>
      </c>
      <c r="I14" s="83">
        <v>15.5</v>
      </c>
      <c r="J14" s="81">
        <v>2</v>
      </c>
      <c r="K14" s="82">
        <f t="shared" si="1"/>
        <v>10230</v>
      </c>
      <c r="L14" s="82"/>
      <c r="N14" s="10" t="str">
        <f>IFERROR(VLOOKUP(A:A,'PPM 2019'!C:C,1,0),"NON PRESENT")</f>
        <v>Debbah Boutaina</v>
      </c>
      <c r="P14" s="11">
        <f t="shared" si="0"/>
        <v>1</v>
      </c>
    </row>
    <row r="15" spans="1:18" ht="15" x14ac:dyDescent="0.2">
      <c r="A15" s="80" t="s">
        <v>224</v>
      </c>
      <c r="B15" s="81" t="s">
        <v>74</v>
      </c>
      <c r="C15" s="81" t="s">
        <v>103</v>
      </c>
      <c r="D15" s="81" t="s">
        <v>104</v>
      </c>
      <c r="E15" s="81" t="s">
        <v>109</v>
      </c>
      <c r="F15" s="81">
        <v>700</v>
      </c>
      <c r="G15" s="81" t="s">
        <v>225</v>
      </c>
      <c r="H15" s="81" t="s">
        <v>133</v>
      </c>
      <c r="I15" s="83">
        <v>19</v>
      </c>
      <c r="J15" s="81">
        <v>2</v>
      </c>
      <c r="K15" s="82">
        <f t="shared" si="1"/>
        <v>13300</v>
      </c>
      <c r="L15" s="82"/>
      <c r="N15" s="10" t="str">
        <f>IFERROR(VLOOKUP(A:A,'PPM 2019'!C:C,1,0),"NON PRESENT")</f>
        <v>Duong Phuong</v>
      </c>
      <c r="P15" s="11">
        <f t="shared" si="0"/>
        <v>1</v>
      </c>
    </row>
    <row r="16" spans="1:18" ht="15" x14ac:dyDescent="0.2">
      <c r="A16" s="80" t="s">
        <v>235</v>
      </c>
      <c r="B16" s="81" t="s">
        <v>80</v>
      </c>
      <c r="C16" s="81" t="s">
        <v>103</v>
      </c>
      <c r="D16" s="81" t="s">
        <v>104</v>
      </c>
      <c r="E16" s="81" t="s">
        <v>57</v>
      </c>
      <c r="F16" s="81">
        <v>385</v>
      </c>
      <c r="G16" s="81" t="s">
        <v>236</v>
      </c>
      <c r="H16" s="81" t="s">
        <v>126</v>
      </c>
      <c r="I16" s="81">
        <v>19.000000000000004</v>
      </c>
      <c r="J16" s="81">
        <v>2</v>
      </c>
      <c r="K16" s="82">
        <f t="shared" si="1"/>
        <v>7315.0000000000018</v>
      </c>
      <c r="L16" s="82"/>
      <c r="N16" s="10" t="str">
        <f>IFERROR(VLOOKUP(A:A,'PPM 2019'!C:C,1,0),"NON PRESENT")</f>
        <v>Dupraz Simon</v>
      </c>
      <c r="P16" s="11">
        <f t="shared" si="0"/>
        <v>1</v>
      </c>
    </row>
    <row r="17" spans="1:16" ht="15" x14ac:dyDescent="0.2">
      <c r="A17" s="80" t="s">
        <v>211</v>
      </c>
      <c r="B17" s="81" t="s">
        <v>80</v>
      </c>
      <c r="C17" s="81" t="s">
        <v>103</v>
      </c>
      <c r="D17" s="81" t="s">
        <v>104</v>
      </c>
      <c r="E17" s="81" t="s">
        <v>6</v>
      </c>
      <c r="F17" s="81">
        <v>330</v>
      </c>
      <c r="G17" s="81" t="s">
        <v>212</v>
      </c>
      <c r="H17" s="81" t="s">
        <v>123</v>
      </c>
      <c r="I17" s="81">
        <v>20</v>
      </c>
      <c r="J17" s="81">
        <v>2</v>
      </c>
      <c r="K17" s="82">
        <f t="shared" si="1"/>
        <v>6600</v>
      </c>
      <c r="L17" s="82"/>
      <c r="N17" s="10" t="str">
        <f>IFERROR(VLOOKUP(A:A,'PPM 2019'!C:C,1,0),"NON PRESENT")</f>
        <v>Ferkatadji Julien</v>
      </c>
      <c r="P17" s="11">
        <f t="shared" si="0"/>
        <v>1</v>
      </c>
    </row>
    <row r="18" spans="1:16" ht="15" x14ac:dyDescent="0.2">
      <c r="A18" s="80" t="s">
        <v>250</v>
      </c>
      <c r="B18" s="81" t="s">
        <v>80</v>
      </c>
      <c r="C18" s="81" t="s">
        <v>103</v>
      </c>
      <c r="D18" s="81" t="s">
        <v>104</v>
      </c>
      <c r="E18" s="81" t="s">
        <v>196</v>
      </c>
      <c r="F18" s="81">
        <v>360</v>
      </c>
      <c r="G18" s="81" t="s">
        <v>251</v>
      </c>
      <c r="H18" s="81" t="s">
        <v>252</v>
      </c>
      <c r="I18" s="84">
        <v>12</v>
      </c>
      <c r="J18" s="81">
        <v>2</v>
      </c>
      <c r="K18" s="82">
        <f t="shared" si="1"/>
        <v>4320</v>
      </c>
      <c r="L18" s="82"/>
      <c r="N18" s="10" t="str">
        <f>IFERROR(VLOOKUP(A:A,'PPM 2019'!C:C,1,0),"NON PRESENT")</f>
        <v>Goncalves Joa</v>
      </c>
      <c r="P18" s="11">
        <f t="shared" si="0"/>
        <v>1</v>
      </c>
    </row>
    <row r="19" spans="1:16" ht="15" x14ac:dyDescent="0.2">
      <c r="A19" s="80" t="s">
        <v>202</v>
      </c>
      <c r="B19" s="81" t="s">
        <v>80</v>
      </c>
      <c r="C19" s="81" t="s">
        <v>103</v>
      </c>
      <c r="D19" s="81" t="s">
        <v>104</v>
      </c>
      <c r="E19" s="81" t="s">
        <v>4</v>
      </c>
      <c r="F19" s="81">
        <v>390</v>
      </c>
      <c r="G19" s="81" t="s">
        <v>124</v>
      </c>
      <c r="H19" s="81" t="s">
        <v>119</v>
      </c>
      <c r="I19" s="81">
        <v>20</v>
      </c>
      <c r="J19" s="81">
        <v>2</v>
      </c>
      <c r="K19" s="82">
        <f t="shared" si="1"/>
        <v>7800</v>
      </c>
      <c r="L19" s="82"/>
      <c r="N19" s="10" t="str">
        <f>IFERROR(VLOOKUP(A:A,'PPM 2019'!C:C,1,0),"NON PRESENT")</f>
        <v>Hemmavanh Jennifer</v>
      </c>
      <c r="P19" s="11">
        <f t="shared" si="0"/>
        <v>1</v>
      </c>
    </row>
    <row r="20" spans="1:16" ht="15" x14ac:dyDescent="0.2">
      <c r="A20" s="80" t="s">
        <v>66</v>
      </c>
      <c r="B20" s="81" t="s">
        <v>247</v>
      </c>
      <c r="C20" s="81" t="s">
        <v>103</v>
      </c>
      <c r="D20" s="81" t="s">
        <v>104</v>
      </c>
      <c r="E20" s="81" t="s">
        <v>68</v>
      </c>
      <c r="F20" s="81">
        <v>600</v>
      </c>
      <c r="G20" s="81" t="s">
        <v>67</v>
      </c>
      <c r="H20" s="81" t="s">
        <v>125</v>
      </c>
      <c r="I20" s="81">
        <v>12.100000000000001</v>
      </c>
      <c r="J20" s="81">
        <v>2</v>
      </c>
      <c r="K20" s="82">
        <f t="shared" si="1"/>
        <v>7260.0000000000009</v>
      </c>
      <c r="L20" s="82"/>
      <c r="N20" s="10" t="str">
        <f>IFERROR(VLOOKUP(A:A,'PPM 2019'!C:C,1,0),"NON PRESENT")</f>
        <v>Horen Guillaume</v>
      </c>
      <c r="P20" s="11">
        <f t="shared" si="0"/>
        <v>1</v>
      </c>
    </row>
    <row r="21" spans="1:16" ht="15" x14ac:dyDescent="0.2">
      <c r="A21" s="80" t="s">
        <v>227</v>
      </c>
      <c r="B21" s="81" t="s">
        <v>80</v>
      </c>
      <c r="C21" s="81" t="s">
        <v>103</v>
      </c>
      <c r="D21" s="81" t="s">
        <v>104</v>
      </c>
      <c r="E21" s="81" t="s">
        <v>4</v>
      </c>
      <c r="F21" s="81">
        <v>390</v>
      </c>
      <c r="G21" s="81" t="s">
        <v>228</v>
      </c>
      <c r="H21" s="81" t="s">
        <v>119</v>
      </c>
      <c r="I21" s="83">
        <v>20</v>
      </c>
      <c r="J21" s="81">
        <v>2</v>
      </c>
      <c r="K21" s="82">
        <f t="shared" si="1"/>
        <v>7800</v>
      </c>
      <c r="L21" s="82"/>
      <c r="N21" s="10" t="str">
        <f>IFERROR(VLOOKUP(A:A,'PPM 2019'!C:C,1,0),"NON PRESENT")</f>
        <v>Jaa Ayoub</v>
      </c>
      <c r="P21" s="11">
        <f t="shared" si="0"/>
        <v>1</v>
      </c>
    </row>
    <row r="22" spans="1:16" ht="15" x14ac:dyDescent="0.2">
      <c r="A22" s="80" t="s">
        <v>253</v>
      </c>
      <c r="B22" s="81" t="s">
        <v>7</v>
      </c>
      <c r="C22" s="81" t="s">
        <v>103</v>
      </c>
      <c r="D22" s="81" t="s">
        <v>104</v>
      </c>
      <c r="E22" s="81" t="s">
        <v>254</v>
      </c>
      <c r="F22" s="81">
        <v>540</v>
      </c>
      <c r="G22" s="81" t="s">
        <v>255</v>
      </c>
      <c r="H22" s="81" t="s">
        <v>256</v>
      </c>
      <c r="I22" s="83">
        <v>20</v>
      </c>
      <c r="J22" s="81">
        <v>2</v>
      </c>
      <c r="K22" s="82">
        <f t="shared" si="1"/>
        <v>10800</v>
      </c>
      <c r="L22" s="82"/>
      <c r="N22" s="10" t="str">
        <f>IFERROR(VLOOKUP(A:A,'PPM 2019'!C:C,1,0),"NON PRESENT")</f>
        <v>Kone Moussa</v>
      </c>
      <c r="P22" s="11">
        <f t="shared" si="0"/>
        <v>1</v>
      </c>
    </row>
    <row r="23" spans="1:16" x14ac:dyDescent="0.3">
      <c r="A23" s="80" t="s">
        <v>60</v>
      </c>
      <c r="B23" s="81" t="s">
        <v>80</v>
      </c>
      <c r="C23" s="81" t="s">
        <v>103</v>
      </c>
      <c r="D23" s="81" t="s">
        <v>104</v>
      </c>
      <c r="E23" s="81" t="s">
        <v>10</v>
      </c>
      <c r="F23" s="81">
        <v>450</v>
      </c>
      <c r="G23" s="81" t="s">
        <v>61</v>
      </c>
      <c r="H23" s="81" t="s">
        <v>127</v>
      </c>
      <c r="I23" s="83">
        <v>20</v>
      </c>
      <c r="J23" s="81">
        <v>2</v>
      </c>
      <c r="K23" s="82">
        <f t="shared" si="1"/>
        <v>9000</v>
      </c>
      <c r="L23" s="82"/>
      <c r="N23" s="10" t="str">
        <f>IFERROR(VLOOKUP(A:A,'PPM 2019'!C:C,1,0),"NON PRESENT")</f>
        <v>Laimene Amine</v>
      </c>
      <c r="P23" s="11">
        <f t="shared" si="0"/>
        <v>1</v>
      </c>
    </row>
    <row r="24" spans="1:16" x14ac:dyDescent="0.3">
      <c r="A24" s="80" t="s">
        <v>239</v>
      </c>
      <c r="B24" s="81" t="s">
        <v>29</v>
      </c>
      <c r="C24" s="81" t="s">
        <v>103</v>
      </c>
      <c r="D24" s="81" t="s">
        <v>104</v>
      </c>
      <c r="E24" s="81" t="s">
        <v>241</v>
      </c>
      <c r="F24" s="81">
        <v>550</v>
      </c>
      <c r="G24" s="81" t="s">
        <v>242</v>
      </c>
      <c r="H24" s="81" t="s">
        <v>243</v>
      </c>
      <c r="I24" s="81">
        <v>20</v>
      </c>
      <c r="J24" s="81">
        <v>2</v>
      </c>
      <c r="K24" s="82">
        <f t="shared" si="1"/>
        <v>11000</v>
      </c>
      <c r="L24" s="82"/>
      <c r="N24" s="10" t="str">
        <f>IFERROR(VLOOKUP(A:A,'PPM 2019'!C:C,1,0),"NON PRESENT")</f>
        <v>Lebied Taha</v>
      </c>
      <c r="P24" s="11">
        <f t="shared" si="0"/>
        <v>1</v>
      </c>
    </row>
    <row r="25" spans="1:16" x14ac:dyDescent="0.3">
      <c r="A25" s="80" t="s">
        <v>93</v>
      </c>
      <c r="B25" s="81" t="s">
        <v>81</v>
      </c>
      <c r="C25" s="81" t="s">
        <v>103</v>
      </c>
      <c r="D25" s="81" t="s">
        <v>104</v>
      </c>
      <c r="E25" s="81" t="s">
        <v>58</v>
      </c>
      <c r="F25" s="81">
        <v>700</v>
      </c>
      <c r="G25" s="81" t="s">
        <v>94</v>
      </c>
      <c r="H25" s="81" t="s">
        <v>128</v>
      </c>
      <c r="I25" s="81">
        <v>16</v>
      </c>
      <c r="J25" s="81">
        <v>2</v>
      </c>
      <c r="K25" s="82">
        <f t="shared" si="1"/>
        <v>11200</v>
      </c>
      <c r="L25" s="82"/>
      <c r="N25" s="10" t="str">
        <f>IFERROR(VLOOKUP(A:A,'PPM 2019'!C:C,1,0),"NON PRESENT")</f>
        <v>Majdandzic Emile</v>
      </c>
      <c r="P25" s="11">
        <f t="shared" si="0"/>
        <v>1</v>
      </c>
    </row>
    <row r="26" spans="1:16" x14ac:dyDescent="0.3">
      <c r="A26" s="80" t="s">
        <v>25</v>
      </c>
      <c r="B26" s="81" t="s">
        <v>7</v>
      </c>
      <c r="C26" s="81" t="s">
        <v>103</v>
      </c>
      <c r="D26" s="81" t="s">
        <v>104</v>
      </c>
      <c r="E26" s="81" t="s">
        <v>27</v>
      </c>
      <c r="F26" s="81">
        <v>605</v>
      </c>
      <c r="G26" s="81" t="s">
        <v>26</v>
      </c>
      <c r="H26" s="81" t="s">
        <v>130</v>
      </c>
      <c r="I26" s="81">
        <v>18</v>
      </c>
      <c r="J26" s="81">
        <v>2</v>
      </c>
      <c r="K26" s="82">
        <f t="shared" si="1"/>
        <v>10890</v>
      </c>
      <c r="L26" s="82"/>
      <c r="N26" s="10" t="str">
        <f>IFERROR(VLOOKUP(A:A,'PPM 2019'!C:C,1,0),"NON PRESENT")</f>
        <v>Maurice Jean-marc</v>
      </c>
      <c r="P26" s="11">
        <f t="shared" si="0"/>
        <v>1</v>
      </c>
    </row>
    <row r="27" spans="1:16" x14ac:dyDescent="0.3">
      <c r="A27" s="80" t="s">
        <v>44</v>
      </c>
      <c r="B27" s="81" t="s">
        <v>29</v>
      </c>
      <c r="C27" s="81" t="s">
        <v>103</v>
      </c>
      <c r="D27" s="81" t="s">
        <v>104</v>
      </c>
      <c r="E27" s="81" t="s">
        <v>6</v>
      </c>
      <c r="F27" s="81">
        <v>370</v>
      </c>
      <c r="G27" s="81" t="s">
        <v>45</v>
      </c>
      <c r="H27" s="81" t="s">
        <v>123</v>
      </c>
      <c r="I27" s="81">
        <v>18</v>
      </c>
      <c r="J27" s="81">
        <v>2</v>
      </c>
      <c r="K27" s="82">
        <f t="shared" si="1"/>
        <v>6660</v>
      </c>
      <c r="L27" s="82"/>
      <c r="N27" s="10" t="str">
        <f>IFERROR(VLOOKUP(A:A,'PPM 2019'!C:C,1,0),"NON PRESENT")</f>
        <v>Meejat Anis</v>
      </c>
      <c r="P27" s="11">
        <f t="shared" si="0"/>
        <v>1</v>
      </c>
    </row>
    <row r="28" spans="1:16" x14ac:dyDescent="0.3">
      <c r="A28" s="80" t="s">
        <v>34</v>
      </c>
      <c r="B28" s="81" t="s">
        <v>29</v>
      </c>
      <c r="C28" s="81" t="s">
        <v>103</v>
      </c>
      <c r="D28" s="81" t="s">
        <v>104</v>
      </c>
      <c r="E28" s="81" t="s">
        <v>36</v>
      </c>
      <c r="F28" s="81">
        <v>640</v>
      </c>
      <c r="G28" s="81" t="s">
        <v>35</v>
      </c>
      <c r="H28" s="81" t="s">
        <v>120</v>
      </c>
      <c r="I28" s="83">
        <v>17</v>
      </c>
      <c r="J28" s="81">
        <v>2</v>
      </c>
      <c r="K28" s="82">
        <f t="shared" si="1"/>
        <v>10880</v>
      </c>
      <c r="L28" s="82"/>
      <c r="N28" s="10" t="str">
        <f>IFERROR(VLOOKUP(A:A,'PPM 2019'!C:C,1,0),"NON PRESENT")</f>
        <v>Mongrolle Philippe</v>
      </c>
      <c r="P28" s="11">
        <f t="shared" si="0"/>
        <v>1</v>
      </c>
    </row>
    <row r="29" spans="1:16" x14ac:dyDescent="0.3">
      <c r="A29" s="80" t="s">
        <v>8</v>
      </c>
      <c r="B29" s="81" t="s">
        <v>7</v>
      </c>
      <c r="C29" s="81" t="s">
        <v>103</v>
      </c>
      <c r="D29" s="81" t="s">
        <v>104</v>
      </c>
      <c r="E29" s="81" t="s">
        <v>10</v>
      </c>
      <c r="F29" s="81">
        <v>540</v>
      </c>
      <c r="G29" s="81" t="s">
        <v>9</v>
      </c>
      <c r="H29" s="81" t="s">
        <v>127</v>
      </c>
      <c r="I29" s="81">
        <v>19</v>
      </c>
      <c r="J29" s="81">
        <v>2</v>
      </c>
      <c r="K29" s="82">
        <f t="shared" si="1"/>
        <v>10260</v>
      </c>
      <c r="L29" s="82"/>
      <c r="N29" s="10" t="str">
        <f>IFERROR(VLOOKUP(A:A,'PPM 2019'!C:C,1,0),"NON PRESENT")</f>
        <v>Mouillon Pascale</v>
      </c>
      <c r="P29" s="11">
        <f t="shared" si="0"/>
        <v>1</v>
      </c>
    </row>
    <row r="30" spans="1:16" x14ac:dyDescent="0.3">
      <c r="A30" s="80" t="s">
        <v>19</v>
      </c>
      <c r="B30" s="81" t="s">
        <v>7</v>
      </c>
      <c r="C30" s="81" t="s">
        <v>103</v>
      </c>
      <c r="D30" s="81" t="s">
        <v>104</v>
      </c>
      <c r="E30" s="81" t="s">
        <v>13</v>
      </c>
      <c r="F30" s="81">
        <v>560</v>
      </c>
      <c r="G30" s="81" t="s">
        <v>20</v>
      </c>
      <c r="H30" s="81" t="s">
        <v>116</v>
      </c>
      <c r="I30" s="81">
        <v>19.500000000000004</v>
      </c>
      <c r="J30" s="81">
        <v>2</v>
      </c>
      <c r="K30" s="82">
        <f t="shared" si="1"/>
        <v>10920.000000000002</v>
      </c>
      <c r="L30" s="82"/>
      <c r="N30" s="10" t="str">
        <f>IFERROR(VLOOKUP(A:A,'PPM 2019'!C:C,1,0),"NON PRESENT")</f>
        <v>Mouzdahir Rachid</v>
      </c>
      <c r="P30" s="11">
        <f t="shared" si="0"/>
        <v>1</v>
      </c>
    </row>
    <row r="31" spans="1:16" x14ac:dyDescent="0.3">
      <c r="A31" s="80" t="s">
        <v>17</v>
      </c>
      <c r="B31" s="81" t="s">
        <v>7</v>
      </c>
      <c r="C31" s="81" t="s">
        <v>103</v>
      </c>
      <c r="D31" s="81" t="s">
        <v>104</v>
      </c>
      <c r="E31" s="81" t="s">
        <v>13</v>
      </c>
      <c r="F31" s="81">
        <v>670</v>
      </c>
      <c r="G31" s="81" t="s">
        <v>18</v>
      </c>
      <c r="H31" s="81" t="s">
        <v>116</v>
      </c>
      <c r="I31" s="81">
        <v>20</v>
      </c>
      <c r="J31" s="81">
        <v>2</v>
      </c>
      <c r="K31" s="82">
        <f t="shared" si="1"/>
        <v>13400</v>
      </c>
      <c r="L31" s="82"/>
      <c r="N31" s="10" t="str">
        <f>IFERROR(VLOOKUP(A:A,'PPM 2019'!C:C,1,0),"NON PRESENT")</f>
        <v>Nardin Stephane</v>
      </c>
      <c r="P31" s="11">
        <f t="shared" si="0"/>
        <v>1</v>
      </c>
    </row>
    <row r="32" spans="1:16" x14ac:dyDescent="0.3">
      <c r="A32" s="80" t="s">
        <v>21</v>
      </c>
      <c r="B32" s="81" t="s">
        <v>7</v>
      </c>
      <c r="C32" s="81" t="s">
        <v>103</v>
      </c>
      <c r="D32" s="81" t="s">
        <v>104</v>
      </c>
      <c r="E32" s="81" t="s">
        <v>13</v>
      </c>
      <c r="F32" s="81">
        <v>600</v>
      </c>
      <c r="G32" s="81" t="s">
        <v>22</v>
      </c>
      <c r="H32" s="81" t="s">
        <v>116</v>
      </c>
      <c r="I32" s="81">
        <v>19</v>
      </c>
      <c r="J32" s="81">
        <v>2</v>
      </c>
      <c r="K32" s="82">
        <f t="shared" si="1"/>
        <v>11400</v>
      </c>
      <c r="L32" s="82"/>
      <c r="N32" s="10" t="str">
        <f>IFERROR(VLOOKUP(A:A,'PPM 2019'!C:C,1,0),"NON PRESENT")</f>
        <v>Nguyen Flavien</v>
      </c>
      <c r="P32" s="11">
        <f t="shared" si="0"/>
        <v>1</v>
      </c>
    </row>
    <row r="33" spans="1:16" x14ac:dyDescent="0.3">
      <c r="A33" s="80" t="s">
        <v>76</v>
      </c>
      <c r="B33" s="81" t="s">
        <v>80</v>
      </c>
      <c r="C33" s="81" t="s">
        <v>103</v>
      </c>
      <c r="D33" s="81" t="s">
        <v>104</v>
      </c>
      <c r="E33" s="81" t="s">
        <v>4</v>
      </c>
      <c r="F33" s="81">
        <v>390</v>
      </c>
      <c r="G33" s="81" t="s">
        <v>77</v>
      </c>
      <c r="H33" s="81" t="s">
        <v>119</v>
      </c>
      <c r="I33" s="83">
        <v>20</v>
      </c>
      <c r="J33" s="81">
        <v>2</v>
      </c>
      <c r="K33" s="82">
        <f t="shared" si="1"/>
        <v>7800</v>
      </c>
      <c r="L33" s="82"/>
      <c r="N33" s="10" t="str">
        <f>IFERROR(VLOOKUP(A:A,'PPM 2019'!C:C,1,0),"NON PRESENT")</f>
        <v>Outalaaynt Fatima</v>
      </c>
      <c r="P33" s="11">
        <f t="shared" si="0"/>
        <v>1</v>
      </c>
    </row>
    <row r="34" spans="1:16" x14ac:dyDescent="0.3">
      <c r="A34" s="80" t="s">
        <v>217</v>
      </c>
      <c r="B34" s="81" t="s">
        <v>80</v>
      </c>
      <c r="C34" s="81" t="s">
        <v>103</v>
      </c>
      <c r="D34" s="81" t="s">
        <v>104</v>
      </c>
      <c r="E34" s="81" t="s">
        <v>218</v>
      </c>
      <c r="F34" s="81">
        <v>360</v>
      </c>
      <c r="G34" s="81" t="s">
        <v>219</v>
      </c>
      <c r="H34" s="81" t="s">
        <v>220</v>
      </c>
      <c r="I34" s="81">
        <v>18.000000000000004</v>
      </c>
      <c r="J34" s="81">
        <v>2</v>
      </c>
      <c r="K34" s="82">
        <f t="shared" si="1"/>
        <v>6480.0000000000009</v>
      </c>
      <c r="L34" s="82"/>
      <c r="N34" s="10" t="str">
        <f>IFERROR(VLOOKUP(A:A,'PPM 2019'!C:C,1,0),"NON PRESENT")</f>
        <v>Reperant Amelie</v>
      </c>
      <c r="P34" s="11">
        <f t="shared" si="0"/>
        <v>1</v>
      </c>
    </row>
    <row r="35" spans="1:16" x14ac:dyDescent="0.3">
      <c r="A35" s="80" t="s">
        <v>240</v>
      </c>
      <c r="B35" s="81" t="s">
        <v>48</v>
      </c>
      <c r="C35" s="81" t="s">
        <v>103</v>
      </c>
      <c r="D35" s="81" t="s">
        <v>104</v>
      </c>
      <c r="E35" s="81" t="s">
        <v>222</v>
      </c>
      <c r="F35" s="81">
        <v>580</v>
      </c>
      <c r="G35" s="81" t="s">
        <v>244</v>
      </c>
      <c r="H35" s="81" t="s">
        <v>223</v>
      </c>
      <c r="I35" s="81">
        <v>9</v>
      </c>
      <c r="J35" s="81">
        <v>2</v>
      </c>
      <c r="K35" s="82">
        <f t="shared" si="1"/>
        <v>5220</v>
      </c>
      <c r="L35" s="82"/>
      <c r="N35" s="10" t="str">
        <f>IFERROR(VLOOKUP(A:A,'PPM 2019'!C:C,1,0),"NON PRESENT")</f>
        <v>Revello Kevin</v>
      </c>
      <c r="P35" s="11">
        <f t="shared" si="0"/>
        <v>1</v>
      </c>
    </row>
    <row r="36" spans="1:16" x14ac:dyDescent="0.3">
      <c r="A36" s="80" t="s">
        <v>237</v>
      </c>
      <c r="B36" s="81" t="s">
        <v>29</v>
      </c>
      <c r="C36" s="81" t="s">
        <v>103</v>
      </c>
      <c r="D36" s="81" t="s">
        <v>104</v>
      </c>
      <c r="E36" s="81" t="s">
        <v>109</v>
      </c>
      <c r="F36" s="81">
        <v>570</v>
      </c>
      <c r="G36" s="81" t="s">
        <v>238</v>
      </c>
      <c r="H36" s="81" t="s">
        <v>133</v>
      </c>
      <c r="I36" s="81">
        <v>16.25</v>
      </c>
      <c r="J36" s="81">
        <v>2</v>
      </c>
      <c r="K36" s="82">
        <f t="shared" si="1"/>
        <v>9262.5</v>
      </c>
      <c r="L36" s="82"/>
      <c r="N36" s="10" t="str">
        <f>IFERROR(VLOOKUP(A:A,'PPM 2019'!C:C,1,0),"NON PRESENT")</f>
        <v>Rochdi Bey</v>
      </c>
      <c r="P36" s="11">
        <f t="shared" si="0"/>
        <v>1</v>
      </c>
    </row>
    <row r="37" spans="1:16" x14ac:dyDescent="0.3">
      <c r="A37" s="80" t="s">
        <v>46</v>
      </c>
      <c r="B37" s="81" t="s">
        <v>29</v>
      </c>
      <c r="C37" s="81" t="s">
        <v>103</v>
      </c>
      <c r="D37" s="81" t="s">
        <v>104</v>
      </c>
      <c r="E37" s="81" t="s">
        <v>6</v>
      </c>
      <c r="F37" s="81">
        <v>550</v>
      </c>
      <c r="G37" s="81" t="s">
        <v>47</v>
      </c>
      <c r="H37" s="81" t="s">
        <v>123</v>
      </c>
      <c r="I37" s="81">
        <v>18</v>
      </c>
      <c r="J37" s="81">
        <v>2</v>
      </c>
      <c r="K37" s="82">
        <f t="shared" si="1"/>
        <v>9900</v>
      </c>
      <c r="L37" s="82"/>
      <c r="N37" s="10" t="str">
        <f>IFERROR(VLOOKUP(A:A,'PPM 2019'!C:C,1,0),"NON PRESENT")</f>
        <v>Rogui Talal</v>
      </c>
      <c r="P37" s="11">
        <f t="shared" si="0"/>
        <v>1</v>
      </c>
    </row>
    <row r="38" spans="1:16" x14ac:dyDescent="0.3">
      <c r="A38" s="80" t="s">
        <v>53</v>
      </c>
      <c r="B38" s="81" t="s">
        <v>247</v>
      </c>
      <c r="C38" s="81" t="s">
        <v>103</v>
      </c>
      <c r="D38" s="81" t="s">
        <v>104</v>
      </c>
      <c r="E38" s="81" t="s">
        <v>55</v>
      </c>
      <c r="F38" s="81">
        <v>695</v>
      </c>
      <c r="G38" s="81" t="s">
        <v>54</v>
      </c>
      <c r="H38" s="81" t="s">
        <v>122</v>
      </c>
      <c r="I38" s="83">
        <v>11</v>
      </c>
      <c r="J38" s="81">
        <v>2</v>
      </c>
      <c r="K38" s="82">
        <f t="shared" si="1"/>
        <v>7645</v>
      </c>
      <c r="L38" s="82"/>
      <c r="N38" s="10" t="str">
        <f>IFERROR(VLOOKUP(A:A,'PPM 2019'!C:C,1,0),"NON PRESENT")</f>
        <v>De Burghgrave Laurent</v>
      </c>
      <c r="P38" s="11">
        <f t="shared" si="0"/>
        <v>1</v>
      </c>
    </row>
    <row r="39" spans="1:16" x14ac:dyDescent="0.3">
      <c r="A39" s="80" t="s">
        <v>64</v>
      </c>
      <c r="B39" s="81" t="s">
        <v>29</v>
      </c>
      <c r="C39" s="81" t="s">
        <v>103</v>
      </c>
      <c r="D39" s="81" t="s">
        <v>104</v>
      </c>
      <c r="E39" s="81" t="s">
        <v>30</v>
      </c>
      <c r="F39" s="81">
        <v>1246</v>
      </c>
      <c r="G39" s="81" t="s">
        <v>65</v>
      </c>
      <c r="H39" s="81" t="s">
        <v>115</v>
      </c>
      <c r="I39" s="83">
        <v>2</v>
      </c>
      <c r="J39" s="81">
        <v>2</v>
      </c>
      <c r="K39" s="82">
        <f t="shared" si="1"/>
        <v>2492</v>
      </c>
      <c r="L39" s="82"/>
      <c r="N39" s="10" t="str">
        <f>IFERROR(VLOOKUP(A:A,'PPM 2019'!C:C,1,0),"NON PRESENT")</f>
        <v>Thibaud Matthieu</v>
      </c>
      <c r="P39" s="11">
        <f t="shared" si="0"/>
        <v>0</v>
      </c>
    </row>
    <row r="40" spans="1:16" x14ac:dyDescent="0.3">
      <c r="A40" s="80" t="s">
        <v>95</v>
      </c>
      <c r="B40" s="81" t="s">
        <v>81</v>
      </c>
      <c r="C40" s="81" t="s">
        <v>103</v>
      </c>
      <c r="D40" s="81" t="s">
        <v>104</v>
      </c>
      <c r="E40" s="81" t="s">
        <v>58</v>
      </c>
      <c r="F40" s="81">
        <v>650</v>
      </c>
      <c r="G40" s="81" t="s">
        <v>96</v>
      </c>
      <c r="H40" s="81" t="s">
        <v>128</v>
      </c>
      <c r="I40" s="81">
        <v>17</v>
      </c>
      <c r="J40" s="81">
        <v>2</v>
      </c>
      <c r="K40" s="82">
        <f t="shared" si="1"/>
        <v>11050</v>
      </c>
      <c r="L40" s="82"/>
      <c r="N40" s="10" t="str">
        <f>IFERROR(VLOOKUP(A:A,'PPM 2019'!C:C,1,0),"NON PRESENT")</f>
        <v>Zumer Yves</v>
      </c>
      <c r="P40" s="11">
        <f t="shared" si="0"/>
        <v>1</v>
      </c>
    </row>
    <row r="41" spans="1:16" x14ac:dyDescent="0.3">
      <c r="A41" s="85" t="s">
        <v>284</v>
      </c>
      <c r="B41" s="86" t="s">
        <v>74</v>
      </c>
      <c r="C41" s="86" t="s">
        <v>103</v>
      </c>
      <c r="D41" s="86" t="s">
        <v>104</v>
      </c>
      <c r="E41" s="86" t="s">
        <v>75</v>
      </c>
      <c r="F41" s="86">
        <v>978</v>
      </c>
      <c r="G41" s="86" t="s">
        <v>285</v>
      </c>
      <c r="H41" s="86" t="s">
        <v>129</v>
      </c>
      <c r="I41" s="87">
        <v>1.5</v>
      </c>
      <c r="J41" s="86">
        <v>2</v>
      </c>
      <c r="K41" s="88">
        <f>+F41*I41</f>
        <v>1467</v>
      </c>
      <c r="L41" s="88"/>
      <c r="N41" s="10" t="str">
        <f>IFERROR(VLOOKUP(A:A,'PPM 2019'!C:C,1,0),"NON PRESENT")</f>
        <v>Anjum Osama</v>
      </c>
      <c r="P41" s="11">
        <f t="shared" si="0"/>
        <v>0</v>
      </c>
    </row>
    <row r="42" spans="1:16" x14ac:dyDescent="0.3">
      <c r="A42" s="85" t="s">
        <v>286</v>
      </c>
      <c r="B42" s="86" t="s">
        <v>74</v>
      </c>
      <c r="C42" s="86" t="s">
        <v>103</v>
      </c>
      <c r="D42" s="86" t="s">
        <v>104</v>
      </c>
      <c r="E42" s="86" t="s">
        <v>75</v>
      </c>
      <c r="F42" s="86">
        <v>978</v>
      </c>
      <c r="G42" s="86" t="s">
        <v>287</v>
      </c>
      <c r="H42" s="86" t="s">
        <v>129</v>
      </c>
      <c r="I42" s="87">
        <v>15</v>
      </c>
      <c r="J42" s="86">
        <v>2</v>
      </c>
      <c r="K42" s="88">
        <f t="shared" si="1"/>
        <v>14670</v>
      </c>
      <c r="L42" s="88"/>
      <c r="N42" s="10" t="str">
        <f>IFERROR(VLOOKUP(A:A,'PPM 2019'!C:C,1,0),"NON PRESENT")</f>
        <v>Benhaddou Ghita</v>
      </c>
      <c r="P42" s="11">
        <f t="shared" si="0"/>
        <v>1</v>
      </c>
    </row>
    <row r="43" spans="1:16" x14ac:dyDescent="0.3">
      <c r="A43" s="85" t="s">
        <v>288</v>
      </c>
      <c r="B43" s="86" t="s">
        <v>74</v>
      </c>
      <c r="C43" s="86" t="s">
        <v>103</v>
      </c>
      <c r="D43" s="86" t="s">
        <v>104</v>
      </c>
      <c r="E43" s="86" t="s">
        <v>75</v>
      </c>
      <c r="F43" s="86">
        <v>677</v>
      </c>
      <c r="G43" s="86" t="s">
        <v>289</v>
      </c>
      <c r="H43" s="86" t="s">
        <v>129</v>
      </c>
      <c r="I43" s="87">
        <v>9.5</v>
      </c>
      <c r="J43" s="86">
        <v>2</v>
      </c>
      <c r="K43" s="88">
        <f t="shared" si="1"/>
        <v>6431.5</v>
      </c>
      <c r="L43" s="88"/>
      <c r="N43" s="10" t="str">
        <f>IFERROR(VLOOKUP(A:A,'PPM 2019'!C:C,1,0),"NON PRESENT")</f>
        <v>Venkanna Shilpa</v>
      </c>
      <c r="P43" s="11">
        <f t="shared" si="0"/>
        <v>1</v>
      </c>
    </row>
    <row r="44" spans="1:16" x14ac:dyDescent="0.3">
      <c r="A44" s="85" t="s">
        <v>297</v>
      </c>
      <c r="B44" s="86" t="s">
        <v>74</v>
      </c>
      <c r="C44" s="86" t="s">
        <v>103</v>
      </c>
      <c r="D44" s="86" t="s">
        <v>104</v>
      </c>
      <c r="E44" s="86" t="s">
        <v>75</v>
      </c>
      <c r="F44" s="86">
        <v>677</v>
      </c>
      <c r="G44" s="86" t="s">
        <v>298</v>
      </c>
      <c r="H44" s="86" t="s">
        <v>129</v>
      </c>
      <c r="I44" s="87">
        <v>20</v>
      </c>
      <c r="J44" s="86">
        <v>2</v>
      </c>
      <c r="K44" s="88">
        <f t="shared" ref="K44" si="2">+F44*I44</f>
        <v>13540</v>
      </c>
      <c r="L44" s="88"/>
      <c r="N44" s="10" t="str">
        <f>IFERROR(VLOOKUP(A:A,'PPM 2019'!C:C,1,0),"NON PRESENT")</f>
        <v>Belghith Rym</v>
      </c>
      <c r="P44" s="11">
        <f t="shared" ref="P44" si="3">IF(I44&lt;5,0,IF(5&lt;I44&lt;11,0.5,1))</f>
        <v>1</v>
      </c>
    </row>
    <row r="45" spans="1:16" x14ac:dyDescent="0.3">
      <c r="A45" s="85" t="s">
        <v>293</v>
      </c>
      <c r="B45" s="86" t="s">
        <v>294</v>
      </c>
      <c r="C45" s="86" t="s">
        <v>103</v>
      </c>
      <c r="D45" s="86" t="s">
        <v>104</v>
      </c>
      <c r="E45" s="86" t="s">
        <v>295</v>
      </c>
      <c r="F45" s="86">
        <v>750</v>
      </c>
      <c r="G45" s="86" t="s">
        <v>296</v>
      </c>
      <c r="H45" s="86"/>
      <c r="I45" s="87">
        <v>14</v>
      </c>
      <c r="J45" s="86">
        <v>2</v>
      </c>
      <c r="K45" s="88">
        <f t="shared" si="1"/>
        <v>10500</v>
      </c>
      <c r="L45" s="88"/>
      <c r="N45" s="10" t="str">
        <f>IFERROR(VLOOKUP(A:A,'PPM 2019'!C:C,1,0),"NON PRESENT")</f>
        <v>Louet Jean-François</v>
      </c>
      <c r="P45" s="11">
        <f t="shared" ref="P45" si="4">IF(I45&lt;5,0,IF(5&lt;I45&lt;11,0.5,1))</f>
        <v>1</v>
      </c>
    </row>
    <row r="46" spans="1:16" x14ac:dyDescent="0.3">
      <c r="A46" s="89" t="s">
        <v>290</v>
      </c>
      <c r="B46" s="90" t="s">
        <v>80</v>
      </c>
      <c r="C46" s="90" t="s">
        <v>103</v>
      </c>
      <c r="D46" s="90" t="s">
        <v>104</v>
      </c>
      <c r="E46" s="90" t="s">
        <v>291</v>
      </c>
      <c r="F46" s="90">
        <v>360</v>
      </c>
      <c r="G46" s="90" t="s">
        <v>292</v>
      </c>
      <c r="H46" s="90"/>
      <c r="I46" s="91">
        <v>3</v>
      </c>
      <c r="J46" s="90">
        <v>2</v>
      </c>
      <c r="K46" s="92">
        <f t="shared" si="1"/>
        <v>1080</v>
      </c>
      <c r="L46" s="92"/>
      <c r="N46" s="10" t="str">
        <f>IFERROR(VLOOKUP(A:A,'PPM 2019'!C:C,1,0),"NON PRESENT")</f>
        <v xml:space="preserve">DAKHLAOUI Ahmed Amine </v>
      </c>
      <c r="P46" s="11">
        <f t="shared" si="0"/>
        <v>0</v>
      </c>
    </row>
    <row r="47" spans="1:16" x14ac:dyDescent="0.3">
      <c r="I47" s="94"/>
      <c r="K47" s="94"/>
      <c r="L47" s="94"/>
    </row>
    <row r="48" spans="1:16" x14ac:dyDescent="0.3">
      <c r="A48" s="81"/>
      <c r="B48" s="81"/>
      <c r="C48" s="81"/>
      <c r="D48" s="81"/>
      <c r="E48" s="81"/>
      <c r="F48" s="81"/>
      <c r="G48" s="81"/>
      <c r="H48" s="81"/>
      <c r="I48" s="95"/>
      <c r="J48" s="81"/>
      <c r="K48" s="96"/>
      <c r="L48" s="96"/>
      <c r="P48" s="10">
        <f>SUM(P2:P46)</f>
        <v>42</v>
      </c>
    </row>
    <row r="49" spans="9:12" x14ac:dyDescent="0.3">
      <c r="I49" s="97"/>
      <c r="K49" s="98"/>
      <c r="L49" s="98"/>
    </row>
    <row r="54" spans="9:12" x14ac:dyDescent="0.3">
      <c r="I54" s="99"/>
    </row>
  </sheetData>
  <autoFilter ref="A1:K47"/>
  <conditionalFormatting sqref="N2:N46">
    <cfRule type="cellIs" dxfId="0" priority="1" operator="equal">
      <formula>"NON PRESENT"</formula>
    </cfRule>
  </conditionalFormatting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9"/>
  <dimension ref="A1:B88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baseColWidth="10" defaultRowHeight="14.4" x14ac:dyDescent="0.3"/>
  <cols>
    <col min="1" max="1" width="21.33203125" bestFit="1" customWidth="1"/>
  </cols>
  <sheetData>
    <row r="1" spans="1:2" ht="15" x14ac:dyDescent="0.25">
      <c r="A1" s="12" t="s">
        <v>245</v>
      </c>
      <c r="B1" s="12" t="s">
        <v>208</v>
      </c>
    </row>
    <row r="2" spans="1:2" ht="15" x14ac:dyDescent="0.25">
      <c r="A2" s="26" t="s">
        <v>11</v>
      </c>
      <c r="B2" t="s">
        <v>7</v>
      </c>
    </row>
    <row r="3" spans="1:2" ht="15" x14ac:dyDescent="0.25">
      <c r="A3" s="26" t="s">
        <v>28</v>
      </c>
      <c r="B3" t="s">
        <v>7</v>
      </c>
    </row>
    <row r="4" spans="1:2" ht="15" x14ac:dyDescent="0.25">
      <c r="A4" s="26" t="s">
        <v>23</v>
      </c>
      <c r="B4" t="s">
        <v>7</v>
      </c>
    </row>
    <row r="5" spans="1:2" ht="15" x14ac:dyDescent="0.25">
      <c r="A5" s="26" t="s">
        <v>16</v>
      </c>
      <c r="B5" t="s">
        <v>7</v>
      </c>
    </row>
    <row r="6" spans="1:2" ht="15" x14ac:dyDescent="0.25">
      <c r="A6" s="26" t="s">
        <v>25</v>
      </c>
      <c r="B6" t="s">
        <v>7</v>
      </c>
    </row>
    <row r="7" spans="1:2" ht="15" x14ac:dyDescent="0.25">
      <c r="A7" s="26" t="s">
        <v>8</v>
      </c>
      <c r="B7" t="s">
        <v>7</v>
      </c>
    </row>
    <row r="8" spans="1:2" ht="15" x14ac:dyDescent="0.25">
      <c r="A8" s="26" t="s">
        <v>19</v>
      </c>
      <c r="B8" t="s">
        <v>7</v>
      </c>
    </row>
    <row r="9" spans="1:2" ht="15" x14ac:dyDescent="0.25">
      <c r="A9" s="26" t="s">
        <v>17</v>
      </c>
      <c r="B9" t="s">
        <v>7</v>
      </c>
    </row>
    <row r="10" spans="1:2" ht="15" x14ac:dyDescent="0.25">
      <c r="A10" s="26" t="s">
        <v>21</v>
      </c>
      <c r="B10" t="s">
        <v>7</v>
      </c>
    </row>
    <row r="11" spans="1:2" ht="15" x14ac:dyDescent="0.25">
      <c r="A11" s="26" t="s">
        <v>193</v>
      </c>
      <c r="B11" t="s">
        <v>7</v>
      </c>
    </row>
    <row r="12" spans="1:2" ht="15" x14ac:dyDescent="0.25">
      <c r="A12" t="s">
        <v>194</v>
      </c>
      <c r="B12" t="s">
        <v>29</v>
      </c>
    </row>
    <row r="13" spans="1:2" ht="15" x14ac:dyDescent="0.25">
      <c r="A13" t="s">
        <v>209</v>
      </c>
      <c r="B13" t="s">
        <v>29</v>
      </c>
    </row>
    <row r="14" spans="1:2" ht="15" x14ac:dyDescent="0.25">
      <c r="A14" t="s">
        <v>231</v>
      </c>
      <c r="B14" t="s">
        <v>29</v>
      </c>
    </row>
    <row r="15" spans="1:2" ht="15" x14ac:dyDescent="0.25">
      <c r="A15" t="s">
        <v>43</v>
      </c>
      <c r="B15" t="s">
        <v>29</v>
      </c>
    </row>
    <row r="16" spans="1:2" ht="15" x14ac:dyDescent="0.25">
      <c r="A16" t="s">
        <v>31</v>
      </c>
      <c r="B16" t="s">
        <v>29</v>
      </c>
    </row>
    <row r="17" spans="1:2" x14ac:dyDescent="0.3">
      <c r="A17" t="s">
        <v>40</v>
      </c>
      <c r="B17" t="s">
        <v>29</v>
      </c>
    </row>
    <row r="18" spans="1:2" ht="15" x14ac:dyDescent="0.25">
      <c r="A18" t="s">
        <v>195</v>
      </c>
      <c r="B18" t="s">
        <v>29</v>
      </c>
    </row>
    <row r="19" spans="1:2" ht="15" x14ac:dyDescent="0.25">
      <c r="A19" t="s">
        <v>197</v>
      </c>
      <c r="B19" t="s">
        <v>29</v>
      </c>
    </row>
    <row r="20" spans="1:2" ht="15" x14ac:dyDescent="0.25">
      <c r="A20" t="s">
        <v>168</v>
      </c>
      <c r="B20" t="s">
        <v>29</v>
      </c>
    </row>
    <row r="21" spans="1:2" ht="15" x14ac:dyDescent="0.25">
      <c r="A21" t="s">
        <v>42</v>
      </c>
      <c r="B21" t="s">
        <v>29</v>
      </c>
    </row>
    <row r="22" spans="1:2" ht="15" x14ac:dyDescent="0.25">
      <c r="A22" t="s">
        <v>239</v>
      </c>
      <c r="B22" t="s">
        <v>29</v>
      </c>
    </row>
    <row r="23" spans="1:2" ht="15" x14ac:dyDescent="0.25">
      <c r="A23" t="s">
        <v>44</v>
      </c>
      <c r="B23" t="s">
        <v>29</v>
      </c>
    </row>
    <row r="24" spans="1:2" ht="15" x14ac:dyDescent="0.25">
      <c r="A24" t="s">
        <v>34</v>
      </c>
      <c r="B24" t="s">
        <v>29</v>
      </c>
    </row>
    <row r="25" spans="1:2" x14ac:dyDescent="0.3">
      <c r="A25" t="s">
        <v>38</v>
      </c>
      <c r="B25" t="s">
        <v>29</v>
      </c>
    </row>
    <row r="26" spans="1:2" x14ac:dyDescent="0.3">
      <c r="A26" t="s">
        <v>39</v>
      </c>
      <c r="B26" t="s">
        <v>29</v>
      </c>
    </row>
    <row r="27" spans="1:2" x14ac:dyDescent="0.3">
      <c r="A27" t="s">
        <v>37</v>
      </c>
      <c r="B27" t="s">
        <v>29</v>
      </c>
    </row>
    <row r="28" spans="1:2" x14ac:dyDescent="0.3">
      <c r="A28" t="s">
        <v>237</v>
      </c>
      <c r="B28" t="s">
        <v>29</v>
      </c>
    </row>
    <row r="29" spans="1:2" x14ac:dyDescent="0.3">
      <c r="A29" t="s">
        <v>46</v>
      </c>
      <c r="B29" t="s">
        <v>29</v>
      </c>
    </row>
    <row r="30" spans="1:2" x14ac:dyDescent="0.3">
      <c r="A30" t="s">
        <v>198</v>
      </c>
      <c r="B30" t="s">
        <v>29</v>
      </c>
    </row>
    <row r="31" spans="1:2" x14ac:dyDescent="0.3">
      <c r="A31" t="s">
        <v>107</v>
      </c>
      <c r="B31" t="s">
        <v>85</v>
      </c>
    </row>
    <row r="32" spans="1:2" x14ac:dyDescent="0.3">
      <c r="A32" t="s">
        <v>91</v>
      </c>
      <c r="B32" t="s">
        <v>90</v>
      </c>
    </row>
    <row r="33" spans="1:2" x14ac:dyDescent="0.3">
      <c r="A33" t="s">
        <v>221</v>
      </c>
      <c r="B33" t="s">
        <v>48</v>
      </c>
    </row>
    <row r="34" spans="1:2" x14ac:dyDescent="0.3">
      <c r="A34" t="s">
        <v>169</v>
      </c>
      <c r="B34" t="s">
        <v>48</v>
      </c>
    </row>
    <row r="35" spans="1:2" x14ac:dyDescent="0.3">
      <c r="A35" t="s">
        <v>108</v>
      </c>
      <c r="B35" t="s">
        <v>48</v>
      </c>
    </row>
    <row r="36" spans="1:2" x14ac:dyDescent="0.3">
      <c r="A36" t="s">
        <v>49</v>
      </c>
      <c r="B36" t="s">
        <v>48</v>
      </c>
    </row>
    <row r="37" spans="1:2" x14ac:dyDescent="0.3">
      <c r="A37" t="s">
        <v>171</v>
      </c>
      <c r="B37" t="s">
        <v>48</v>
      </c>
    </row>
    <row r="38" spans="1:2" x14ac:dyDescent="0.3">
      <c r="A38" t="s">
        <v>170</v>
      </c>
      <c r="B38" t="s">
        <v>48</v>
      </c>
    </row>
    <row r="39" spans="1:2" x14ac:dyDescent="0.3">
      <c r="A39" t="s">
        <v>172</v>
      </c>
      <c r="B39" t="s">
        <v>48</v>
      </c>
    </row>
    <row r="40" spans="1:2" x14ac:dyDescent="0.3">
      <c r="A40" t="s">
        <v>205</v>
      </c>
      <c r="B40" t="s">
        <v>52</v>
      </c>
    </row>
    <row r="41" spans="1:2" x14ac:dyDescent="0.3">
      <c r="A41" t="s">
        <v>53</v>
      </c>
      <c r="B41" t="s">
        <v>52</v>
      </c>
    </row>
    <row r="42" spans="1:2" x14ac:dyDescent="0.3">
      <c r="A42" t="s">
        <v>233</v>
      </c>
      <c r="B42" t="s">
        <v>52</v>
      </c>
    </row>
    <row r="43" spans="1:2" x14ac:dyDescent="0.3">
      <c r="A43" t="s">
        <v>56</v>
      </c>
      <c r="B43" t="s">
        <v>52</v>
      </c>
    </row>
    <row r="44" spans="1:2" x14ac:dyDescent="0.3">
      <c r="A44" t="s">
        <v>62</v>
      </c>
      <c r="B44" t="s">
        <v>59</v>
      </c>
    </row>
    <row r="45" spans="1:2" x14ac:dyDescent="0.3">
      <c r="A45" t="s">
        <v>69</v>
      </c>
      <c r="B45" t="s">
        <v>59</v>
      </c>
    </row>
    <row r="46" spans="1:2" x14ac:dyDescent="0.3">
      <c r="A46" t="s">
        <v>71</v>
      </c>
      <c r="B46" t="s">
        <v>59</v>
      </c>
    </row>
    <row r="47" spans="1:2" x14ac:dyDescent="0.3">
      <c r="A47" t="s">
        <v>66</v>
      </c>
      <c r="B47" t="s">
        <v>59</v>
      </c>
    </row>
    <row r="48" spans="1:2" x14ac:dyDescent="0.3">
      <c r="A48" t="s">
        <v>64</v>
      </c>
      <c r="B48" t="s">
        <v>59</v>
      </c>
    </row>
    <row r="49" spans="1:2" x14ac:dyDescent="0.3">
      <c r="A49" t="s">
        <v>175</v>
      </c>
      <c r="B49" t="s">
        <v>74</v>
      </c>
    </row>
    <row r="50" spans="1:2" x14ac:dyDescent="0.3">
      <c r="A50" t="s">
        <v>207</v>
      </c>
      <c r="B50" t="s">
        <v>74</v>
      </c>
    </row>
    <row r="51" spans="1:2" x14ac:dyDescent="0.3">
      <c r="A51" t="s">
        <v>173</v>
      </c>
      <c r="B51" t="s">
        <v>74</v>
      </c>
    </row>
    <row r="52" spans="1:2" x14ac:dyDescent="0.3">
      <c r="A52" t="s">
        <v>163</v>
      </c>
      <c r="B52" t="s">
        <v>74</v>
      </c>
    </row>
    <row r="53" spans="1:2" x14ac:dyDescent="0.3">
      <c r="A53" t="s">
        <v>224</v>
      </c>
      <c r="B53" t="s">
        <v>74</v>
      </c>
    </row>
    <row r="54" spans="1:2" x14ac:dyDescent="0.3">
      <c r="A54" t="s">
        <v>185</v>
      </c>
      <c r="B54" t="s">
        <v>74</v>
      </c>
    </row>
    <row r="55" spans="1:2" x14ac:dyDescent="0.3">
      <c r="A55" t="s">
        <v>226</v>
      </c>
      <c r="B55" t="s">
        <v>74</v>
      </c>
    </row>
    <row r="56" spans="1:2" x14ac:dyDescent="0.3">
      <c r="A56" t="s">
        <v>174</v>
      </c>
      <c r="B56" t="s">
        <v>74</v>
      </c>
    </row>
    <row r="57" spans="1:2" x14ac:dyDescent="0.3">
      <c r="A57" t="s">
        <v>164</v>
      </c>
      <c r="B57" t="s">
        <v>74</v>
      </c>
    </row>
    <row r="58" spans="1:2" x14ac:dyDescent="0.3">
      <c r="A58" t="s">
        <v>229</v>
      </c>
      <c r="B58" t="s">
        <v>74</v>
      </c>
    </row>
    <row r="59" spans="1:2" x14ac:dyDescent="0.3">
      <c r="A59" t="s">
        <v>178</v>
      </c>
      <c r="B59" t="s">
        <v>74</v>
      </c>
    </row>
    <row r="60" spans="1:2" x14ac:dyDescent="0.3">
      <c r="A60" t="s">
        <v>79</v>
      </c>
      <c r="B60" t="s">
        <v>74</v>
      </c>
    </row>
    <row r="61" spans="1:2" x14ac:dyDescent="0.3">
      <c r="A61" t="s">
        <v>177</v>
      </c>
      <c r="B61" t="s">
        <v>74</v>
      </c>
    </row>
    <row r="62" spans="1:2" x14ac:dyDescent="0.3">
      <c r="A62" t="s">
        <v>78</v>
      </c>
      <c r="B62" t="s">
        <v>74</v>
      </c>
    </row>
    <row r="63" spans="1:2" x14ac:dyDescent="0.3">
      <c r="A63" t="s">
        <v>176</v>
      </c>
      <c r="B63" t="s">
        <v>74</v>
      </c>
    </row>
    <row r="64" spans="1:2" x14ac:dyDescent="0.3">
      <c r="A64" t="s">
        <v>5</v>
      </c>
      <c r="B64" t="s">
        <v>74</v>
      </c>
    </row>
    <row r="65" spans="1:2" x14ac:dyDescent="0.3">
      <c r="A65" t="s">
        <v>240</v>
      </c>
      <c r="B65" t="s">
        <v>74</v>
      </c>
    </row>
    <row r="66" spans="1:2" x14ac:dyDescent="0.3">
      <c r="A66" t="s">
        <v>105</v>
      </c>
      <c r="B66" t="s">
        <v>80</v>
      </c>
    </row>
    <row r="67" spans="1:2" x14ac:dyDescent="0.3">
      <c r="A67" t="s">
        <v>203</v>
      </c>
      <c r="B67" t="s">
        <v>80</v>
      </c>
    </row>
    <row r="68" spans="1:2" x14ac:dyDescent="0.3">
      <c r="A68" t="s">
        <v>235</v>
      </c>
      <c r="B68" t="s">
        <v>80</v>
      </c>
    </row>
    <row r="69" spans="1:2" x14ac:dyDescent="0.3">
      <c r="A69" t="s">
        <v>2</v>
      </c>
      <c r="B69" t="s">
        <v>80</v>
      </c>
    </row>
    <row r="70" spans="1:2" x14ac:dyDescent="0.3">
      <c r="A70" t="s">
        <v>106</v>
      </c>
      <c r="B70" t="s">
        <v>80</v>
      </c>
    </row>
    <row r="71" spans="1:2" x14ac:dyDescent="0.3">
      <c r="A71" t="s">
        <v>227</v>
      </c>
      <c r="B71" t="s">
        <v>80</v>
      </c>
    </row>
    <row r="72" spans="1:2" x14ac:dyDescent="0.3">
      <c r="A72" t="s">
        <v>179</v>
      </c>
      <c r="B72" t="s">
        <v>80</v>
      </c>
    </row>
    <row r="73" spans="1:2" x14ac:dyDescent="0.3">
      <c r="A73" t="s">
        <v>60</v>
      </c>
      <c r="B73" t="s">
        <v>80</v>
      </c>
    </row>
    <row r="74" spans="1:2" x14ac:dyDescent="0.3">
      <c r="A74" t="s">
        <v>14</v>
      </c>
      <c r="B74" t="s">
        <v>80</v>
      </c>
    </row>
    <row r="75" spans="1:2" x14ac:dyDescent="0.3">
      <c r="A75" t="s">
        <v>76</v>
      </c>
      <c r="B75" t="s">
        <v>80</v>
      </c>
    </row>
    <row r="76" spans="1:2" x14ac:dyDescent="0.3">
      <c r="A76" t="s">
        <v>15</v>
      </c>
      <c r="B76" t="s">
        <v>80</v>
      </c>
    </row>
    <row r="77" spans="1:2" x14ac:dyDescent="0.3">
      <c r="A77" t="s">
        <v>217</v>
      </c>
      <c r="B77" t="s">
        <v>80</v>
      </c>
    </row>
    <row r="78" spans="1:2" x14ac:dyDescent="0.3">
      <c r="A78" t="s">
        <v>82</v>
      </c>
      <c r="B78" t="s">
        <v>81</v>
      </c>
    </row>
    <row r="79" spans="1:2" x14ac:dyDescent="0.3">
      <c r="A79" t="s">
        <v>182</v>
      </c>
      <c r="B79" t="s">
        <v>87</v>
      </c>
    </row>
    <row r="80" spans="1:2" x14ac:dyDescent="0.3">
      <c r="A80" t="s">
        <v>88</v>
      </c>
      <c r="B80" t="s">
        <v>87</v>
      </c>
    </row>
    <row r="81" spans="1:2" x14ac:dyDescent="0.3">
      <c r="A81" t="s">
        <v>89</v>
      </c>
      <c r="B81" t="s">
        <v>87</v>
      </c>
    </row>
    <row r="82" spans="1:2" x14ac:dyDescent="0.3">
      <c r="A82" t="s">
        <v>211</v>
      </c>
      <c r="B82" t="s">
        <v>87</v>
      </c>
    </row>
    <row r="83" spans="1:2" x14ac:dyDescent="0.3">
      <c r="A83" t="s">
        <v>213</v>
      </c>
      <c r="B83" t="s">
        <v>87</v>
      </c>
    </row>
    <row r="84" spans="1:2" x14ac:dyDescent="0.3">
      <c r="A84" t="s">
        <v>181</v>
      </c>
      <c r="B84" t="s">
        <v>87</v>
      </c>
    </row>
    <row r="85" spans="1:2" x14ac:dyDescent="0.3">
      <c r="A85" t="s">
        <v>93</v>
      </c>
      <c r="B85" t="s">
        <v>92</v>
      </c>
    </row>
    <row r="86" spans="1:2" x14ac:dyDescent="0.3">
      <c r="A86" t="s">
        <v>95</v>
      </c>
      <c r="B86" t="s">
        <v>92</v>
      </c>
    </row>
    <row r="87" spans="1:2" x14ac:dyDescent="0.3">
      <c r="A87" t="s">
        <v>188</v>
      </c>
      <c r="B87" t="s">
        <v>187</v>
      </c>
    </row>
    <row r="88" spans="1:2" x14ac:dyDescent="0.3">
      <c r="A88" t="s">
        <v>186</v>
      </c>
      <c r="B88" t="s">
        <v>86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0"/>
  <dimension ref="A1:B37"/>
  <sheetViews>
    <sheetView workbookViewId="0">
      <selection activeCell="B1" sqref="B1"/>
    </sheetView>
  </sheetViews>
  <sheetFormatPr baseColWidth="10" defaultRowHeight="14.4" x14ac:dyDescent="0.3"/>
  <sheetData>
    <row r="1" spans="1:2" x14ac:dyDescent="0.3">
      <c r="A1" s="71" t="s">
        <v>165</v>
      </c>
      <c r="B1" s="72" t="s">
        <v>259</v>
      </c>
    </row>
    <row r="2" spans="1:2" ht="15" x14ac:dyDescent="0.25">
      <c r="A2" s="73" t="s">
        <v>7</v>
      </c>
      <c r="B2" s="74" t="s">
        <v>1</v>
      </c>
    </row>
    <row r="3" spans="1:2" ht="15" x14ac:dyDescent="0.25">
      <c r="A3" s="73" t="s">
        <v>29</v>
      </c>
      <c r="B3" s="74" t="s">
        <v>1</v>
      </c>
    </row>
    <row r="4" spans="1:2" ht="15" x14ac:dyDescent="0.25">
      <c r="A4" s="73" t="s">
        <v>48</v>
      </c>
      <c r="B4" s="74" t="s">
        <v>1</v>
      </c>
    </row>
    <row r="5" spans="1:2" ht="15" x14ac:dyDescent="0.25">
      <c r="A5" s="73" t="s">
        <v>51</v>
      </c>
      <c r="B5" s="74" t="s">
        <v>1</v>
      </c>
    </row>
    <row r="6" spans="1:2" ht="15" x14ac:dyDescent="0.25">
      <c r="A6" s="73" t="s">
        <v>81</v>
      </c>
      <c r="B6" s="75" t="s">
        <v>180</v>
      </c>
    </row>
    <row r="7" spans="1:2" ht="15" x14ac:dyDescent="0.25">
      <c r="A7" s="73" t="s">
        <v>260</v>
      </c>
      <c r="B7" s="74" t="s">
        <v>261</v>
      </c>
    </row>
    <row r="8" spans="1:2" ht="15" x14ac:dyDescent="0.25">
      <c r="A8" s="73" t="s">
        <v>52</v>
      </c>
      <c r="B8" s="74" t="s">
        <v>1</v>
      </c>
    </row>
    <row r="9" spans="1:2" ht="15" x14ac:dyDescent="0.25">
      <c r="A9" s="73" t="s">
        <v>262</v>
      </c>
      <c r="B9" s="74" t="s">
        <v>263</v>
      </c>
    </row>
    <row r="10" spans="1:2" ht="15" x14ac:dyDescent="0.25">
      <c r="A10" s="73" t="s">
        <v>264</v>
      </c>
      <c r="B10" s="74" t="s">
        <v>263</v>
      </c>
    </row>
    <row r="11" spans="1:2" ht="15" x14ac:dyDescent="0.25">
      <c r="A11" s="73" t="s">
        <v>265</v>
      </c>
      <c r="B11" s="74" t="s">
        <v>145</v>
      </c>
    </row>
    <row r="12" spans="1:2" ht="15" x14ac:dyDescent="0.25">
      <c r="A12" s="73" t="s">
        <v>59</v>
      </c>
      <c r="B12" s="74" t="s">
        <v>1</v>
      </c>
    </row>
    <row r="13" spans="1:2" ht="15" x14ac:dyDescent="0.25">
      <c r="A13" s="73" t="s">
        <v>266</v>
      </c>
      <c r="B13" s="74" t="s">
        <v>263</v>
      </c>
    </row>
    <row r="14" spans="1:2" ht="15" x14ac:dyDescent="0.25">
      <c r="A14" s="73" t="s">
        <v>267</v>
      </c>
      <c r="B14" s="74" t="s">
        <v>145</v>
      </c>
    </row>
    <row r="15" spans="1:2" ht="15" x14ac:dyDescent="0.25">
      <c r="A15" s="73" t="s">
        <v>268</v>
      </c>
      <c r="B15" s="74" t="s">
        <v>145</v>
      </c>
    </row>
    <row r="16" spans="1:2" ht="15" x14ac:dyDescent="0.25">
      <c r="A16" s="73" t="s">
        <v>269</v>
      </c>
      <c r="B16" s="74" t="s">
        <v>145</v>
      </c>
    </row>
    <row r="17" spans="1:2" ht="15" x14ac:dyDescent="0.25">
      <c r="A17" s="73" t="s">
        <v>74</v>
      </c>
      <c r="B17" s="74" t="s">
        <v>1</v>
      </c>
    </row>
    <row r="18" spans="1:2" ht="15" x14ac:dyDescent="0.25">
      <c r="A18" s="73" t="s">
        <v>80</v>
      </c>
      <c r="B18" s="74" t="s">
        <v>1</v>
      </c>
    </row>
    <row r="19" spans="1:2" ht="15" x14ac:dyDescent="0.25">
      <c r="A19" s="73" t="s">
        <v>247</v>
      </c>
      <c r="B19" s="74" t="s">
        <v>1</v>
      </c>
    </row>
    <row r="20" spans="1:2" ht="15" x14ac:dyDescent="0.25">
      <c r="A20" s="73" t="s">
        <v>270</v>
      </c>
      <c r="B20" s="74" t="s">
        <v>1</v>
      </c>
    </row>
    <row r="21" spans="1:2" ht="15" x14ac:dyDescent="0.25">
      <c r="A21" s="73" t="s">
        <v>271</v>
      </c>
      <c r="B21" s="74" t="s">
        <v>263</v>
      </c>
    </row>
    <row r="22" spans="1:2" ht="15" x14ac:dyDescent="0.25">
      <c r="A22" s="73" t="s">
        <v>85</v>
      </c>
      <c r="B22" s="74" t="s">
        <v>1</v>
      </c>
    </row>
    <row r="23" spans="1:2" x14ac:dyDescent="0.3">
      <c r="A23" s="73" t="s">
        <v>272</v>
      </c>
      <c r="B23" s="74" t="s">
        <v>145</v>
      </c>
    </row>
    <row r="24" spans="1:2" x14ac:dyDescent="0.3">
      <c r="A24" s="73" t="s">
        <v>87</v>
      </c>
      <c r="B24" s="74" t="s">
        <v>148</v>
      </c>
    </row>
    <row r="25" spans="1:2" x14ac:dyDescent="0.3">
      <c r="A25" s="73" t="s">
        <v>86</v>
      </c>
      <c r="B25" s="74" t="s">
        <v>145</v>
      </c>
    </row>
    <row r="26" spans="1:2" x14ac:dyDescent="0.3">
      <c r="A26" s="73" t="s">
        <v>273</v>
      </c>
      <c r="B26" s="74" t="s">
        <v>145</v>
      </c>
    </row>
    <row r="27" spans="1:2" x14ac:dyDescent="0.3">
      <c r="A27" s="73" t="s">
        <v>90</v>
      </c>
      <c r="B27" s="74" t="s">
        <v>145</v>
      </c>
    </row>
    <row r="28" spans="1:2" x14ac:dyDescent="0.3">
      <c r="A28" s="73" t="s">
        <v>274</v>
      </c>
      <c r="B28" s="74" t="s">
        <v>145</v>
      </c>
    </row>
    <row r="29" spans="1:2" x14ac:dyDescent="0.3">
      <c r="A29" s="73" t="s">
        <v>275</v>
      </c>
      <c r="B29" s="74" t="s">
        <v>145</v>
      </c>
    </row>
    <row r="30" spans="1:2" x14ac:dyDescent="0.3">
      <c r="A30" s="73" t="s">
        <v>92</v>
      </c>
      <c r="B30" s="74" t="s">
        <v>148</v>
      </c>
    </row>
    <row r="31" spans="1:2" x14ac:dyDescent="0.3">
      <c r="A31" s="73" t="s">
        <v>276</v>
      </c>
      <c r="B31" s="74" t="s">
        <v>261</v>
      </c>
    </row>
    <row r="32" spans="1:2" x14ac:dyDescent="0.3">
      <c r="A32" s="73" t="s">
        <v>277</v>
      </c>
      <c r="B32" s="74" t="s">
        <v>1</v>
      </c>
    </row>
    <row r="33" spans="1:2" x14ac:dyDescent="0.3">
      <c r="A33" s="73" t="s">
        <v>187</v>
      </c>
      <c r="B33" s="74" t="s">
        <v>148</v>
      </c>
    </row>
    <row r="34" spans="1:2" x14ac:dyDescent="0.3">
      <c r="A34" s="73" t="s">
        <v>278</v>
      </c>
      <c r="B34" s="74" t="s">
        <v>263</v>
      </c>
    </row>
    <row r="35" spans="1:2" x14ac:dyDescent="0.3">
      <c r="A35" s="73" t="s">
        <v>279</v>
      </c>
      <c r="B35" s="74" t="s">
        <v>280</v>
      </c>
    </row>
    <row r="36" spans="1:2" x14ac:dyDescent="0.3">
      <c r="A36" s="73" t="s">
        <v>281</v>
      </c>
      <c r="B36" s="74" t="s">
        <v>1</v>
      </c>
    </row>
    <row r="37" spans="1:2" x14ac:dyDescent="0.3">
      <c r="A37" s="76" t="s">
        <v>282</v>
      </c>
      <c r="B37" s="77" t="s">
        <v>283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00B050"/>
  </sheetPr>
  <dimension ref="A1:T19"/>
  <sheetViews>
    <sheetView workbookViewId="0">
      <selection activeCell="C13" sqref="C13"/>
    </sheetView>
  </sheetViews>
  <sheetFormatPr baseColWidth="10" defaultRowHeight="14.4" x14ac:dyDescent="0.3"/>
  <cols>
    <col min="1" max="1" width="18.109375" bestFit="1" customWidth="1"/>
    <col min="2" max="2" width="28.44140625" bestFit="1" customWidth="1"/>
    <col min="3" max="10" width="24.88671875" bestFit="1" customWidth="1"/>
    <col min="11" max="11" width="15.33203125" bestFit="1" customWidth="1"/>
    <col min="12" max="19" width="15.44140625" bestFit="1" customWidth="1"/>
    <col min="20" max="20" width="18" bestFit="1" customWidth="1"/>
  </cols>
  <sheetData>
    <row r="1" spans="1:20" ht="15" x14ac:dyDescent="0.25">
      <c r="A1" s="13" t="s">
        <v>136</v>
      </c>
      <c r="B1" s="13" t="s">
        <v>135</v>
      </c>
      <c r="C1" s="13" t="s">
        <v>137</v>
      </c>
      <c r="D1" s="13" t="s">
        <v>138</v>
      </c>
      <c r="E1" s="13" t="s">
        <v>139</v>
      </c>
      <c r="F1" s="13" t="s">
        <v>140</v>
      </c>
      <c r="G1" s="13" t="s">
        <v>141</v>
      </c>
      <c r="H1" s="13" t="s">
        <v>142</v>
      </c>
      <c r="I1" s="13" t="s">
        <v>143</v>
      </c>
      <c r="J1" s="13" t="s">
        <v>144</v>
      </c>
      <c r="K1" s="13"/>
      <c r="L1" s="13" t="s">
        <v>137</v>
      </c>
      <c r="M1" s="13" t="s">
        <v>138</v>
      </c>
      <c r="N1" s="13" t="s">
        <v>139</v>
      </c>
      <c r="O1" s="13" t="s">
        <v>140</v>
      </c>
      <c r="P1" s="13" t="s">
        <v>141</v>
      </c>
      <c r="Q1" s="13" t="s">
        <v>142</v>
      </c>
      <c r="R1" s="13" t="s">
        <v>143</v>
      </c>
      <c r="S1" s="13" t="s">
        <v>144</v>
      </c>
      <c r="T1" s="13"/>
    </row>
    <row r="2" spans="1:20" ht="15" x14ac:dyDescent="0.25">
      <c r="A2" s="13" t="s">
        <v>86</v>
      </c>
      <c r="B2" s="13" t="s">
        <v>145</v>
      </c>
      <c r="C2" s="14">
        <v>10440.000000000004</v>
      </c>
      <c r="D2" s="14"/>
      <c r="E2" s="14"/>
      <c r="F2" s="14"/>
      <c r="G2" s="14"/>
      <c r="H2" s="14"/>
      <c r="I2" s="14"/>
      <c r="J2" s="14">
        <v>-20879.999999999742</v>
      </c>
      <c r="K2" s="14">
        <v>-10439.999999999738</v>
      </c>
      <c r="L2" s="14"/>
      <c r="M2" s="14"/>
      <c r="N2" s="14"/>
      <c r="O2" s="14"/>
      <c r="P2" s="14"/>
      <c r="Q2" s="14"/>
      <c r="R2" s="14"/>
      <c r="S2" s="14"/>
      <c r="T2" s="14"/>
    </row>
    <row r="3" spans="1:20" ht="15" x14ac:dyDescent="0.25">
      <c r="A3" s="13" t="s">
        <v>90</v>
      </c>
      <c r="B3" s="13" t="s">
        <v>145</v>
      </c>
      <c r="C3" s="14"/>
      <c r="D3" s="14"/>
      <c r="E3" s="14"/>
      <c r="F3" s="14">
        <v>8800.0000000001255</v>
      </c>
      <c r="G3" s="14"/>
      <c r="H3" s="14"/>
      <c r="I3" s="14"/>
      <c r="J3" s="14"/>
      <c r="K3" s="14">
        <v>8800.0000000001255</v>
      </c>
      <c r="L3" s="14"/>
      <c r="M3" s="14"/>
      <c r="N3" s="14"/>
      <c r="O3" s="14"/>
      <c r="P3" s="14"/>
      <c r="Q3" s="14"/>
      <c r="R3" s="14"/>
      <c r="S3" s="14"/>
      <c r="T3" s="14"/>
    </row>
    <row r="4" spans="1:20" ht="15" x14ac:dyDescent="0.25">
      <c r="A4" s="13"/>
      <c r="B4" s="13" t="s">
        <v>146</v>
      </c>
      <c r="C4" s="14">
        <v>10440.000000000004</v>
      </c>
      <c r="D4" s="14"/>
      <c r="E4" s="14"/>
      <c r="F4" s="14">
        <v>8800.0000000001255</v>
      </c>
      <c r="G4" s="14"/>
      <c r="H4" s="14"/>
      <c r="I4" s="14"/>
      <c r="J4" s="14">
        <v>-20879.999999999742</v>
      </c>
      <c r="K4" s="14">
        <v>-1639.9999999996126</v>
      </c>
      <c r="L4" s="14"/>
      <c r="M4" s="14"/>
      <c r="N4" s="14"/>
      <c r="O4" s="14"/>
      <c r="P4" s="14"/>
      <c r="Q4" s="14"/>
      <c r="R4" s="14"/>
      <c r="S4" s="14"/>
      <c r="T4" s="14"/>
    </row>
    <row r="5" spans="1:20" ht="15" x14ac:dyDescent="0.25">
      <c r="A5" s="13" t="s">
        <v>7</v>
      </c>
      <c r="B5" s="13" t="s">
        <v>1</v>
      </c>
      <c r="C5" s="14">
        <v>110741.5</v>
      </c>
      <c r="D5" s="14">
        <v>95347.499999999942</v>
      </c>
      <c r="E5" s="14">
        <v>98919.999999999825</v>
      </c>
      <c r="F5" s="14">
        <v>81795.000000000044</v>
      </c>
      <c r="G5" s="14">
        <v>102644.99999999996</v>
      </c>
      <c r="H5" s="14">
        <v>92085.000000000015</v>
      </c>
      <c r="I5" s="14">
        <v>101457.50000000007</v>
      </c>
      <c r="J5" s="14">
        <v>156250.00000000003</v>
      </c>
      <c r="K5" s="14">
        <v>839241.49999999988</v>
      </c>
      <c r="L5" s="14">
        <v>116097.12328767126</v>
      </c>
      <c r="M5" s="14">
        <v>104861.91780821911</v>
      </c>
      <c r="N5" s="14">
        <v>116097.12328767126</v>
      </c>
      <c r="O5" s="14">
        <v>112352.05479452052</v>
      </c>
      <c r="P5" s="14">
        <v>116097.12328767126</v>
      </c>
      <c r="Q5" s="14">
        <v>112352.05479452052</v>
      </c>
      <c r="R5" s="14">
        <v>116097.12328767126</v>
      </c>
      <c r="S5" s="14">
        <v>116097.12328767126</v>
      </c>
      <c r="T5" s="14">
        <v>910051.64383561641</v>
      </c>
    </row>
    <row r="6" spans="1:20" ht="15" x14ac:dyDescent="0.25">
      <c r="A6" s="15" t="s">
        <v>29</v>
      </c>
      <c r="B6" s="13" t="s">
        <v>1</v>
      </c>
      <c r="C6" s="14">
        <v>121970</v>
      </c>
      <c r="D6" s="14">
        <v>152078.00000000009</v>
      </c>
      <c r="E6" s="14">
        <v>119286.99999999997</v>
      </c>
      <c r="F6" s="14">
        <v>96334.999999999854</v>
      </c>
      <c r="G6" s="14">
        <v>92990.000000000015</v>
      </c>
      <c r="H6" s="14">
        <v>95249.999999999985</v>
      </c>
      <c r="I6" s="14">
        <v>104845.00000000001</v>
      </c>
      <c r="J6" s="14">
        <v>217052.00000000029</v>
      </c>
      <c r="K6" s="14">
        <v>999807.00000000023</v>
      </c>
      <c r="L6" s="14">
        <v>41260.510207841209</v>
      </c>
      <c r="M6" s="14">
        <v>37267.557607082417</v>
      </c>
      <c r="N6" s="14">
        <v>41260.510207841209</v>
      </c>
      <c r="O6" s="14">
        <v>39929.526007588305</v>
      </c>
      <c r="P6" s="14">
        <v>41260.510207841209</v>
      </c>
      <c r="Q6" s="14">
        <v>39929.526007588305</v>
      </c>
      <c r="R6" s="14">
        <v>33128.193762938827</v>
      </c>
      <c r="S6" s="14">
        <v>33128.193762938827</v>
      </c>
      <c r="T6" s="14">
        <v>307164.5277716603</v>
      </c>
    </row>
    <row r="7" spans="1:20" ht="15" x14ac:dyDescent="0.25">
      <c r="A7" s="13" t="s">
        <v>48</v>
      </c>
      <c r="B7" s="13" t="s">
        <v>1</v>
      </c>
      <c r="C7" s="14">
        <v>72549.999999999985</v>
      </c>
      <c r="D7" s="14">
        <v>59449.999999999993</v>
      </c>
      <c r="E7" s="14">
        <v>17285</v>
      </c>
      <c r="F7" s="14">
        <v>17280</v>
      </c>
      <c r="G7" s="14">
        <v>14040</v>
      </c>
      <c r="H7" s="14">
        <v>20520</v>
      </c>
      <c r="I7" s="14">
        <v>19440</v>
      </c>
      <c r="J7" s="14">
        <v>17280</v>
      </c>
      <c r="K7" s="14">
        <v>237844.99999999997</v>
      </c>
      <c r="L7" s="14">
        <v>19262.46575342468</v>
      </c>
      <c r="M7" s="14">
        <v>17398.356164383538</v>
      </c>
      <c r="N7" s="14">
        <v>19262.46575342468</v>
      </c>
      <c r="O7" s="14">
        <v>18641.095890410939</v>
      </c>
      <c r="P7" s="14">
        <v>19262.46575342468</v>
      </c>
      <c r="Q7" s="14">
        <v>18641.095890410939</v>
      </c>
      <c r="R7" s="14">
        <v>19262.46575342468</v>
      </c>
      <c r="S7" s="14">
        <v>19262.46575342468</v>
      </c>
      <c r="T7" s="14">
        <v>150992.87671232881</v>
      </c>
    </row>
    <row r="8" spans="1:20" ht="15" x14ac:dyDescent="0.25">
      <c r="A8" s="13" t="s">
        <v>51</v>
      </c>
      <c r="B8" s="13" t="s">
        <v>1</v>
      </c>
      <c r="C8" s="14">
        <v>509.99999999999932</v>
      </c>
      <c r="D8" s="14">
        <v>6459.9999999999764</v>
      </c>
      <c r="E8" s="14">
        <v>-6459.9999999999463</v>
      </c>
      <c r="F8" s="14"/>
      <c r="G8" s="14"/>
      <c r="H8" s="14"/>
      <c r="I8" s="14"/>
      <c r="J8" s="14"/>
      <c r="K8" s="14">
        <v>510.0000000000291</v>
      </c>
      <c r="L8" s="14"/>
      <c r="M8" s="14"/>
      <c r="N8" s="14"/>
      <c r="O8" s="14"/>
      <c r="P8" s="14"/>
      <c r="Q8" s="14"/>
      <c r="R8" s="14"/>
      <c r="S8" s="14"/>
      <c r="T8" s="14"/>
    </row>
    <row r="9" spans="1:20" ht="15" x14ac:dyDescent="0.25">
      <c r="A9" s="13" t="s">
        <v>52</v>
      </c>
      <c r="B9" s="13" t="s">
        <v>1</v>
      </c>
      <c r="C9" s="14">
        <v>21730</v>
      </c>
      <c r="D9" s="14">
        <v>20450.000000000004</v>
      </c>
      <c r="E9" s="14">
        <v>10754.999999999995</v>
      </c>
      <c r="F9" s="14">
        <v>21107.500000000025</v>
      </c>
      <c r="G9" s="14">
        <v>19015.000000000004</v>
      </c>
      <c r="H9" s="14">
        <v>19364.999999999993</v>
      </c>
      <c r="I9" s="14">
        <v>24930.000000000022</v>
      </c>
      <c r="J9" s="14">
        <v>31900</v>
      </c>
      <c r="K9" s="14">
        <v>169252.50000000003</v>
      </c>
      <c r="L9" s="14">
        <v>17580.821917808207</v>
      </c>
      <c r="M9" s="14">
        <v>15879.45205479451</v>
      </c>
      <c r="N9" s="14">
        <v>17580.821917808207</v>
      </c>
      <c r="O9" s="14">
        <v>17013.698630136983</v>
      </c>
      <c r="P9" s="14">
        <v>17580.821917808207</v>
      </c>
      <c r="Q9" s="14">
        <v>17013.698630136983</v>
      </c>
      <c r="R9" s="14">
        <v>17580.821917808207</v>
      </c>
      <c r="S9" s="14">
        <v>17580.821917808207</v>
      </c>
      <c r="T9" s="14">
        <v>137810.95890410952</v>
      </c>
    </row>
    <row r="10" spans="1:20" ht="15" x14ac:dyDescent="0.25">
      <c r="A10" s="15" t="s">
        <v>59</v>
      </c>
      <c r="B10" s="13" t="s">
        <v>1</v>
      </c>
      <c r="C10" s="14">
        <v>68906.459999999948</v>
      </c>
      <c r="D10" s="14">
        <v>38210.270000000019</v>
      </c>
      <c r="E10" s="14">
        <v>75054.170000000086</v>
      </c>
      <c r="F10" s="14">
        <v>81028.72999999988</v>
      </c>
      <c r="G10" s="14">
        <v>70342.000000000015</v>
      </c>
      <c r="H10" s="14">
        <v>60870.999999999956</v>
      </c>
      <c r="I10" s="14">
        <v>91683</v>
      </c>
      <c r="J10" s="14">
        <v>119238.37999999986</v>
      </c>
      <c r="K10" s="14">
        <v>605334.00999999978</v>
      </c>
      <c r="L10" s="14">
        <v>34724.497129712152</v>
      </c>
      <c r="M10" s="14">
        <v>31364.06192361096</v>
      </c>
      <c r="N10" s="14">
        <v>30362.923756035903</v>
      </c>
      <c r="O10" s="14">
        <v>29383.474602615406</v>
      </c>
      <c r="P10" s="14">
        <v>30362.923756035903</v>
      </c>
      <c r="Q10" s="14">
        <v>29383.474602615406</v>
      </c>
      <c r="R10" s="14">
        <v>30362.923756035903</v>
      </c>
      <c r="S10" s="14">
        <v>30362.923756035903</v>
      </c>
      <c r="T10" s="14">
        <v>246307.20328269753</v>
      </c>
    </row>
    <row r="11" spans="1:20" ht="15" x14ac:dyDescent="0.25">
      <c r="A11" s="13" t="s">
        <v>74</v>
      </c>
      <c r="B11" s="13" t="s">
        <v>1</v>
      </c>
      <c r="C11" s="14">
        <v>92659.999999999913</v>
      </c>
      <c r="D11" s="14">
        <v>83960.000000000029</v>
      </c>
      <c r="E11" s="14">
        <v>79790.000000000015</v>
      </c>
      <c r="F11" s="14">
        <v>47765.999999999993</v>
      </c>
      <c r="G11" s="14">
        <v>39438.000000000007</v>
      </c>
      <c r="H11" s="14">
        <v>40052</v>
      </c>
      <c r="I11" s="14">
        <v>51883.999999999942</v>
      </c>
      <c r="J11" s="14">
        <v>33847.999999999985</v>
      </c>
      <c r="K11" s="14">
        <v>469397.99999999988</v>
      </c>
      <c r="L11" s="14">
        <v>61536.953424657491</v>
      </c>
      <c r="M11" s="14">
        <v>55581.76438356164</v>
      </c>
      <c r="N11" s="14">
        <v>61536.953424657491</v>
      </c>
      <c r="O11" s="14">
        <v>59551.890410958884</v>
      </c>
      <c r="P11" s="14">
        <v>61536.953424657491</v>
      </c>
      <c r="Q11" s="14">
        <v>59551.890410958884</v>
      </c>
      <c r="R11" s="14">
        <v>61536.953424657491</v>
      </c>
      <c r="S11" s="14">
        <v>61536.953424657491</v>
      </c>
      <c r="T11" s="14">
        <v>482370.3123287668</v>
      </c>
    </row>
    <row r="12" spans="1:20" ht="15" x14ac:dyDescent="0.25">
      <c r="A12" s="13" t="s">
        <v>80</v>
      </c>
      <c r="B12" s="13" t="s">
        <v>1</v>
      </c>
      <c r="C12" s="14">
        <v>41675</v>
      </c>
      <c r="D12" s="14">
        <v>48279.999999999993</v>
      </c>
      <c r="E12" s="14">
        <v>46277.500000000022</v>
      </c>
      <c r="F12" s="14">
        <v>41349.999999999985</v>
      </c>
      <c r="G12" s="14">
        <v>31869.500000000022</v>
      </c>
      <c r="H12" s="14">
        <v>20673.35999999999</v>
      </c>
      <c r="I12" s="14">
        <v>55184.789999999964</v>
      </c>
      <c r="J12" s="14">
        <v>115604.99999999996</v>
      </c>
      <c r="K12" s="14">
        <v>400915.14999999991</v>
      </c>
      <c r="L12" s="14">
        <v>35403.698630136983</v>
      </c>
      <c r="M12" s="14">
        <v>31977.534246575338</v>
      </c>
      <c r="N12" s="14">
        <v>35403.698630136983</v>
      </c>
      <c r="O12" s="14">
        <v>34261.643835616429</v>
      </c>
      <c r="P12" s="14">
        <v>35403.698630136983</v>
      </c>
      <c r="Q12" s="14">
        <v>34261.643835616429</v>
      </c>
      <c r="R12" s="14">
        <v>35403.698630136983</v>
      </c>
      <c r="S12" s="14">
        <v>35403.698630136983</v>
      </c>
      <c r="T12" s="14">
        <v>277519.31506849313</v>
      </c>
    </row>
    <row r="13" spans="1:20" ht="15" x14ac:dyDescent="0.25">
      <c r="A13" s="13" t="s">
        <v>85</v>
      </c>
      <c r="B13" s="13" t="s">
        <v>1</v>
      </c>
      <c r="C13" s="14">
        <v>489.99999999999994</v>
      </c>
      <c r="D13" s="14">
        <v>-629.99999999999818</v>
      </c>
      <c r="E13" s="14"/>
      <c r="F13" s="14"/>
      <c r="G13" s="14"/>
      <c r="H13" s="14"/>
      <c r="I13" s="14"/>
      <c r="J13" s="14"/>
      <c r="K13" s="14">
        <v>-139.99999999999824</v>
      </c>
      <c r="L13" s="14">
        <v>25504.931506849338</v>
      </c>
      <c r="M13" s="14">
        <v>23036.712328767109</v>
      </c>
      <c r="N13" s="14">
        <v>25504.931506849338</v>
      </c>
      <c r="O13" s="14">
        <v>24682.191780821962</v>
      </c>
      <c r="P13" s="14">
        <v>25504.931506849338</v>
      </c>
      <c r="Q13" s="14">
        <v>24682.191780821962</v>
      </c>
      <c r="R13" s="14">
        <v>25504.931506849338</v>
      </c>
      <c r="S13" s="14">
        <v>25504.931506849338</v>
      </c>
      <c r="T13" s="14">
        <v>199925.75342465771</v>
      </c>
    </row>
    <row r="14" spans="1:20" ht="15" x14ac:dyDescent="0.25">
      <c r="A14" s="13"/>
      <c r="B14" s="13" t="s">
        <v>147</v>
      </c>
      <c r="C14" s="14">
        <v>531232.95999999985</v>
      </c>
      <c r="D14" s="14">
        <v>503605.77</v>
      </c>
      <c r="E14" s="14">
        <v>440908.66999999993</v>
      </c>
      <c r="F14" s="14">
        <v>386662.22999999981</v>
      </c>
      <c r="G14" s="14">
        <v>370339.5</v>
      </c>
      <c r="H14" s="14">
        <v>348816.35999999993</v>
      </c>
      <c r="I14" s="14">
        <v>449424.29000000004</v>
      </c>
      <c r="J14" s="14">
        <v>691173.38000000024</v>
      </c>
      <c r="K14" s="14">
        <v>3722163.1599999997</v>
      </c>
      <c r="L14" s="14">
        <v>351371.00185810128</v>
      </c>
      <c r="M14" s="14">
        <v>317367.35651699454</v>
      </c>
      <c r="N14" s="14">
        <v>347009.42848442512</v>
      </c>
      <c r="O14" s="14">
        <v>335815.57595266943</v>
      </c>
      <c r="P14" s="14">
        <v>347009.42848442512</v>
      </c>
      <c r="Q14" s="14">
        <v>335815.57595266943</v>
      </c>
      <c r="R14" s="14">
        <v>338877.11203952268</v>
      </c>
      <c r="S14" s="14">
        <v>338877.11203952268</v>
      </c>
      <c r="T14" s="14">
        <v>2712142.5913283299</v>
      </c>
    </row>
    <row r="15" spans="1:20" ht="15" x14ac:dyDescent="0.25">
      <c r="A15" s="13" t="s">
        <v>81</v>
      </c>
      <c r="B15" s="13" t="s">
        <v>148</v>
      </c>
      <c r="C15" s="14">
        <v>18700.000000000007</v>
      </c>
      <c r="D15" s="14">
        <v>17600</v>
      </c>
      <c r="E15" s="14">
        <v>17600.000000000007</v>
      </c>
      <c r="F15" s="14">
        <v>2200</v>
      </c>
      <c r="G15" s="14">
        <v>6600</v>
      </c>
      <c r="H15" s="14">
        <v>18700</v>
      </c>
      <c r="I15" s="14">
        <v>19800</v>
      </c>
      <c r="J15" s="14">
        <v>17600</v>
      </c>
      <c r="K15" s="14">
        <v>118800.00000000001</v>
      </c>
      <c r="L15" s="14"/>
      <c r="M15" s="14"/>
      <c r="N15" s="14"/>
      <c r="O15" s="14"/>
      <c r="P15" s="14"/>
      <c r="Q15" s="14"/>
      <c r="R15" s="14"/>
      <c r="S15" s="14"/>
      <c r="T15" s="14"/>
    </row>
    <row r="16" spans="1:20" ht="15" x14ac:dyDescent="0.25">
      <c r="A16" s="13" t="s">
        <v>87</v>
      </c>
      <c r="B16" s="13" t="s">
        <v>148</v>
      </c>
      <c r="C16" s="14">
        <v>21580</v>
      </c>
      <c r="D16" s="14">
        <v>21809.99999999996</v>
      </c>
      <c r="E16" s="14">
        <v>25620</v>
      </c>
      <c r="F16" s="14">
        <v>14760</v>
      </c>
      <c r="G16" s="14">
        <v>17900</v>
      </c>
      <c r="H16" s="14">
        <v>15100</v>
      </c>
      <c r="I16" s="14">
        <v>12220</v>
      </c>
      <c r="J16" s="14">
        <v>21980</v>
      </c>
      <c r="K16" s="14">
        <v>150969.99999999994</v>
      </c>
      <c r="L16" s="14">
        <v>16455.479452054798</v>
      </c>
      <c r="M16" s="14">
        <v>14863.0136986301</v>
      </c>
      <c r="N16" s="14">
        <v>16455.479452054798</v>
      </c>
      <c r="O16" s="14">
        <v>15924.6575342466</v>
      </c>
      <c r="P16" s="14">
        <v>16455.479452054798</v>
      </c>
      <c r="Q16" s="14">
        <v>15924.6575342466</v>
      </c>
      <c r="R16" s="14">
        <v>16455.479452054798</v>
      </c>
      <c r="S16" s="14">
        <v>16455.479452054798</v>
      </c>
      <c r="T16" s="14">
        <v>128989.72602739729</v>
      </c>
    </row>
    <row r="17" spans="1:20" ht="15" x14ac:dyDescent="0.25">
      <c r="A17" s="13" t="s">
        <v>92</v>
      </c>
      <c r="B17" s="13" t="s">
        <v>148</v>
      </c>
      <c r="C17" s="14">
        <v>28700</v>
      </c>
      <c r="D17" s="14">
        <v>26600</v>
      </c>
      <c r="E17" s="14">
        <v>30800</v>
      </c>
      <c r="F17" s="14">
        <v>16799.999999999978</v>
      </c>
      <c r="G17" s="14">
        <v>-13775</v>
      </c>
      <c r="H17" s="14">
        <v>17500</v>
      </c>
      <c r="I17" s="14">
        <v>39825</v>
      </c>
      <c r="J17" s="14">
        <v>35000</v>
      </c>
      <c r="K17" s="14">
        <v>181449.99999999997</v>
      </c>
      <c r="L17" s="14">
        <v>19619.1780821918</v>
      </c>
      <c r="M17" s="14">
        <v>17720.547945205519</v>
      </c>
      <c r="N17" s="14">
        <v>19619.1780821918</v>
      </c>
      <c r="O17" s="14">
        <v>18986.301369863009</v>
      </c>
      <c r="P17" s="14">
        <v>19619.1780821918</v>
      </c>
      <c r="Q17" s="14">
        <v>18986.301369863009</v>
      </c>
      <c r="R17" s="14">
        <v>19619.1780821918</v>
      </c>
      <c r="S17" s="14">
        <v>19619.1780821918</v>
      </c>
      <c r="T17" s="14">
        <v>153789.04109589051</v>
      </c>
    </row>
    <row r="18" spans="1:20" ht="15" x14ac:dyDescent="0.25">
      <c r="A18" s="13"/>
      <c r="B18" s="13" t="s">
        <v>149</v>
      </c>
      <c r="C18" s="14">
        <v>68980</v>
      </c>
      <c r="D18" s="14">
        <v>66009.999999999956</v>
      </c>
      <c r="E18" s="14">
        <v>74020</v>
      </c>
      <c r="F18" s="14">
        <v>33759.999999999978</v>
      </c>
      <c r="G18" s="14">
        <v>10725</v>
      </c>
      <c r="H18" s="14">
        <v>51300</v>
      </c>
      <c r="I18" s="14">
        <v>71845</v>
      </c>
      <c r="J18" s="14">
        <v>74580</v>
      </c>
      <c r="K18" s="14">
        <v>451219.99999999988</v>
      </c>
      <c r="L18" s="14">
        <v>36074.657534246595</v>
      </c>
      <c r="M18" s="14">
        <v>32583.561643835619</v>
      </c>
      <c r="N18" s="14">
        <v>36074.657534246595</v>
      </c>
      <c r="O18" s="14">
        <v>34910.958904109611</v>
      </c>
      <c r="P18" s="14">
        <v>36074.657534246595</v>
      </c>
      <c r="Q18" s="14">
        <v>34910.958904109611</v>
      </c>
      <c r="R18" s="14">
        <v>36074.657534246595</v>
      </c>
      <c r="S18" s="14">
        <v>36074.657534246595</v>
      </c>
      <c r="T18" s="14">
        <v>282778.76712328778</v>
      </c>
    </row>
    <row r="19" spans="1:20" x14ac:dyDescent="0.3">
      <c r="A19" s="13"/>
      <c r="B19" s="13" t="s">
        <v>150</v>
      </c>
      <c r="C19" s="14">
        <v>610652.95999999985</v>
      </c>
      <c r="D19" s="14">
        <v>569615.77</v>
      </c>
      <c r="E19" s="14">
        <v>514928.66999999993</v>
      </c>
      <c r="F19" s="14">
        <v>429222.22999999992</v>
      </c>
      <c r="G19" s="14">
        <v>381064.5</v>
      </c>
      <c r="H19" s="14">
        <v>400116.35999999993</v>
      </c>
      <c r="I19" s="14">
        <v>521269.29000000004</v>
      </c>
      <c r="J19" s="14">
        <v>744873.38000000047</v>
      </c>
      <c r="K19" s="14">
        <v>4171743.16</v>
      </c>
      <c r="L19" s="14">
        <v>387445.65939234785</v>
      </c>
      <c r="M19" s="14">
        <v>349950.91816083016</v>
      </c>
      <c r="N19" s="14">
        <v>383084.08601867169</v>
      </c>
      <c r="O19" s="14">
        <v>370726.53485677904</v>
      </c>
      <c r="P19" s="14">
        <v>383084.08601867169</v>
      </c>
      <c r="Q19" s="14">
        <v>370726.53485677904</v>
      </c>
      <c r="R19" s="14">
        <v>374951.76957376924</v>
      </c>
      <c r="S19" s="14">
        <v>374951.76957376924</v>
      </c>
      <c r="T19" s="14">
        <v>2994921.3584516179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19</vt:i4>
      </vt:variant>
      <vt:variant>
        <vt:lpstr>Benannte Bereiche</vt:lpstr>
      </vt:variant>
      <vt:variant>
        <vt:i4>1</vt:i4>
      </vt:variant>
    </vt:vector>
  </HeadingPairs>
  <TitlesOfParts>
    <vt:vector size="20" baseType="lpstr">
      <vt:lpstr>Synthèse</vt:lpstr>
      <vt:lpstr>Actual Ajusté</vt:lpstr>
      <vt:lpstr>Ajustement</vt:lpstr>
      <vt:lpstr>Actual</vt:lpstr>
      <vt:lpstr>Budget</vt:lpstr>
      <vt:lpstr>Contrôle</vt:lpstr>
      <vt:lpstr>1BI</vt:lpstr>
      <vt:lpstr>1BUS</vt:lpstr>
      <vt:lpstr>1CORP</vt:lpstr>
      <vt:lpstr>1DIROP</vt:lpstr>
      <vt:lpstr>1ITFIN</vt:lpstr>
      <vt:lpstr>1ITGF</vt:lpstr>
      <vt:lpstr>1ITRUN</vt:lpstr>
      <vt:lpstr>PPM 2019</vt:lpstr>
      <vt:lpstr>Ressources PPM_01</vt:lpstr>
      <vt:lpstr>Ressources PPM_02</vt:lpstr>
      <vt:lpstr>REV</vt:lpstr>
      <vt:lpstr>Mapping</vt:lpstr>
      <vt:lpstr>Feuil1</vt:lpstr>
      <vt:lpstr>Synthèse!Mois</vt:lpstr>
    </vt:vector>
  </TitlesOfParts>
  <Company>Geodis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Tia-Tun YEN</dc:creator>
  <cp:lastModifiedBy>Arbeitsplatz</cp:lastModifiedBy>
  <cp:lastPrinted>2018-10-19T17:55:36Z</cp:lastPrinted>
  <dcterms:created xsi:type="dcterms:W3CDTF">2018-09-12T17:12:01Z</dcterms:created>
  <dcterms:modified xsi:type="dcterms:W3CDTF">2019-04-02T21:38:40Z</dcterms:modified>
</cp:coreProperties>
</file>