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20" yWindow="-120" windowWidth="23256" windowHeight="13176" tabRatio="424" firstSheet="1" activeTab="2"/>
  </bookViews>
  <sheets>
    <sheet name="Feuille de route" sheetId="1" state="hidden" r:id="rId1"/>
    <sheet name="A faire" sheetId="4" r:id="rId2"/>
    <sheet name="Résumé François" sheetId="6" r:id="rId3"/>
  </sheets>
  <definedNames>
    <definedName name="_xlnm._FilterDatabase" localSheetId="1" hidden="1">'A faire'!$B$3:$K$112</definedName>
    <definedName name="_xlnm._FilterDatabase" localSheetId="0" hidden="1">'Feuille de route'!$B$5:$H$95</definedName>
    <definedName name="date_fichier">#REF!</definedName>
    <definedName name="_xlnm.Print_Area" localSheetId="0">'Feuille de route'!$A$1:$M$73</definedName>
  </definedNames>
  <calcPr calcId="14562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6" l="1"/>
  <c r="C6" i="6"/>
  <c r="C7" i="6"/>
  <c r="C8" i="6"/>
  <c r="C9" i="6"/>
  <c r="C10" i="6"/>
  <c r="C11" i="6"/>
  <c r="C12" i="6"/>
  <c r="C13" i="6"/>
  <c r="C4" i="6"/>
  <c r="M4" i="4" l="1"/>
  <c r="K14" i="4" l="1"/>
  <c r="K16" i="4"/>
  <c r="K17" i="4"/>
  <c r="K19" i="4"/>
  <c r="K23" i="4"/>
  <c r="K24" i="4"/>
  <c r="K25" i="4"/>
  <c r="K27" i="4"/>
  <c r="K28" i="4"/>
  <c r="K32" i="4"/>
  <c r="K33" i="4"/>
  <c r="K34" i="4"/>
  <c r="K35" i="4"/>
  <c r="K36" i="4"/>
  <c r="K37" i="4"/>
  <c r="K38" i="4"/>
  <c r="K39" i="4"/>
  <c r="K40" i="4"/>
  <c r="K41" i="4"/>
  <c r="K42" i="4"/>
  <c r="K43" i="4"/>
  <c r="K44" i="4"/>
  <c r="K45" i="4"/>
  <c r="K46" i="4"/>
  <c r="K47" i="4"/>
  <c r="K48" i="4"/>
  <c r="K49" i="4"/>
  <c r="K50" i="4"/>
  <c r="K51"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9" i="4"/>
  <c r="E2" i="4" l="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7" i="1"/>
  <c r="Q48" i="1"/>
  <c r="Q49" i="1"/>
  <c r="Q52" i="1"/>
  <c r="Q47" i="1"/>
  <c r="Q50" i="1"/>
  <c r="Q51" i="1"/>
  <c r="Q53" i="1"/>
  <c r="Q54" i="1"/>
  <c r="Q55" i="1"/>
  <c r="Q56" i="1"/>
  <c r="Q57" i="1"/>
  <c r="Q58" i="1"/>
  <c r="Q59" i="1"/>
  <c r="Q60" i="1"/>
  <c r="Q61" i="1"/>
  <c r="Q62" i="1"/>
  <c r="Q63" i="1"/>
  <c r="Q64" i="1"/>
  <c r="Q65" i="1"/>
  <c r="Q66" i="1"/>
  <c r="Q67" i="1"/>
  <c r="Q68" i="1"/>
  <c r="Q69" i="1"/>
  <c r="Q70" i="1"/>
  <c r="Q71" i="1"/>
  <c r="Q72" i="1"/>
  <c r="Q73" i="1"/>
  <c r="Q74" i="1"/>
  <c r="J7" i="1"/>
  <c r="J8" i="1" s="1"/>
  <c r="J9" i="1" s="1"/>
  <c r="K7" i="1" l="1"/>
  <c r="K8" i="1" s="1"/>
  <c r="L8" i="1" s="1"/>
  <c r="K8" i="4" l="1"/>
  <c r="K13" i="4"/>
  <c r="K31" i="4"/>
  <c r="K4" i="4"/>
  <c r="K30" i="4"/>
  <c r="K52" i="4"/>
</calcChain>
</file>

<file path=xl/comments1.xml><?xml version="1.0" encoding="utf-8"?>
<comments xmlns="http://schemas.openxmlformats.org/spreadsheetml/2006/main">
  <authors>
    <author>D. FRITSCHY</author>
  </authors>
  <commentList>
    <comment ref="G5" authorId="0">
      <text>
        <r>
          <rPr>
            <b/>
            <sz val="9"/>
            <color indexed="81"/>
            <rFont val="Tahoma"/>
            <family val="2"/>
          </rPr>
          <t>D. FRITSCHY:</t>
        </r>
        <r>
          <rPr>
            <sz val="9"/>
            <color indexed="81"/>
            <rFont val="Tahoma"/>
            <family val="2"/>
          </rPr>
          <t xml:space="preserve">
Pour indiquer des pourcentages d'avancement il faut taper 0,1/0,2 etc…
Une croix signifie réalisé à 100%</t>
        </r>
      </text>
    </comment>
    <comment ref="Q5" authorId="0">
      <text>
        <r>
          <rPr>
            <b/>
            <sz val="9"/>
            <color indexed="81"/>
            <rFont val="Tahoma"/>
            <family val="2"/>
          </rPr>
          <t>D. FRITSCHY:</t>
        </r>
        <r>
          <rPr>
            <sz val="9"/>
            <color indexed="81"/>
            <rFont val="Tahoma"/>
            <family val="2"/>
          </rPr>
          <t xml:space="preserve">
Utilisé pour le calcul des avancement (colonne G et K8)</t>
        </r>
      </text>
    </comment>
  </commentList>
</comments>
</file>

<file path=xl/comments2.xml><?xml version="1.0" encoding="utf-8"?>
<comments xmlns="http://schemas.openxmlformats.org/spreadsheetml/2006/main">
  <authors>
    <author>D. FRITSCHY</author>
  </authors>
  <commentList>
    <comment ref="D3" authorId="0">
      <text>
        <r>
          <rPr>
            <b/>
            <sz val="9"/>
            <color indexed="81"/>
            <rFont val="Tahoma"/>
            <family val="2"/>
          </rPr>
          <t>D. FRITSCHY:</t>
        </r>
        <r>
          <rPr>
            <sz val="9"/>
            <color indexed="81"/>
            <rFont val="Tahoma"/>
            <family val="2"/>
          </rPr>
          <t xml:space="preserve">
Concerne uniquement la création des vidéos des modules principaux (n'inclut pas l'hébergement et la création du module de formation sur le LMS)</t>
        </r>
      </text>
    </comment>
    <comment ref="E3" authorId="0">
      <text>
        <r>
          <rPr>
            <b/>
            <sz val="9"/>
            <color indexed="81"/>
            <rFont val="Tahoma"/>
            <family val="2"/>
          </rPr>
          <t>D. FRITSCHY:</t>
        </r>
        <r>
          <rPr>
            <sz val="9"/>
            <color indexed="81"/>
            <rFont val="Tahoma"/>
            <family val="2"/>
          </rPr>
          <t xml:space="preserve">
Concerne uniquement la création des vidéos des modules secondaires (n'inclut pas l'hébergement et la création du module de formation sur le LMS)</t>
        </r>
      </text>
    </comment>
    <comment ref="F3" authorId="0">
      <text>
        <r>
          <rPr>
            <b/>
            <sz val="9"/>
            <color indexed="81"/>
            <rFont val="Tahoma"/>
            <family val="2"/>
          </rPr>
          <t>D. FRITSCHY:</t>
        </r>
        <r>
          <rPr>
            <sz val="9"/>
            <color indexed="81"/>
            <rFont val="Tahoma"/>
            <family val="2"/>
          </rPr>
          <t xml:space="preserve">
Concerne uniquement l'hébergement et la création du module de formation sur le LMS
Incluant les modules digitalisés par WeUP, PEAX ou en interne</t>
        </r>
      </text>
    </comment>
  </commentList>
</comments>
</file>

<file path=xl/sharedStrings.xml><?xml version="1.0" encoding="utf-8"?>
<sst xmlns="http://schemas.openxmlformats.org/spreadsheetml/2006/main" count="621" uniqueCount="340">
  <si>
    <t>Matrice de formation</t>
  </si>
  <si>
    <t>Réalisé</t>
  </si>
  <si>
    <t>Booklet</t>
  </si>
  <si>
    <t>Voir le contrat</t>
  </si>
  <si>
    <t>Commentaires / Détails</t>
  </si>
  <si>
    <t>Grand total</t>
  </si>
  <si>
    <t>Créer les fiches de notation</t>
  </si>
  <si>
    <t>Regarder ce que le contrat de Kemsley demande en terme de besoin de formation (temps, nombre de personnes, etc…)</t>
  </si>
  <si>
    <t>Estimation des besoins</t>
  </si>
  <si>
    <t>Temps prévu (1/2 journée)</t>
  </si>
  <si>
    <t>Création des vues DCS</t>
  </si>
  <si>
    <t>Définition du logiciel vues DCS</t>
  </si>
  <si>
    <t>Définition du logiciel à utiliser pour les vues DCS et popup à mettre en place</t>
  </si>
  <si>
    <t>Inclure une période de 1 à 2 semaines à la fin du planning pour les sessions reportées ou des compléments de formation</t>
  </si>
  <si>
    <t>Planning formation</t>
  </si>
  <si>
    <t>A réaliser</t>
  </si>
  <si>
    <t>Priorité</t>
  </si>
  <si>
    <t>+</t>
  </si>
  <si>
    <t>-</t>
  </si>
  <si>
    <t>Faire un tri dans le planning avec les formations réalisées par les STL Cnim, celles réalisées par les lead et celles réalisées par les ingé process en classroom</t>
  </si>
  <si>
    <t>Feuille de route formation Kemsley</t>
  </si>
  <si>
    <t>Définition des informations à inclure dans les popup, en fonction de la lourdeur de mise à jour entre chaque projet</t>
  </si>
  <si>
    <t>Tâche reliée</t>
  </si>
  <si>
    <t>A</t>
  </si>
  <si>
    <t>B</t>
  </si>
  <si>
    <t>C</t>
  </si>
  <si>
    <t>D</t>
  </si>
  <si>
    <t>E</t>
  </si>
  <si>
    <t>F</t>
  </si>
  <si>
    <t>G</t>
  </si>
  <si>
    <t>H</t>
  </si>
  <si>
    <t>I</t>
  </si>
  <si>
    <t>Estimation des besoins rééls en temps de formation pour chaque module (Besoin plus importants sur Beddington par rapport au temps réel nécessaire pour chaque système) et création du planning de formation</t>
  </si>
  <si>
    <t>Informations de base à inclure dans les popup : KKS, Description (type de fluide; d’où il vient et ou il va)</t>
  </si>
  <si>
    <t>Information supplémentaires à ajouter : Numéro de ligne sur le PID avec un lien vers le PID dont la ligne est surlignée (renommer chaque PID en utilisant le numéro de la ligne surlignée sur le PID)</t>
  </si>
  <si>
    <t>Mettre en place le tableau de bord du fichier de synthèse</t>
  </si>
  <si>
    <t>Mettre en place le tableau de bord de la matrice de formation</t>
  </si>
  <si>
    <t>J</t>
  </si>
  <si>
    <t>K</t>
  </si>
  <si>
    <t>L</t>
  </si>
  <si>
    <t>TdB fichier synthèse</t>
  </si>
  <si>
    <t>TdB fichier matrice formation</t>
  </si>
  <si>
    <t>Index documents</t>
  </si>
  <si>
    <t>Faire un index dans le répertoire de base ou sont contenus tous les fichiers en HTML, afin d'avoir une rapide vue des fichiers contenus dans le répertoire (voir pour utiliser un logiciel de mindmapping pour créer l'arborecence)</t>
  </si>
  <si>
    <t>Indicateur</t>
  </si>
  <si>
    <t>°</t>
  </si>
  <si>
    <t>Dans le tableau de bord de la matrice de formation, mettre en place une ségrégation entre les systèmes qui ne sont pas disponibles pour la partie "Training" au moment de la formation (typiquement les wastes cranes par exemple)</t>
  </si>
  <si>
    <t>Assement forms</t>
  </si>
  <si>
    <t>Faire une grille de réponses types pour éviter au maximum une notation différente en fonction de la personne qui corrige</t>
  </si>
  <si>
    <t>M</t>
  </si>
  <si>
    <t>N</t>
  </si>
  <si>
    <t>Objectif du point</t>
  </si>
  <si>
    <t>Faciliter la création des documents entre les différents projets</t>
  </si>
  <si>
    <t>Eviter des déviances sur les notations si plusieurs corecteurs</t>
  </si>
  <si>
    <t>Permettra d'avoir un accès plus rapide aux PID</t>
  </si>
  <si>
    <t>Gardera un objectif clair en fonction des priorités</t>
  </si>
  <si>
    <t>Permettra une meilleure estimation des besoins en terme de personnel pour la formation</t>
  </si>
  <si>
    <t>Idem ci-dessous</t>
  </si>
  <si>
    <t>Trouver le meilleur compromis entre temps/fonctions/prix</t>
  </si>
  <si>
    <t>Sera mise en place en relation avec le point 20 (Tache N)</t>
  </si>
  <si>
    <t>Permettra de se justifier auprès du client sur la qualité ressentie des sessions en weekly meeting</t>
  </si>
  <si>
    <t>Cela motivait les opérateurs (ceux qui ont le plus tendance à lambiner)</t>
  </si>
  <si>
    <t>Réutiliser les booklet de Rémy sur Beddignton et les refaire signer par les formateurs/opérateurs</t>
  </si>
  <si>
    <t>Procédure</t>
  </si>
  <si>
    <t>Officialise la démarche</t>
  </si>
  <si>
    <t>Questionnaire</t>
  </si>
  <si>
    <t>Contrôler la pertinence des questions</t>
  </si>
  <si>
    <t>Créer une grille des résultats en fonction de la difficulté de chaque question, afin de baisser le seuil des "non admis" chez les opérateurs / FRO par exemple</t>
  </si>
  <si>
    <t>Questionnaire présentable</t>
  </si>
  <si>
    <t>Revérifier tous les questionnaires et contrôler que chacun est bien formulé et mise à jour par rapport aux spécificités de Kemsley</t>
  </si>
  <si>
    <t xml:space="preserve">Créer un publipostage depuis Excel pour remplir, sauvegarder et imprimer automatiquement les attendances form, afin de ne garder qu'un tableau des team du client, et derrière une génération automatique de tous les documents avec une sauvegarde de chaque document dans le répertoire qui va bien sur le Vgroup </t>
  </si>
  <si>
    <t>Tool talk box</t>
  </si>
  <si>
    <t>Voir ce qu'il y a comme procédure Windchill de disponible et déjà écrite, voir ce qu'elle inclut voir mettre à jour</t>
  </si>
  <si>
    <t>Créer le reste des procédures opérationelles (Mise en conservation des osmoseurs inverses par exemple) et appeler ces procédures opérationnelles durant la formation afin de s'assurer que les opérateurs aient vu et mis en pratique ces procédures</t>
  </si>
  <si>
    <t>A créer spécifiquement pour les tâches rarement réalisées (1 à 2 fois / an)</t>
  </si>
  <si>
    <t>Lister le reste des procédures opérationnelles</t>
  </si>
  <si>
    <t>En lien avec le point 26</t>
  </si>
  <si>
    <t>Procédures opérationnelles</t>
  </si>
  <si>
    <t>R</t>
  </si>
  <si>
    <t>S</t>
  </si>
  <si>
    <t>Utiliser la verson d'Antonio sur Wilton (bien refaire les notations de la qualité de la formation des opérateurs cela permettra de communiquer plus facilement durant les board meeting avec le client)</t>
  </si>
  <si>
    <t>Meilleure estimation sur l'enveloppe d'heures de formation</t>
  </si>
  <si>
    <t>Eviter d'avoir un trop grand nombres d'heures prévues (gestion personnel/planning)</t>
  </si>
  <si>
    <t>Calculer la charge de travail et évaluer le besoin d'une 2ème/3ème personne dédiés à la formation</t>
  </si>
  <si>
    <t>Sortir du non réalisé les systèmes indisponibles dans le tableau de synthèse</t>
  </si>
  <si>
    <t>Avoir une grille de résultat pertinente et présentable au client</t>
  </si>
  <si>
    <t>Evite un risque d'oubli d'un élément (voir point 26)</t>
  </si>
  <si>
    <r>
      <rPr>
        <b/>
        <u/>
        <sz val="12"/>
        <color theme="1"/>
        <rFont val="Calibri"/>
        <family val="2"/>
        <scheme val="minor"/>
      </rPr>
      <t>Objectif :</t>
    </r>
    <r>
      <rPr>
        <sz val="12"/>
        <color theme="1"/>
        <rFont val="Calibri"/>
        <family val="2"/>
        <scheme val="minor"/>
      </rPr>
      <t xml:space="preserve"> Bien définir les besoins et mettre en place un package de formation standardisé et industrialisé, définir également quels points ne seront pas inclus dans la formation de base mais qui pourront faire l'objet d'une facturation annexe en tant que modules optionnels</t>
    </r>
  </si>
  <si>
    <t>Rajouter dans la procédure de formation lq description du système des booklet et la nécessité de faire signer ces booklets par les opérateurs à la fin de chaque session de formation</t>
  </si>
  <si>
    <t>Laisser mettre en place un recto verso sur une page A4 maxi comme mémo pour tous les sujets défini comme non acquis par chaque opérateur (sans laisser la possibilité d'utiliser le book complet)</t>
  </si>
  <si>
    <t>Voir pour définir 3 à 4 personnes pour formation (1 STL au moins pour la partie découverte site/DCS bloqué pour cette partie ci spécifiquement dédié à la formation)</t>
  </si>
  <si>
    <t>Dégager la partie civil des tranning = gestion par civil work company (sur Kemsley clugston est notre sous traitant)
Voir pour récuperer les infos de Bedddington (training et commissioning procédures de Lagan), pour qu'on puisse donner un exemple de document que l'on souhaite chez Clugston afin de les forcer à produire quelque chose</t>
  </si>
  <si>
    <t>Rajouter sur un pc dédié toutes les documentations (technique, O&amp;MM, etc...), pc sur lequel on installera le simulateur et les vues commentées, faire appel à l'emplacement des documents dans les booklets</t>
  </si>
  <si>
    <t>Voir pour intégrer dans le contrat de vente de la prestation de formation une "obligation de présence" pour les opérateurs du client (ASTL/STL et STO) - modifier la procédure de formation pour ajouter ce point</t>
  </si>
  <si>
    <t>Splitter les périodes de formations (1 mois formation avec 1 semaine libre) au départ du planning pour les sessions de rattrappage ou les congés clients etc… (à réaliser selon la charge de travail de la formation)</t>
  </si>
  <si>
    <t>Prendre un STL et le bloquer spécifiquement pour la formation durant une période courte (4 x 1 semaine), juste avant le démarrage des shifts</t>
  </si>
  <si>
    <t>Pour certaines questions voir pour mettre en place QCM (les débits ID Fan typiquement, ou les questions sur les débits cendres etc…</t>
  </si>
  <si>
    <t>Voir pour inclure dans la procédure de formation, les conditions de passage des tests
2 tests différents, un au début de la formation, le second à la fin
Questions pourraient être différentes (dont certaines vraiment corsées au 1er test pour mettre la pression)
Définir que les PID pourront être utilisés lors des tests</t>
  </si>
  <si>
    <t>Faire plusieurs sets de questions, pour s'assurer que même si un set est copié, les réponses ne seront pas diffusées pour le second test</t>
  </si>
  <si>
    <t>Catégoriser les réponses types, pour avoir des questions "éliminatoires" pour les FRO, les STO, ASTL et STL, Mec etc…</t>
  </si>
  <si>
    <t>Voir pour refaire corriger les questions crées sur Beddignton par Harriet/Celine pour avoir une version anglaise "parfaite" et débuter avec un set "anglais ready"</t>
  </si>
  <si>
    <t>Faire une génération automatique des fiches de résultats de chaque personne avec un graphique de type radar, avec en fonction du niveau du gars les notations minimum "éliminatoires"</t>
  </si>
  <si>
    <t>Péparer les EPI nécessaires pour chaque opération, si pas défini dans les procédures opérationnelles (je pense aux dépotage de produits chimiques</t>
  </si>
  <si>
    <t>Faire une matrice avec tous les items bien détaillés, puis arranger les journées de formation pour avoir plusieurs items qui se suivent en s'enchainent (Town water puis Raw water puis demin, puis reagent injections, etc…)</t>
  </si>
  <si>
    <t>Calculer automatiquement si l'opérateur peut prétendre à une position supérieure selon ses résultats dans la fiche d'extraction des données</t>
  </si>
  <si>
    <t>Demander à Jean Claude les autorisations pour aller sur Windchill et G:\ pour Kemsley</t>
  </si>
  <si>
    <t>Possibilité de GMAO sur Valmet, voir avec Gilles, comment ou et combien de temps pour intégrer éventuellement les infos sur la maintenance que Michal rentre dans sa base donnée et les rendres disponibles sur le système Metso.</t>
  </si>
  <si>
    <t>Mettre en place des formations découverte de l'usine pour les secrétaires etc….</t>
  </si>
  <si>
    <t>Créer le powerpoint du weekly meeting, avec une intégration des stats excel mises à jour automatiquement, ne pas mettre les notes moyennes des training (notes ressenties par les formés)</t>
  </si>
  <si>
    <t>Bien calculer le début de la date de training pour éviter de débuter celui-ci trop tôt quand les équipements sont indisponibles</t>
  </si>
  <si>
    <t>Lab se met à notre diapason, Attention aux problèmes sur Beddington avec les sessions annulées, voir pour envoyer au plus tôt le planning à Bertrand Gey et demander de détacher le personnel nécessaire pour les training (hands on &amp; practice)</t>
  </si>
  <si>
    <t>Attention à définir des règles strictes lors des examens (pas téléphone, juste PID, etc…) et les diffuser comme règles du jeu avant le début des training, toute personne prise en train de tricher sera sanctionnée (genre - 10 points sur le résultat final + noté dans la fiche de résultat)</t>
  </si>
  <si>
    <t>Définir un programme de formation qui soit consistant, pas besoin de former sur tous les postes les secrétaires, faire un module de description rapide de l'installation pour le personnel de bureau (secrétaires, H&amp;S, Responsbale maintenance/exploitation, ...)</t>
  </si>
  <si>
    <t>Mettre sur le planning de départ les dates des examens et s'y tenir (prévoir 1 semaine de gras entre la fin des formations et les examens finaux)</t>
  </si>
  <si>
    <t>Pas Possible apparemment confirmer avec Bruno</t>
  </si>
  <si>
    <t>Créer une présentation au client du package de formation (matrice de suivi, weekly meeting presentation; etc…</t>
  </si>
  <si>
    <t>Faire un planning après définition des besoins qui se mettrait à jour automatiquement en fonction de la date de démarrage de la formation sur site, avec une mise en place de toutes sessions de formation</t>
  </si>
  <si>
    <t>Faire une liste claire des procédures opérationnelles a utiliser durant le Practice training à fournir au client</t>
  </si>
  <si>
    <t>Fournir un exemple de questionnaire "blanc" - Réalisé dans la présentation</t>
  </si>
  <si>
    <t>Défini dans le module de présentation</t>
  </si>
  <si>
    <t>Bien définir dans la procédure qu'il ne sera peut être pas possible de former tout le monde sur tous les systèmes, le planning sera réalisé pour qu'au moins 1 personne de chaque équipe ait fait au moins une formation opération, afin que l'ensemble des teams soient capable de façon collégiale de démarrer l'usine</t>
  </si>
  <si>
    <t>Enlever la case "competent" du booklet pour les training hand on et mettre la mettre en place pour les training operations (à l'aide des procédures opérationnelles les opérateurs seront testés sur certaines tâches comme les nettoyage des filtres FWP, etc...)</t>
  </si>
  <si>
    <t>Vues DCS</t>
  </si>
  <si>
    <t>Présentation</t>
  </si>
  <si>
    <t>Modifier toutes les procédures opérationnelles pour inclure les RAMS y compris celle qui concernent le démarrage complet de l'installation, faire un rappel des connaissances théoriques / pratiques au début de la session, afin de tester leur connaissances et faire la notation sur ces questions (laisser un encart sur les questions posées pendant la session)</t>
  </si>
  <si>
    <t>Commentaires</t>
  </si>
  <si>
    <t xml:space="preserve">Classroom training : 2 à 3 semaines
</t>
  </si>
  <si>
    <t>Voir pour obtenir les informations contrats des achats avec la quantité d'heure de formation pour chaque contrat, pour gérer le planing</t>
  </si>
  <si>
    <t>Premettra de mettre en place un planning correct de training théorique</t>
  </si>
  <si>
    <t>Révision : B     -   24/01/2018</t>
  </si>
  <si>
    <t>Uriliser le mot "Acquis" plutôt que compétent pour éviter les pb type juridiques</t>
  </si>
  <si>
    <t>Réaliser le planing de formation pour les 52 personnes de l'usine de Kemsley (voir pour trouver l'organigramme de Kemsley) - Attention à bien faire attention aux jours fériés anglais</t>
  </si>
  <si>
    <t xml:space="preserve">Attention point 23 similaire </t>
  </si>
  <si>
    <t>Automatisation planning</t>
  </si>
  <si>
    <t>Catégoriser les modules (4 = utilités) et mettre un indice pour chaque module (4a = compressed air/4b = raw water), dans le planning faire une macro pour rechercher automatiquement en amont/aval si le module est déjà inscrit pour voir plus facilement si le module est déjà (pour le groupe considéré évidemment</t>
  </si>
  <si>
    <t>Hors scope départ</t>
  </si>
  <si>
    <t>Bertand a été contacté pour discuter de l'harmonisation de la documentation</t>
  </si>
  <si>
    <t xml:space="preserve">Réaliser un mini questionnaire à fournir au client, qui ne sera pas utilisé durant les tests (pour lui montrer à quoi ressemblent les questionnaires) </t>
  </si>
  <si>
    <t>Réalisé dans le powerpoint de présentation "Sale of training service"</t>
  </si>
  <si>
    <t>Annulé par Bruno pour Kemsley/Beddington</t>
  </si>
  <si>
    <t>Voir avec Aydin sur Beddington pour écrire une procédure qui permette de conclure la période de formation avec toutes les infos, sur les résultats des tests, les fiches d'export résultats, les comportements des personnels, les taux de présence/absence, etc...</t>
  </si>
  <si>
    <r>
      <rPr>
        <sz val="11"/>
        <rFont val="Calibri"/>
        <family val="2"/>
        <scheme val="minor"/>
      </rPr>
      <t>Reprendre les procédures opérationnelles pour utiliser celles qui peuvent être mises en œuvre durant la MES à chaud</t>
    </r>
    <r>
      <rPr>
        <sz val="11"/>
        <color theme="4"/>
        <rFont val="Calibri"/>
        <family val="2"/>
        <scheme val="minor"/>
      </rPr>
      <t xml:space="preserve"> (</t>
    </r>
    <r>
      <rPr>
        <sz val="11"/>
        <color rgb="FFFF0000"/>
        <rFont val="Calibri"/>
        <family val="2"/>
        <scheme val="minor"/>
      </rPr>
      <t xml:space="preserve">toutes les procédures opérationnelles actuelles ne pourront pas être utilisées telle quelles pour le practice, attention de ne pas se faire épingler par le client </t>
    </r>
    <r>
      <rPr>
        <sz val="11"/>
        <color theme="1"/>
        <rFont val="Calibri"/>
        <family val="2"/>
        <scheme val="minor"/>
      </rPr>
      <t>!)</t>
    </r>
  </si>
  <si>
    <t>Définition d'une personne compétente, des acquis, des consolidations etc… c'est très important pour nos usines anglaises, tout ca dans la procédure de training</t>
  </si>
  <si>
    <t>Voir avec Claude Leray, pour lui donner des indicateurs pour l'avancement du training, mais attention à ne pas faire un truc trop complexe, il ne faut pas que ca soit une usine à gaz car cela sera discuté en réunion d'avancement avec Claude B. et David C.</t>
  </si>
  <si>
    <t>Qualité</t>
  </si>
  <si>
    <t>Prendre en considération dans l'indicateur du progress  unqiuement les theoritical, handson et 2 assements, à la fin de cette période, on considère les gens qui ont passé les tests comme formés du coup les procédures opérationnelles en practice sont des consolidations et on ne les considère plus comme un training qui rentre dans l'indicateur, mais plutôt on met en place l'indicateur global, une fois que chaque procédure opérationnelle est réalisée on est à 100% de progress même si chaque équipe n'a pas testé toute les procédure op.
Dans le progress définir aussi les taux de non présentation aux formations, voir comment faire sur la matrice pour signaler les absences</t>
  </si>
  <si>
    <t>Faire un export de la date du jour avec les formations prévues pour chaque formateur pour le lendemain/ et jour suivant afin de les aider à préparer les training, utiliser la méthode de calcul du nombre de formateur dans le planning pour aider les gens à connaitre le module et derrière, prévoir de récupérer le module de formation correspondant (attention nécessitée d'exporter chaque module de formation (toolbox talk) que j'aurais exporter et renommer avec les code du module pour chaque fichier) , attention prendre en compte le dépassement du nbre maxi de formateurs quand c'est une formation dispensée par le fournisseur
Noter aussi sur cet export le nom des participants mais aussi voir si ce sont seulement les STL ou toute l'équipe d'opération</t>
  </si>
  <si>
    <t>Prochain chantier prévoir 2 à 3 jours minimum pour le planning</t>
  </si>
  <si>
    <t>Date automatique</t>
  </si>
  <si>
    <t>Fait pour Beddington</t>
  </si>
  <si>
    <t>Proposition de timing, devrait être bon, verra en fonction des remarques du client</t>
  </si>
  <si>
    <t>Voir pour utiliser le même fichier que sur Beddington pour le suivi des personnels mais en plus mettre en place un onglet sur lequel on aura pour chaque ligne correspondant à une personne, une colone avec la date du training, le module, absence/présence, commentaire du trainee, et rebelotte sur le nombre de colonne nécessaire jusqu'à la fin du training, voir pour le faire pour le training theorique et surtout pour le handson</t>
  </si>
  <si>
    <t>Compte rendu de formation</t>
  </si>
  <si>
    <t>Voir pour faire un export de la formation complète, avec les fiches d'export individuelles, avec les dates d'arrivée (surtout si pb de décalage par rapport aux autres), taux d'absentéisme, commentaires avec les retours des notations</t>
  </si>
  <si>
    <t>Comtpe rendu de formation</t>
  </si>
  <si>
    <t>Aydin propose de récupérer tous les commentaires de chaque session de formation et de les intégrer à la matrice pour pouvoir faire un tri sur les commentaires bon/pas bon/excellent, etc… il demande aussi à généraliser l'ajout d'un commentaire, même si la session de formation était bonne pour éviter de voir des avis très bon qui est en fait juste une manière pour l'opérateur de zapper cette étape</t>
  </si>
  <si>
    <t>Mettre en place le fichier d'évaluation de nos chefs de quart sur les opérateurs du client que Bruno m'a envoyé (18/04/2018 à 10h43)</t>
  </si>
  <si>
    <t>Création du test de connaissances initial des opérateurs pour justifier soit la progession, soit le manque de compétences au départ</t>
  </si>
  <si>
    <t>Mettre en place une synthèse des appréciations de nos STL de l'équipe du client</t>
  </si>
  <si>
    <t>Créer une grille d'évaluation pour le(s) formateur(s) à la fin de la formation, afin de s'auto-évaluer, utiliser le livre de Vial "se repérer dans les modèles d'évaluation" P96 à 98</t>
  </si>
  <si>
    <t>Voir pour mettre en place une dernier test pour resouder l'équipe sur un problème totalement inconnu de l'équipe et qui permette de tester les capacités de managements, les comportements des individus, etc…. Le motivation et surtout de pouvoir prouver que les gars sont capables en fonctionnant en équipe de trouver une solution jusqu'alors inconnue !</t>
  </si>
  <si>
    <t>ToolBox Talk</t>
  </si>
  <si>
    <t>Mettre à jour toutes les procédures du toolbox talk</t>
  </si>
  <si>
    <t>Formateurs</t>
  </si>
  <si>
    <t>Prévoir un debrief des 2 formateurs après 2/3 jours de formation pour voir les retours du client sur les fiches de notation et essayer d'expliquer les concepts de l'apprenance</t>
  </si>
  <si>
    <t>Créer une fiche d'évaluation pour l'évaluation à froid</t>
  </si>
  <si>
    <t>Créer une fiche de type diplôme CNIM pour chaque opérateur à la fin et lui donner pour avoir valider la formation ou échoué</t>
  </si>
  <si>
    <t>Créer un questionnaire pour définir les soft skills chez chacun des gars du client (suivi de nos chefs de quarts), attention créer un questionnaire qui serait utilisable par chaque STL qui n'est pas forcément "psy"</t>
  </si>
  <si>
    <t>Donner à chaque participant une petite fiche qui résume ce qui a été réalisé durant la session de formation, qu'il puisse s'en rappeller, ajouter à l'arrière des photos nominatives des composants importants pour qu'ils soient capables de les retrouver à l'extérieur (Geoffrey)</t>
  </si>
  <si>
    <t>Formation</t>
  </si>
  <si>
    <t>réutiliser les termes du schedule dans le rapport de fin de formation</t>
  </si>
  <si>
    <t>Préparer une présentation interne de la formation (embauche de personnels)</t>
  </si>
  <si>
    <t>Lors de la convocation, envoyer en avance les thèmes abordés sur chaque système, autant sur le classroom training que sur le hands on, prévoir de le faire longtemps à l'avance du training (genre 2/3 semaines avant de débuter le training) - Dans le training Matrix !</t>
  </si>
  <si>
    <t>Voir pour réduire les quantités de questions dans le second test et ne garder que les questions essentielles, car forcément les infos seront oubliées, ne garder que celles dont on va voir durant la formation !</t>
  </si>
  <si>
    <t>Créer les fiches de notation de la formation, permet d'avoir une idée de la qualité de la formation et de savoir si on estime la personne formée apte à être habilitée (en relation avec le point 1) - Training attendance form 10_training_folow_up - 10_attendance_sheet_template, les relier avec l'export 2 jours pour les avoir remplies pour chaque opérateur pour chaque training
Noter dessus le nom du trainer et anonymiser les feuilles pour les opérateurs</t>
  </si>
  <si>
    <t>Inclure le nombre de séances uniques de formation dans le bilan de fin de formation (voir fichier commissioning training programm, sur l'onglet (caché) Groupe attendance forms en colonne AC, le nombre d'enregistrements compte chaque séance unique, de compter le nombre de lignes permettra de mettre le nombre de séances de formation ayant été délivrées</t>
  </si>
  <si>
    <t>Ok réalisé la génération auto des attendance forms</t>
  </si>
  <si>
    <t>Rajouter dans les attendance forms le détail complet de tous les items composants chaque module de formation, non pas comme aujourd'hui un index général avec un risque d'oublier une partie importante</t>
  </si>
  <si>
    <t>Procédure formation prends ce point en considération, reste à travailler sur le progress des individus</t>
  </si>
  <si>
    <t>Formation théorique</t>
  </si>
  <si>
    <t>Dans la formation théorique j'aimerais avoir des informations sur les seuils de déclenchements ou le timbre de la chaudière, les rejets de l'EA, pour utiliser cela dans le test final, car c'est important pour l'opération, plus que de savoir si la grille Martin doit se faire griasser 10 fois par jour</t>
  </si>
  <si>
    <t>Fichier créé, reste à le remplir automatiquement</t>
  </si>
  <si>
    <t>Est-ce qu'il y a vraiment un intérêt ?
Bruno pas chaud, car les notes peuvent nous retomber dessus</t>
  </si>
  <si>
    <t>Mauvaise idée, il y a un risque d'avoir plusieurs informations contradictoires, laisser la matrice de suivi et l'export hedbomadaire comme unique suivi de la formation</t>
  </si>
  <si>
    <t>Avancement</t>
  </si>
  <si>
    <t>Il faut que je mette à jour dans la matrice "théorique" et "hands on" toutes les cases grisées ou les gens n'ont pas de training, par exemple le office staff ne fera rien sur les traingin hands on sauf la visite de l'usine toutes les autres cases doivent être grisées et ne pas rentrer en compte dans le pourcentage de formation réalisé</t>
  </si>
  <si>
    <t>Modifier le fichier de Rémy (handson toolbox talk) afin d'avoir un fichier excel ou word par training et niveau d'équipe (STL/FRO/etc), au lieu d'un fichier unique avec une multitude d'onglets (un répertoire par lead; un répertoire par niveau STL/FRO etc…)
Imprimer aussi les handson tool box talk automatiquement pour chaque session de formation</t>
  </si>
  <si>
    <t>Voir pour mettre en place un atelier lecture PID ! Apparemment ce n'est pas réalisé lors du training théorique
Le mettre en place juste après les assessements théorique</t>
  </si>
  <si>
    <t>Transfert</t>
  </si>
  <si>
    <t>Voir pour créer un "acte de formation", c’est-à-dire le même document avec un objectif par personne, en relation avec management, pour favoriser le transfert</t>
  </si>
  <si>
    <t>Ne peux être fait que lorsque les supports de formations sont réalisés</t>
  </si>
  <si>
    <t>Etapes à réaliser</t>
  </si>
  <si>
    <t>%</t>
  </si>
  <si>
    <t>Description</t>
  </si>
  <si>
    <t>Groupe principal</t>
  </si>
  <si>
    <t>A1</t>
  </si>
  <si>
    <t>A2</t>
  </si>
  <si>
    <t>D1</t>
  </si>
  <si>
    <t>La notion de commentaire obligatoire est notifiée sur la fiche de training individuelle, avec en plus un ajout sur ce qui serait intéressant d'ajouter ou de retirer dans chaque session</t>
  </si>
  <si>
    <t>A3</t>
  </si>
  <si>
    <t>Rélié à</t>
  </si>
  <si>
    <t>B1</t>
  </si>
  <si>
    <t>A4</t>
  </si>
  <si>
    <t>A5</t>
  </si>
  <si>
    <t>Sur site</t>
  </si>
  <si>
    <t>C1</t>
  </si>
  <si>
    <t>Total</t>
  </si>
  <si>
    <t xml:space="preserve">Printed : </t>
  </si>
  <si>
    <t>Date d'ajout</t>
  </si>
  <si>
    <t>Date clotûre</t>
  </si>
  <si>
    <t>Début de projet : 24/05/2019</t>
  </si>
  <si>
    <t>MoM_TMA_01 / B.1</t>
  </si>
  <si>
    <t>MoM_TMA_01 / B.2</t>
  </si>
  <si>
    <t>MoM_TMA_01 / B.3</t>
  </si>
  <si>
    <t>MoM_TMA_01 / H.1</t>
  </si>
  <si>
    <t>MoM_TMA_01 / I.1</t>
  </si>
  <si>
    <t>MoM_TMA_01 / I.2</t>
  </si>
  <si>
    <t>MoM_TMA_01 / I.3</t>
  </si>
  <si>
    <t>MoM_TMA_01 / J.2</t>
  </si>
  <si>
    <t>Protection du contenu</t>
  </si>
  <si>
    <t>E1</t>
  </si>
  <si>
    <t>F1</t>
  </si>
  <si>
    <t>F2</t>
  </si>
  <si>
    <t>G1</t>
  </si>
  <si>
    <t>Simulateur - Leçons prérequis</t>
  </si>
  <si>
    <t>F3</t>
  </si>
  <si>
    <t>H1</t>
  </si>
  <si>
    <t>H2</t>
  </si>
  <si>
    <t>++</t>
  </si>
  <si>
    <t>MoM_TMA_02 / A.1</t>
  </si>
  <si>
    <t>MoM_TMA_02 / A.2</t>
  </si>
  <si>
    <t>MoM_TMA_02 / C.1</t>
  </si>
  <si>
    <t>MoM_TMA_02 / D.1</t>
  </si>
  <si>
    <t>MoM_TMA_02 / E.1</t>
  </si>
  <si>
    <t>MoM_TMA_02 / F.1</t>
  </si>
  <si>
    <t>MoM_TMA_02 / G</t>
  </si>
  <si>
    <t>A6</t>
  </si>
  <si>
    <t>A7</t>
  </si>
  <si>
    <t>I1</t>
  </si>
  <si>
    <t>I2</t>
  </si>
  <si>
    <t>I3</t>
  </si>
  <si>
    <t>I4</t>
  </si>
  <si>
    <t>J1</t>
  </si>
  <si>
    <t>A8</t>
  </si>
  <si>
    <t>Constitution équipe</t>
  </si>
  <si>
    <t>K1</t>
  </si>
  <si>
    <t>A9</t>
  </si>
  <si>
    <t>LMS</t>
  </si>
  <si>
    <t>L1</t>
  </si>
  <si>
    <t>LMS - Prestataires</t>
  </si>
  <si>
    <t>L2</t>
  </si>
  <si>
    <t>LMS - Cahier technique</t>
  </si>
  <si>
    <t>DF01-MJ</t>
  </si>
  <si>
    <t>DF01-MI</t>
  </si>
  <si>
    <t>DF01-ME</t>
  </si>
  <si>
    <t>DF01-MA</t>
  </si>
  <si>
    <t>DF01-MA-m07</t>
  </si>
  <si>
    <t>DF01-MI-m01</t>
  </si>
  <si>
    <t>A12</t>
  </si>
  <si>
    <t>A13</t>
  </si>
  <si>
    <t>A14</t>
  </si>
  <si>
    <t>A15</t>
  </si>
  <si>
    <t>A16</t>
  </si>
  <si>
    <t>A17</t>
  </si>
  <si>
    <t>DF01-MA-m06</t>
  </si>
  <si>
    <t>A18</t>
  </si>
  <si>
    <t>A19</t>
  </si>
  <si>
    <t>A20</t>
  </si>
  <si>
    <t>A21</t>
  </si>
  <si>
    <t>A22</t>
  </si>
  <si>
    <t>DF01-MD</t>
  </si>
  <si>
    <t>DF01-MF</t>
  </si>
  <si>
    <t>DF01-MJ-m01</t>
  </si>
  <si>
    <t>DF07-MA</t>
  </si>
  <si>
    <t>DF01-MC</t>
  </si>
  <si>
    <t>A23</t>
  </si>
  <si>
    <t>DF01-MB</t>
  </si>
  <si>
    <t>A24</t>
  </si>
  <si>
    <t>DF01-MK</t>
  </si>
  <si>
    <t>A25</t>
  </si>
  <si>
    <t>Fiche de poste</t>
  </si>
  <si>
    <t>K2</t>
  </si>
  <si>
    <t>DF03-MA</t>
  </si>
  <si>
    <t>A26</t>
  </si>
  <si>
    <t>Kit de suivi</t>
  </si>
  <si>
    <t>Présentation progress</t>
  </si>
  <si>
    <t>DF03</t>
  </si>
  <si>
    <t>A27</t>
  </si>
  <si>
    <t>J2</t>
  </si>
  <si>
    <t>I5</t>
  </si>
  <si>
    <t>I7</t>
  </si>
  <si>
    <t>I6</t>
  </si>
  <si>
    <t>J3</t>
  </si>
  <si>
    <t>J4</t>
  </si>
  <si>
    <t>DF03-MG</t>
  </si>
  <si>
    <t>A28</t>
  </si>
  <si>
    <t>DF03-MB</t>
  </si>
  <si>
    <t>A29</t>
  </si>
  <si>
    <t>DF03-MF</t>
  </si>
  <si>
    <t>A30</t>
  </si>
  <si>
    <t>DF03-ME</t>
  </si>
  <si>
    <t>A31</t>
  </si>
  <si>
    <t>J5</t>
  </si>
  <si>
    <t>B2</t>
  </si>
  <si>
    <t>KB LMS</t>
  </si>
  <si>
    <t xml:space="preserve">Envoie et présentation document </t>
  </si>
  <si>
    <t>J6</t>
  </si>
  <si>
    <t>DF03-MD</t>
  </si>
  <si>
    <t>A32</t>
  </si>
  <si>
    <t>DF03-MC</t>
  </si>
  <si>
    <t>A33</t>
  </si>
  <si>
    <t>Difficulté modules</t>
  </si>
  <si>
    <t>A34</t>
  </si>
  <si>
    <t>Avancement global</t>
  </si>
  <si>
    <t>Avancement digitalisation interne et hebergement</t>
  </si>
  <si>
    <t xml:space="preserve">DF01 - </t>
  </si>
  <si>
    <t xml:space="preserve">DF00 - </t>
  </si>
  <si>
    <t xml:space="preserve">DF02 - </t>
  </si>
  <si>
    <t xml:space="preserve">DF03 - </t>
  </si>
  <si>
    <t xml:space="preserve">DF04 - </t>
  </si>
  <si>
    <t xml:space="preserve">DF05 - </t>
  </si>
  <si>
    <t xml:space="preserve">DF06 - </t>
  </si>
  <si>
    <t xml:space="preserve">DF07 - </t>
  </si>
  <si>
    <t xml:space="preserve">DF08 - </t>
  </si>
  <si>
    <t xml:space="preserve">DF09 - </t>
  </si>
  <si>
    <t>Avancement Digitalisation  (modules principaux)</t>
  </si>
  <si>
    <t>Avancement Digitalisation  (Modules secondaires)</t>
  </si>
  <si>
    <t>Pea</t>
  </si>
  <si>
    <t>Exams</t>
  </si>
  <si>
    <t>form</t>
  </si>
  <si>
    <t>Test</t>
  </si>
  <si>
    <t>Com</t>
  </si>
  <si>
    <t>Report auto</t>
  </si>
  <si>
    <t>Test eval</t>
  </si>
  <si>
    <t>Rec</t>
  </si>
  <si>
    <t>Documentation</t>
  </si>
  <si>
    <t>Modl ec</t>
  </si>
  <si>
    <t xml:space="preserve">Qualitatif contenu </t>
  </si>
  <si>
    <t>Avo Exam</t>
  </si>
  <si>
    <t>Peax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</si>
</sst>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quot; jours&quot;"/>
    <numFmt numFmtId="165" formatCode="0.0&quot; %&quot;"/>
    <numFmt numFmtId="166" formatCode="0&quot; Semaines&quot;"/>
    <numFmt numFmtId="167" formatCode="0.0%"/>
  </numFmts>
  <fonts count="17" x14ac:knownFonts="1">
    <font>
      <sz val="11"/>
      <color theme="1"/>
      <name val="Calibri"/>
      <family val="2"/>
      <scheme val="minor"/>
    </font>
    <font>
      <sz val="9"/>
      <color indexed="81"/>
      <name val="Tahoma"/>
      <family val="2"/>
    </font>
    <font>
      <b/>
      <sz val="9"/>
      <color indexed="81"/>
      <name val="Tahoma"/>
      <family val="2"/>
    </font>
    <font>
      <sz val="5"/>
      <color theme="1"/>
      <name val="Calibri Light"/>
      <family val="2"/>
      <scheme val="major"/>
    </font>
    <font>
      <b/>
      <sz val="28"/>
      <name val="Wingdings"/>
      <charset val="2"/>
    </font>
    <font>
      <sz val="12"/>
      <color theme="1"/>
      <name val="Calibri"/>
      <family val="2"/>
      <scheme val="minor"/>
    </font>
    <font>
      <b/>
      <u/>
      <sz val="12"/>
      <color theme="1"/>
      <name val="Calibri"/>
      <family val="2"/>
      <scheme val="minor"/>
    </font>
    <font>
      <sz val="11"/>
      <color theme="1"/>
      <name val="Calibri"/>
      <family val="2"/>
      <scheme val="minor"/>
    </font>
    <font>
      <sz val="11"/>
      <name val="Calibri"/>
      <family val="2"/>
      <scheme val="minor"/>
    </font>
    <font>
      <strike/>
      <sz val="11"/>
      <color theme="1"/>
      <name val="Calibri"/>
      <family val="2"/>
      <scheme val="minor"/>
    </font>
    <font>
      <sz val="11"/>
      <color theme="4"/>
      <name val="Calibri"/>
      <family val="2"/>
      <scheme val="minor"/>
    </font>
    <font>
      <b/>
      <sz val="11"/>
      <color theme="1"/>
      <name val="Calibri"/>
      <family val="2"/>
      <scheme val="minor"/>
    </font>
    <font>
      <sz val="11"/>
      <color rgb="FFFF0000"/>
      <name val="Calibri"/>
      <family val="2"/>
      <scheme val="minor"/>
    </font>
    <font>
      <sz val="11"/>
      <color rgb="FF0070C0"/>
      <name val="Calibri"/>
      <family val="2"/>
      <scheme val="minor"/>
    </font>
    <font>
      <sz val="11"/>
      <color theme="8" tint="-0.249977111117893"/>
      <name val="Calibri"/>
      <family val="2"/>
      <scheme val="minor"/>
    </font>
    <font>
      <strike/>
      <sz val="11"/>
      <name val="Calibri"/>
      <family val="2"/>
      <scheme val="minor"/>
    </font>
    <font>
      <b/>
      <sz val="14"/>
      <color theme="4"/>
      <name val="Calibri"/>
      <family val="2"/>
      <scheme val="minor"/>
    </font>
  </fonts>
  <fills count="11">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D685"/>
        <bgColor indexed="64"/>
      </patternFill>
    </fill>
  </fills>
  <borders count="11">
    <border>
      <left/>
      <right/>
      <top/>
      <bottom/>
      <diagonal/>
    </border>
    <border>
      <left style="thin">
        <color auto="1"/>
      </left>
      <right style="thin">
        <color auto="1"/>
      </right>
      <top/>
      <bottom/>
      <diagonal/>
    </border>
    <border>
      <left/>
      <right/>
      <top/>
      <bottom style="dotted">
        <color auto="1"/>
      </bottom>
      <diagonal/>
    </border>
    <border>
      <left style="thin">
        <color auto="1"/>
      </left>
      <right style="thin">
        <color auto="1"/>
      </right>
      <top/>
      <bottom style="dotted">
        <color auto="1"/>
      </bottom>
      <diagonal/>
    </border>
    <border>
      <left/>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2">
    <xf numFmtId="0" fontId="0" fillId="0" borderId="0"/>
    <xf numFmtId="9" fontId="7" fillId="0" borderId="0" applyFont="0" applyFill="0" applyBorder="0" applyAlignment="0" applyProtection="0"/>
  </cellStyleXfs>
  <cellXfs count="80">
    <xf numFmtId="0" fontId="0" fillId="0" borderId="0" xfId="0"/>
    <xf numFmtId="0" fontId="0" fillId="2" borderId="0" xfId="0" applyFill="1" applyAlignment="1">
      <alignment horizontal="center" vertical="center"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164" fontId="0" fillId="0" borderId="0" xfId="0" applyNumberFormat="1" applyAlignment="1">
      <alignment horizontal="center" vertical="center" wrapText="1"/>
    </xf>
    <xf numFmtId="0" fontId="3" fillId="0" borderId="0" xfId="0" applyFont="1" applyAlignment="1">
      <alignment vertical="center" wrapText="1"/>
    </xf>
    <xf numFmtId="0" fontId="0" fillId="0" borderId="0" xfId="0" applyBorder="1" applyAlignment="1">
      <alignment horizontal="center" vertical="center" wrapText="1"/>
    </xf>
    <xf numFmtId="166" fontId="0" fillId="0" borderId="0" xfId="0" applyNumberFormat="1" applyAlignment="1">
      <alignment horizontal="center" vertical="center" wrapText="1"/>
    </xf>
    <xf numFmtId="0" fontId="4" fillId="0" borderId="0" xfId="0" applyFont="1" applyFill="1" applyAlignment="1">
      <alignment horizontal="center" vertical="center" wrapText="1"/>
    </xf>
    <xf numFmtId="0" fontId="0" fillId="0" borderId="0" xfId="0" applyAlignment="1">
      <alignment horizontal="center" vertical="center" wrapText="1"/>
    </xf>
    <xf numFmtId="2" fontId="0" fillId="0" borderId="0" xfId="0" applyNumberFormat="1" applyAlignment="1">
      <alignment horizontal="center" vertical="center" wrapText="1"/>
    </xf>
    <xf numFmtId="165" fontId="0" fillId="0" borderId="0" xfId="1" applyNumberFormat="1" applyFont="1" applyAlignment="1">
      <alignment horizontal="center" vertical="center" wrapText="1"/>
    </xf>
    <xf numFmtId="0" fontId="0" fillId="8" borderId="0" xfId="0" applyFill="1" applyAlignment="1">
      <alignment vertical="center" wrapText="1"/>
    </xf>
    <xf numFmtId="0" fontId="0" fillId="8" borderId="0" xfId="0" applyFill="1" applyAlignment="1">
      <alignment horizontal="center" vertical="center" wrapText="1"/>
    </xf>
    <xf numFmtId="0" fontId="0" fillId="0" borderId="0" xfId="0" applyBorder="1" applyAlignment="1">
      <alignment vertical="center" wrapText="1"/>
    </xf>
    <xf numFmtId="165" fontId="0" fillId="9" borderId="0" xfId="0" applyNumberFormat="1" applyFill="1" applyAlignment="1">
      <alignment horizontal="center" vertical="center" wrapText="1"/>
    </xf>
    <xf numFmtId="0" fontId="0" fillId="0" borderId="0" xfId="0" applyAlignment="1">
      <alignmen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vertical="center" wrapText="1"/>
    </xf>
    <xf numFmtId="9" fontId="0" fillId="0" borderId="3" xfId="1"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vertical="center" wrapText="1"/>
    </xf>
    <xf numFmtId="9" fontId="0" fillId="0" borderId="5" xfId="1" applyFont="1" applyBorder="1" applyAlignment="1">
      <alignment horizontal="center" vertical="center" wrapText="1"/>
    </xf>
    <xf numFmtId="0" fontId="10" fillId="0" borderId="5" xfId="0" applyFont="1" applyBorder="1" applyAlignment="1">
      <alignment vertical="center" wrapText="1"/>
    </xf>
    <xf numFmtId="0" fontId="0" fillId="3" borderId="4" xfId="0" applyFill="1" applyBorder="1" applyAlignment="1">
      <alignment horizontal="center" vertical="center" wrapText="1"/>
    </xf>
    <xf numFmtId="0" fontId="0" fillId="2" borderId="4" xfId="0" applyFill="1" applyBorder="1" applyAlignment="1">
      <alignment horizontal="center" vertical="center" wrapText="1"/>
    </xf>
    <xf numFmtId="0" fontId="0" fillId="4" borderId="4" xfId="0" applyFill="1" applyBorder="1" applyAlignment="1">
      <alignment horizontal="center" vertical="center" wrapText="1"/>
    </xf>
    <xf numFmtId="0" fontId="0" fillId="5" borderId="4" xfId="0" applyFill="1" applyBorder="1" applyAlignment="1">
      <alignment horizontal="center" vertical="center" wrapText="1"/>
    </xf>
    <xf numFmtId="0" fontId="0" fillId="6" borderId="4" xfId="0" applyFill="1" applyBorder="1" applyAlignment="1">
      <alignment horizontal="center" vertical="center" wrapText="1"/>
    </xf>
    <xf numFmtId="0" fontId="0" fillId="10" borderId="4" xfId="0" applyFill="1" applyBorder="1" applyAlignment="1">
      <alignment horizontal="center" vertical="center" wrapText="1"/>
    </xf>
    <xf numFmtId="20" fontId="0" fillId="0" borderId="5" xfId="0" applyNumberFormat="1" applyBorder="1" applyAlignment="1">
      <alignment horizontal="center" vertical="center" wrapText="1"/>
    </xf>
    <xf numFmtId="0" fontId="0" fillId="7" borderId="4" xfId="0" applyFill="1" applyBorder="1" applyAlignment="1">
      <alignment horizontal="center" vertical="center" wrapText="1"/>
    </xf>
    <xf numFmtId="0" fontId="9" fillId="0" borderId="5" xfId="0" applyFont="1" applyBorder="1" applyAlignment="1">
      <alignment vertical="center" wrapText="1"/>
    </xf>
    <xf numFmtId="0" fontId="0" fillId="0" borderId="0" xfId="0" applyAlignment="1">
      <alignment horizontal="center" vertical="center" wrapText="1"/>
    </xf>
    <xf numFmtId="0" fontId="11" fillId="0" borderId="0" xfId="0" applyFont="1" applyAlignment="1">
      <alignment horizontal="center" vertical="center" wrapText="1"/>
    </xf>
    <xf numFmtId="0" fontId="8" fillId="0" borderId="5" xfId="0" applyFont="1" applyBorder="1" applyAlignment="1">
      <alignment vertical="center" wrapText="1"/>
    </xf>
    <xf numFmtId="0" fontId="11" fillId="0" borderId="5" xfId="0" applyFont="1" applyBorder="1" applyAlignment="1">
      <alignment horizontal="center" vertical="center" wrapText="1"/>
    </xf>
    <xf numFmtId="0" fontId="13" fillId="0" borderId="5" xfId="0" applyFont="1" applyBorder="1" applyAlignment="1">
      <alignment vertical="center" wrapText="1"/>
    </xf>
    <xf numFmtId="0" fontId="0" fillId="0" borderId="0" xfId="0" applyAlignment="1">
      <alignment horizontal="center" vertical="center" wrapText="1"/>
    </xf>
    <xf numFmtId="0" fontId="14" fillId="0" borderId="5" xfId="0" applyFont="1" applyBorder="1" applyAlignment="1">
      <alignment vertical="center" wrapText="1"/>
    </xf>
    <xf numFmtId="0" fontId="0" fillId="0" borderId="5" xfId="0" applyFont="1" applyBorder="1" applyAlignment="1">
      <alignment horizontal="center" vertical="center" wrapText="1"/>
    </xf>
    <xf numFmtId="0" fontId="0" fillId="0" borderId="0" xfId="0" applyAlignment="1">
      <alignment horizontal="center" vertical="center" wrapText="1"/>
    </xf>
    <xf numFmtId="9" fontId="0" fillId="0" borderId="0" xfId="1" applyFont="1" applyAlignment="1">
      <alignment vertical="center" wrapText="1"/>
    </xf>
    <xf numFmtId="0" fontId="15" fillId="0" borderId="5" xfId="0" applyFont="1" applyBorder="1" applyAlignment="1">
      <alignment vertical="center" wrapText="1"/>
    </xf>
    <xf numFmtId="0" fontId="0" fillId="0" borderId="0" xfId="0" applyAlignment="1">
      <alignment vertical="center"/>
    </xf>
    <xf numFmtId="0" fontId="11" fillId="0" borderId="6" xfId="0" applyFont="1" applyBorder="1" applyAlignment="1">
      <alignment horizontal="center" vertical="center" wrapText="1"/>
    </xf>
    <xf numFmtId="0" fontId="0" fillId="0" borderId="0" xfId="0" applyAlignment="1">
      <alignment horizontal="right" vertical="center" wrapText="1"/>
    </xf>
    <xf numFmtId="0" fontId="11" fillId="0" borderId="0" xfId="0" applyFont="1" applyAlignment="1">
      <alignment vertical="center" wrapText="1"/>
    </xf>
    <xf numFmtId="0" fontId="0" fillId="0" borderId="0" xfId="0" applyFont="1" applyAlignment="1">
      <alignment horizontal="center" vertical="center" wrapText="1"/>
    </xf>
    <xf numFmtId="14" fontId="11" fillId="0" borderId="6" xfId="0" applyNumberFormat="1" applyFont="1" applyBorder="1" applyAlignment="1">
      <alignment horizontal="center" vertical="center" wrapText="1"/>
    </xf>
    <xf numFmtId="0" fontId="16" fillId="0" borderId="7" xfId="0" applyFont="1" applyBorder="1" applyAlignment="1">
      <alignment horizontal="center" vertical="center"/>
    </xf>
    <xf numFmtId="167" fontId="16" fillId="0" borderId="8" xfId="0" applyNumberFormat="1" applyFont="1" applyBorder="1" applyAlignment="1">
      <alignment horizontal="center" vertical="center"/>
    </xf>
    <xf numFmtId="0" fontId="0" fillId="0" borderId="9" xfId="0" applyBorder="1" applyAlignment="1">
      <alignment vertical="center" wrapText="1"/>
    </xf>
    <xf numFmtId="9" fontId="0" fillId="0" borderId="9" xfId="1" applyFont="1" applyBorder="1" applyAlignment="1">
      <alignment vertical="center" wrapText="1"/>
    </xf>
    <xf numFmtId="0" fontId="0" fillId="0" borderId="9" xfId="0" applyBorder="1" applyAlignment="1">
      <alignment horizontal="center" vertical="center" wrapText="1"/>
    </xf>
    <xf numFmtId="0" fontId="0" fillId="0" borderId="9" xfId="0" applyFont="1" applyBorder="1" applyAlignment="1">
      <alignment horizontal="center" vertical="center" wrapText="1"/>
    </xf>
    <xf numFmtId="14" fontId="0" fillId="0" borderId="9" xfId="0" applyNumberFormat="1" applyFont="1" applyBorder="1" applyAlignment="1">
      <alignment horizontal="center" vertical="center" wrapText="1"/>
    </xf>
    <xf numFmtId="0" fontId="0" fillId="0" borderId="10" xfId="0" applyBorder="1" applyAlignment="1">
      <alignment vertical="center" wrapText="1"/>
    </xf>
    <xf numFmtId="9" fontId="0" fillId="0" borderId="10" xfId="1" applyFont="1" applyBorder="1" applyAlignment="1">
      <alignment vertical="center" wrapText="1"/>
    </xf>
    <xf numFmtId="0" fontId="0" fillId="0" borderId="10" xfId="0" applyBorder="1" applyAlignment="1">
      <alignment horizontal="center" vertical="center" wrapText="1"/>
    </xf>
    <xf numFmtId="0" fontId="0" fillId="0" borderId="10" xfId="0" applyFont="1" applyBorder="1" applyAlignment="1">
      <alignment horizontal="center" vertical="center" wrapText="1"/>
    </xf>
    <xf numFmtId="0" fontId="0" fillId="0" borderId="10" xfId="0" quotePrefix="1" applyFont="1" applyBorder="1" applyAlignment="1">
      <alignment horizontal="center" vertical="center" wrapText="1"/>
    </xf>
    <xf numFmtId="14" fontId="0" fillId="0" borderId="0" xfId="0" applyNumberFormat="1" applyFont="1" applyAlignment="1">
      <alignment horizontal="left" vertical="center" wrapText="1"/>
    </xf>
    <xf numFmtId="0" fontId="0" fillId="0" borderId="9" xfId="0" applyFont="1" applyBorder="1" applyAlignment="1">
      <alignment vertical="center" wrapText="1"/>
    </xf>
    <xf numFmtId="0" fontId="0" fillId="0" borderId="10" xfId="0" applyFont="1" applyBorder="1" applyAlignment="1">
      <alignment vertical="center" wrapText="1"/>
    </xf>
    <xf numFmtId="0" fontId="0" fillId="0" borderId="0" xfId="0" applyFont="1" applyAlignment="1">
      <alignment vertical="center" wrapText="1"/>
    </xf>
    <xf numFmtId="14" fontId="0" fillId="0" borderId="10" xfId="0" applyNumberFormat="1" applyFont="1" applyBorder="1" applyAlignment="1">
      <alignment horizontal="center" vertical="center" wrapText="1"/>
    </xf>
    <xf numFmtId="14" fontId="0" fillId="0" borderId="0" xfId="0" applyNumberFormat="1" applyFont="1" applyAlignment="1">
      <alignment horizontal="center" vertical="center" wrapText="1"/>
    </xf>
    <xf numFmtId="14" fontId="0" fillId="0" borderId="0" xfId="0" applyNumberFormat="1" applyAlignment="1">
      <alignment horizontal="center" vertical="center" wrapText="1"/>
    </xf>
    <xf numFmtId="0" fontId="0" fillId="0" borderId="1" xfId="0" applyBorder="1" applyAlignment="1">
      <alignment textRotation="45" wrapText="1"/>
    </xf>
    <xf numFmtId="0" fontId="0" fillId="0" borderId="0" xfId="0" applyAlignment="1">
      <alignment textRotation="45" wrapText="1"/>
    </xf>
    <xf numFmtId="0" fontId="0" fillId="0" borderId="0" xfId="0" applyAlignment="1">
      <alignment wrapText="1"/>
    </xf>
    <xf numFmtId="0" fontId="5" fillId="0" borderId="0" xfId="0" applyFont="1" applyAlignment="1">
      <alignment horizontal="center" vertical="center" wrapText="1"/>
    </xf>
    <xf numFmtId="0" fontId="0" fillId="0" borderId="0" xfId="0" applyAlignment="1">
      <alignment horizontal="center" vertical="center" wrapText="1"/>
    </xf>
    <xf numFmtId="9" fontId="0" fillId="0" borderId="0" xfId="1" applyFont="1"/>
  </cellXfs>
  <cellStyles count="2">
    <cellStyle name="Prozent" xfId="1" builtinId="5"/>
    <cellStyle name="Standard" xfId="0" builtinId="0"/>
  </cellStyles>
  <dxfs count="39">
    <dxf>
      <font>
        <color rgb="FF9C0006"/>
      </font>
      <fill>
        <patternFill>
          <bgColor rgb="FFFFC7CE"/>
        </patternFill>
      </fill>
    </dxf>
    <dxf>
      <font>
        <color rgb="FF006100"/>
      </font>
      <fill>
        <patternFill>
          <bgColor rgb="FFC6EFCE"/>
        </patternFill>
      </fill>
    </dxf>
    <dxf>
      <fill>
        <patternFill patternType="lightUp">
          <fgColor theme="0" tint="-0.24994659260841701"/>
        </patternFill>
      </fill>
    </dxf>
    <dxf>
      <font>
        <b/>
        <i val="0"/>
        <strike val="0"/>
        <color rgb="FF9C0006"/>
      </font>
      <fill>
        <patternFill>
          <bgColor rgb="FFFFC7CE"/>
        </patternFill>
      </fill>
    </dxf>
    <dxf>
      <font>
        <color rgb="FF9C5700"/>
      </font>
      <fill>
        <patternFill>
          <bgColor rgb="FFFFEB9C"/>
        </patternFill>
      </fill>
    </dxf>
    <dxf>
      <font>
        <b/>
        <i val="0"/>
        <strike val="0"/>
        <color theme="0"/>
      </font>
      <fill>
        <patternFill>
          <bgColor rgb="FFC00000"/>
        </patternFill>
      </fill>
      <border>
        <left style="thin">
          <color auto="1"/>
        </left>
        <right style="thin">
          <color auto="1"/>
        </right>
        <top style="thin">
          <color auto="1"/>
        </top>
        <bottom style="thin">
          <color auto="1"/>
        </bottom>
      </border>
    </dxf>
    <dxf>
      <font>
        <b/>
        <i val="0"/>
        <strike val="0"/>
        <color theme="0"/>
      </font>
      <fill>
        <patternFill>
          <bgColor rgb="FFFF0000"/>
        </patternFill>
      </fill>
      <border>
        <left style="thin">
          <color auto="1"/>
        </left>
        <right style="thin">
          <color auto="1"/>
        </right>
        <top style="thin">
          <color auto="1"/>
        </top>
        <bottom style="thin">
          <color auto="1"/>
        </bottom>
      </border>
    </dxf>
    <dxf>
      <font>
        <b/>
        <i val="0"/>
        <strike val="0"/>
        <color auto="1"/>
      </font>
      <fill>
        <patternFill>
          <bgColor rgb="FFFFC000"/>
        </patternFill>
      </fill>
      <border>
        <left style="thin">
          <color auto="1"/>
        </left>
        <right style="thin">
          <color auto="1"/>
        </right>
        <top style="thin">
          <color auto="1"/>
        </top>
        <bottom style="thin">
          <color auto="1"/>
        </bottom>
      </border>
    </dxf>
    <dxf>
      <font>
        <b/>
        <i val="0"/>
        <strike val="0"/>
        <color theme="1"/>
      </font>
      <fill>
        <patternFill>
          <bgColor rgb="FFFFFF00"/>
        </patternFill>
      </fill>
      <border>
        <left style="thin">
          <color auto="1"/>
        </left>
        <right style="thin">
          <color auto="1"/>
        </right>
        <top style="thin">
          <color auto="1"/>
        </top>
        <bottom style="thin">
          <color auto="1"/>
        </bottom>
      </border>
    </dxf>
    <dxf>
      <font>
        <b/>
        <i val="0"/>
        <strike val="0"/>
        <color auto="1"/>
      </font>
      <fill>
        <patternFill>
          <bgColor rgb="FF92D050"/>
        </patternFill>
      </fill>
      <border>
        <left style="thin">
          <color auto="1"/>
        </left>
        <right style="thin">
          <color auto="1"/>
        </right>
        <top style="thin">
          <color auto="1"/>
        </top>
        <bottom style="thin">
          <color auto="1"/>
        </bottom>
      </border>
    </dxf>
    <dxf>
      <font>
        <b/>
        <i val="0"/>
        <strike val="0"/>
        <color auto="1"/>
      </font>
      <fill>
        <patternFill>
          <bgColor rgb="FF00B050"/>
        </patternFill>
      </fill>
      <border>
        <left style="thin">
          <color auto="1"/>
        </left>
        <right style="thin">
          <color auto="1"/>
        </right>
        <top style="thin">
          <color auto="1"/>
        </top>
        <bottom style="thin">
          <color auto="1"/>
        </bottom>
      </border>
    </dxf>
    <dxf>
      <font>
        <b/>
        <i val="0"/>
        <strike val="0"/>
        <color auto="1"/>
      </font>
      <fill>
        <patternFill>
          <bgColor rgb="FF00B0F0"/>
        </patternFill>
      </fill>
      <border>
        <left style="thin">
          <color auto="1"/>
        </left>
        <right style="thin">
          <color auto="1"/>
        </right>
        <top style="thin">
          <color auto="1"/>
        </top>
        <bottom style="thin">
          <color auto="1"/>
        </bottom>
      </border>
    </dxf>
    <dxf>
      <font>
        <b/>
        <i val="0"/>
        <strike val="0"/>
        <color theme="0"/>
      </font>
      <fill>
        <patternFill>
          <bgColor rgb="FF0070C0"/>
        </patternFill>
      </fill>
      <border>
        <left style="thin">
          <color auto="1"/>
        </left>
        <right style="thin">
          <color auto="1"/>
        </right>
        <top style="thin">
          <color auto="1"/>
        </top>
        <bottom style="thin">
          <color auto="1"/>
        </bottom>
      </border>
    </dxf>
    <dxf>
      <font>
        <b/>
        <i val="0"/>
        <strike val="0"/>
        <color theme="0"/>
      </font>
      <fill>
        <patternFill>
          <bgColor rgb="FF002060"/>
        </patternFill>
      </fill>
      <border>
        <left style="thin">
          <color auto="1"/>
        </left>
        <right style="thin">
          <color auto="1"/>
        </right>
        <top style="thin">
          <color auto="1"/>
        </top>
        <bottom style="thin">
          <color auto="1"/>
        </bottom>
      </border>
    </dxf>
    <dxf>
      <font>
        <b/>
        <i val="0"/>
        <strike val="0"/>
        <color theme="0"/>
      </font>
      <fill>
        <patternFill>
          <bgColor rgb="FF7030A0"/>
        </patternFill>
      </fill>
      <border>
        <left style="thin">
          <color auto="1"/>
        </left>
        <right style="thin">
          <color auto="1"/>
        </right>
        <top style="thin">
          <color auto="1"/>
        </top>
        <bottom style="thin">
          <color auto="1"/>
        </bottom>
      </border>
    </dxf>
    <dxf>
      <font>
        <b/>
        <i val="0"/>
        <strike val="0"/>
        <color theme="0"/>
      </font>
      <fill>
        <patternFill>
          <bgColor theme="2" tint="-0.499984740745262"/>
        </patternFill>
      </fill>
      <border>
        <left style="thin">
          <color auto="1"/>
        </left>
        <right style="thin">
          <color auto="1"/>
        </right>
        <top style="thin">
          <color auto="1"/>
        </top>
        <bottom style="thin">
          <color auto="1"/>
        </bottom>
      </border>
    </dxf>
    <dxf>
      <font>
        <b/>
        <i val="0"/>
        <strike val="0"/>
        <color auto="1"/>
      </font>
      <fill>
        <patternFill>
          <bgColor theme="4" tint="0.39994506668294322"/>
        </patternFill>
      </fill>
      <border>
        <left style="thin">
          <color auto="1"/>
        </left>
        <right style="thin">
          <color auto="1"/>
        </right>
        <top style="thin">
          <color auto="1"/>
        </top>
        <bottom style="thin">
          <color auto="1"/>
        </bottom>
      </border>
    </dxf>
    <dxf>
      <font>
        <b/>
        <i val="0"/>
        <strike val="0"/>
        <color auto="1"/>
      </font>
      <fill>
        <patternFill>
          <bgColor theme="5" tint="0.39994506668294322"/>
        </patternFill>
      </fill>
      <border>
        <left style="thin">
          <color auto="1"/>
        </left>
        <right style="thin">
          <color auto="1"/>
        </right>
        <top style="thin">
          <color auto="1"/>
        </top>
        <bottom style="thin">
          <color auto="1"/>
        </bottom>
      </border>
    </dxf>
    <dxf>
      <font>
        <b/>
        <i val="0"/>
        <strike val="0"/>
        <color auto="1"/>
      </font>
      <fill>
        <patternFill>
          <bgColor theme="7" tint="0.39994506668294322"/>
        </patternFill>
      </fill>
      <border>
        <left style="thin">
          <color auto="1"/>
        </left>
        <right style="thin">
          <color auto="1"/>
        </right>
        <top style="thin">
          <color auto="1"/>
        </top>
        <bottom style="thin">
          <color auto="1"/>
        </bottom>
      </border>
    </dxf>
    <dxf>
      <font>
        <b/>
        <i val="0"/>
        <strike val="0"/>
        <color auto="1"/>
      </font>
      <fill>
        <patternFill>
          <bgColor theme="8" tint="0.39994506668294322"/>
        </patternFill>
      </fill>
      <border>
        <left style="thin">
          <color auto="1"/>
        </left>
        <right style="thin">
          <color auto="1"/>
        </right>
        <top style="thin">
          <color auto="1"/>
        </top>
        <bottom style="thin">
          <color auto="1"/>
        </bottom>
      </border>
    </dxf>
    <dxf>
      <font>
        <b/>
        <i val="0"/>
        <strike val="0"/>
        <color auto="1"/>
      </font>
      <fill>
        <patternFill>
          <bgColor theme="9" tint="0.39994506668294322"/>
        </patternFill>
      </fill>
      <border>
        <left style="thin">
          <color auto="1"/>
        </left>
        <right style="thin">
          <color auto="1"/>
        </right>
        <top style="thin">
          <color auto="1"/>
        </top>
        <bottom style="thin">
          <color auto="1"/>
        </bottom>
      </border>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FF0000"/>
      </font>
    </dxf>
    <dxf>
      <font>
        <color rgb="FFFFC000"/>
      </font>
    </dxf>
    <dxf>
      <font>
        <color rgb="FF00B050"/>
      </font>
    </dxf>
  </dxfs>
  <tableStyles count="0" defaultTableStyle="TableStyleMedium2" defaultPivotStyle="PivotStyleLight16"/>
  <colors>
    <mruColors>
      <color rgb="FFFFD685"/>
      <color rgb="FF3366FF"/>
      <color rgb="FFFF7171"/>
      <color rgb="FF17DF4B"/>
      <color rgb="FFFFDB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38101</xdr:colOff>
      <xdr:row>6</xdr:row>
      <xdr:rowOff>28575</xdr:rowOff>
    </xdr:from>
    <xdr:to>
      <xdr:col>11</xdr:col>
      <xdr:colOff>600075</xdr:colOff>
      <xdr:row>7</xdr:row>
      <xdr:rowOff>0</xdr:rowOff>
    </xdr:to>
    <xdr:sp macro="" textlink="L7">
      <xdr:nvSpPr>
        <xdr:cNvPr id="11" name="Rectangle 10">
          <a:extLst>
            <a:ext uri="{FF2B5EF4-FFF2-40B4-BE49-F238E27FC236}">
              <a16:creationId xmlns:a16="http://schemas.microsoft.com/office/drawing/2014/main" xmlns="" id="{17D3856B-A5E4-4C7F-9285-86A2409F4CCB}"/>
            </a:ext>
          </a:extLst>
        </xdr:cNvPr>
        <xdr:cNvSpPr/>
      </xdr:nvSpPr>
      <xdr:spPr>
        <a:xfrm>
          <a:off x="14249401" y="2076450"/>
          <a:ext cx="561974" cy="35242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fld id="{55ADECAE-33F8-47A9-A5CD-435EC86EE224}" type="TxLink">
            <a:rPr lang="en-US" sz="2400" b="0" i="0" u="none" strike="noStrike">
              <a:solidFill>
                <a:srgbClr val="000000"/>
              </a:solidFill>
              <a:latin typeface="Wingdings" panose="05000000000000000000" pitchFamily="2" charset="2"/>
              <a:cs typeface="Calibri Light"/>
            </a:rPr>
            <a:pPr algn="l"/>
            <a:t> </a:t>
          </a:fld>
          <a:endParaRPr lang="fr-FR" sz="5400">
            <a:latin typeface="Wingdings" panose="05000000000000000000" pitchFamily="2" charset="2"/>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filterMode="1">
    <pageSetUpPr fitToPage="1"/>
  </sheetPr>
  <dimension ref="A1:Q110"/>
  <sheetViews>
    <sheetView topLeftCell="B1" zoomScaleNormal="100" workbookViewId="0">
      <selection activeCell="D95" sqref="D95"/>
    </sheetView>
  </sheetViews>
  <sheetFormatPr baseColWidth="10" defaultColWidth="11.5546875" defaultRowHeight="14.4" x14ac:dyDescent="0.3"/>
  <cols>
    <col min="1" max="1" width="4.44140625" style="2" customWidth="1"/>
    <col min="2" max="2" width="7.6640625" style="2" customWidth="1"/>
    <col min="3" max="3" width="26.33203125" style="2" customWidth="1"/>
    <col min="4" max="4" width="90.88671875" style="6" customWidth="1"/>
    <col min="5" max="5" width="8.109375" style="2" customWidth="1"/>
    <col min="6" max="6" width="9.33203125" style="2" customWidth="1"/>
    <col min="7" max="7" width="13.33203125" style="2" customWidth="1"/>
    <col min="8" max="8" width="27.5546875" style="2" customWidth="1"/>
    <col min="9" max="9" width="0.88671875" style="6" customWidth="1"/>
    <col min="10" max="10" width="13.109375" style="2" customWidth="1"/>
    <col min="11" max="11" width="11.5546875" style="2"/>
    <col min="12" max="12" width="10.33203125" style="6" customWidth="1"/>
    <col min="13" max="13" width="2.33203125" style="6" customWidth="1"/>
    <col min="14" max="14" width="68.33203125" style="6" customWidth="1"/>
    <col min="15" max="15" width="11.5546875" style="6"/>
    <col min="16" max="16" width="13.5546875" style="6" customWidth="1"/>
    <col min="17" max="17" width="11.5546875" style="15" customWidth="1"/>
    <col min="18" max="16384" width="11.5546875" style="6"/>
  </cols>
  <sheetData>
    <row r="1" spans="1:17" x14ac:dyDescent="0.3">
      <c r="B1" s="5" t="s">
        <v>129</v>
      </c>
      <c r="C1" s="4"/>
      <c r="D1" s="39" t="s">
        <v>20</v>
      </c>
    </row>
    <row r="2" spans="1:17" x14ac:dyDescent="0.3">
      <c r="A2" s="38"/>
      <c r="B2" s="5"/>
      <c r="C2" s="4"/>
      <c r="D2" s="39"/>
      <c r="E2" s="38"/>
      <c r="F2" s="38"/>
      <c r="G2" s="38"/>
      <c r="H2" s="38"/>
      <c r="J2" s="38"/>
      <c r="K2" s="38"/>
    </row>
    <row r="3" spans="1:17" ht="29.4" customHeight="1" x14ac:dyDescent="0.3">
      <c r="B3" s="77" t="s">
        <v>87</v>
      </c>
      <c r="C3" s="78"/>
      <c r="D3" s="78"/>
      <c r="E3" s="78"/>
      <c r="F3" s="78"/>
      <c r="G3" s="78"/>
      <c r="H3" s="78"/>
    </row>
    <row r="5" spans="1:17" s="2" customFormat="1" ht="42.6" customHeight="1" x14ac:dyDescent="0.3">
      <c r="A5" s="1"/>
      <c r="B5" s="1" t="s">
        <v>22</v>
      </c>
      <c r="C5" s="3" t="s">
        <v>15</v>
      </c>
      <c r="D5" s="3" t="s">
        <v>4</v>
      </c>
      <c r="E5" s="3" t="s">
        <v>16</v>
      </c>
      <c r="F5" s="3" t="s">
        <v>9</v>
      </c>
      <c r="G5" s="3" t="s">
        <v>1</v>
      </c>
      <c r="H5" s="3" t="s">
        <v>51</v>
      </c>
      <c r="J5" s="1" t="s">
        <v>5</v>
      </c>
      <c r="K5" s="1" t="s">
        <v>1</v>
      </c>
      <c r="L5" s="1" t="s">
        <v>44</v>
      </c>
      <c r="N5" s="2" t="s">
        <v>125</v>
      </c>
      <c r="Q5" s="16"/>
    </row>
    <row r="6" spans="1:17" s="12" customFormat="1" ht="28.8" hidden="1" x14ac:dyDescent="0.3">
      <c r="A6" s="20">
        <v>1</v>
      </c>
      <c r="B6" s="20" t="s">
        <v>23</v>
      </c>
      <c r="C6" s="21" t="s">
        <v>0</v>
      </c>
      <c r="D6" s="22" t="s">
        <v>80</v>
      </c>
      <c r="E6" s="21" t="s">
        <v>17</v>
      </c>
      <c r="F6" s="21">
        <v>2</v>
      </c>
      <c r="G6" s="23">
        <v>1</v>
      </c>
      <c r="H6" s="21"/>
      <c r="J6" s="1"/>
      <c r="K6" s="1"/>
      <c r="L6" s="1"/>
      <c r="N6" s="12" t="s">
        <v>182</v>
      </c>
      <c r="Q6" s="16"/>
    </row>
    <row r="7" spans="1:17" ht="28.8" x14ac:dyDescent="0.3">
      <c r="A7" s="24">
        <v>2</v>
      </c>
      <c r="B7" s="24" t="s">
        <v>23</v>
      </c>
      <c r="C7" s="25"/>
      <c r="D7" s="26" t="s">
        <v>101</v>
      </c>
      <c r="E7" s="25" t="s">
        <v>18</v>
      </c>
      <c r="F7" s="25">
        <v>4</v>
      </c>
      <c r="G7" s="27">
        <v>0.95</v>
      </c>
      <c r="H7" s="25"/>
      <c r="J7" s="2">
        <f>SUM(F7:F71)</f>
        <v>159</v>
      </c>
      <c r="K7" s="2">
        <f>SUM(Q7:Q71)</f>
        <v>98.85</v>
      </c>
      <c r="L7" s="8"/>
      <c r="Q7" s="15">
        <f>F7*G7</f>
        <v>3.8</v>
      </c>
    </row>
    <row r="8" spans="1:17" ht="43.2" hidden="1" x14ac:dyDescent="0.3">
      <c r="A8" s="24">
        <v>3</v>
      </c>
      <c r="B8" s="24" t="s">
        <v>23</v>
      </c>
      <c r="C8" s="25"/>
      <c r="D8" s="26" t="s">
        <v>103</v>
      </c>
      <c r="E8" s="25" t="s">
        <v>17</v>
      </c>
      <c r="F8" s="25">
        <v>1</v>
      </c>
      <c r="G8" s="27">
        <v>1</v>
      </c>
      <c r="H8" s="25"/>
      <c r="J8" s="7">
        <f>J7/2</f>
        <v>79.5</v>
      </c>
      <c r="K8" s="18">
        <f>(K7/J7)*100</f>
        <v>62.169811320754711</v>
      </c>
      <c r="L8" s="11" t="str">
        <f>CHOOSE(IF(K8&lt;33,"3",IF(K8&gt;66,"1","2")),"J","K","L")</f>
        <v>K</v>
      </c>
      <c r="Q8" s="15">
        <f t="shared" ref="Q8:Q70" si="0">F8*G8</f>
        <v>1</v>
      </c>
    </row>
    <row r="9" spans="1:17" ht="28.8" hidden="1" x14ac:dyDescent="0.3">
      <c r="A9" s="24">
        <v>4</v>
      </c>
      <c r="B9" s="24" t="s">
        <v>23</v>
      </c>
      <c r="C9" s="25"/>
      <c r="D9" s="42" t="s">
        <v>104</v>
      </c>
      <c r="E9" s="25" t="s">
        <v>45</v>
      </c>
      <c r="F9" s="25">
        <v>1</v>
      </c>
      <c r="G9" s="27">
        <v>1</v>
      </c>
      <c r="H9" s="25"/>
      <c r="J9" s="10">
        <f>ROUNDUP((J8/5),0)</f>
        <v>16</v>
      </c>
      <c r="K9" s="6"/>
      <c r="Q9" s="15">
        <f t="shared" si="0"/>
        <v>1</v>
      </c>
    </row>
    <row r="10" spans="1:17" ht="43.2" x14ac:dyDescent="0.3">
      <c r="A10" s="24">
        <v>5</v>
      </c>
      <c r="B10" s="24" t="s">
        <v>24</v>
      </c>
      <c r="C10" s="45" t="s">
        <v>2</v>
      </c>
      <c r="D10" s="37" t="s">
        <v>62</v>
      </c>
      <c r="E10" s="25" t="s">
        <v>17</v>
      </c>
      <c r="F10" s="25">
        <v>0</v>
      </c>
      <c r="G10" s="27">
        <v>0</v>
      </c>
      <c r="H10" s="25" t="s">
        <v>61</v>
      </c>
      <c r="J10" s="13"/>
      <c r="K10" s="14"/>
      <c r="N10" s="6" t="s">
        <v>183</v>
      </c>
      <c r="Q10" s="15">
        <f t="shared" si="0"/>
        <v>0</v>
      </c>
    </row>
    <row r="11" spans="1:17" ht="43.2" x14ac:dyDescent="0.3">
      <c r="A11" s="24">
        <v>6</v>
      </c>
      <c r="B11" s="24" t="s">
        <v>24</v>
      </c>
      <c r="C11" s="45" t="s">
        <v>2</v>
      </c>
      <c r="D11" s="37" t="s">
        <v>121</v>
      </c>
      <c r="E11" s="25" t="s">
        <v>18</v>
      </c>
      <c r="F11" s="25">
        <v>0</v>
      </c>
      <c r="G11" s="27">
        <v>0</v>
      </c>
      <c r="H11" s="25" t="s">
        <v>130</v>
      </c>
      <c r="Q11" s="15">
        <f t="shared" si="0"/>
        <v>0</v>
      </c>
    </row>
    <row r="12" spans="1:17" ht="72" hidden="1" x14ac:dyDescent="0.3">
      <c r="A12" s="24">
        <v>7</v>
      </c>
      <c r="B12" s="24" t="s">
        <v>25</v>
      </c>
      <c r="C12" s="25" t="s">
        <v>6</v>
      </c>
      <c r="D12" s="26" t="s">
        <v>174</v>
      </c>
      <c r="E12" s="25" t="s">
        <v>17</v>
      </c>
      <c r="F12" s="25">
        <v>1</v>
      </c>
      <c r="G12" s="27">
        <v>1</v>
      </c>
      <c r="H12" s="25" t="s">
        <v>60</v>
      </c>
      <c r="N12" s="19" t="s">
        <v>126</v>
      </c>
      <c r="Q12" s="15">
        <f t="shared" si="0"/>
        <v>1</v>
      </c>
    </row>
    <row r="13" spans="1:17" ht="57.6" hidden="1" x14ac:dyDescent="0.3">
      <c r="A13" s="24">
        <v>8</v>
      </c>
      <c r="B13" s="29" t="s">
        <v>26</v>
      </c>
      <c r="C13" s="25" t="s">
        <v>71</v>
      </c>
      <c r="D13" s="26" t="s">
        <v>186</v>
      </c>
      <c r="E13" s="25" t="s">
        <v>45</v>
      </c>
      <c r="F13" s="25">
        <v>1</v>
      </c>
      <c r="G13" s="27">
        <v>1</v>
      </c>
      <c r="H13" s="25" t="s">
        <v>59</v>
      </c>
      <c r="Q13" s="15">
        <f t="shared" si="0"/>
        <v>1</v>
      </c>
    </row>
    <row r="14" spans="1:17" ht="28.8" hidden="1" x14ac:dyDescent="0.3">
      <c r="A14" s="24">
        <v>9</v>
      </c>
      <c r="B14" s="30" t="s">
        <v>27</v>
      </c>
      <c r="C14" s="25" t="s">
        <v>63</v>
      </c>
      <c r="D14" s="26" t="s">
        <v>72</v>
      </c>
      <c r="E14" s="25" t="s">
        <v>17</v>
      </c>
      <c r="F14" s="25">
        <v>1</v>
      </c>
      <c r="G14" s="27">
        <v>1</v>
      </c>
      <c r="H14" s="25"/>
      <c r="Q14" s="15">
        <f t="shared" si="0"/>
        <v>1</v>
      </c>
    </row>
    <row r="15" spans="1:17" ht="28.8" x14ac:dyDescent="0.3">
      <c r="A15" s="24">
        <v>10</v>
      </c>
      <c r="B15" s="30" t="s">
        <v>27</v>
      </c>
      <c r="C15" s="25" t="s">
        <v>63</v>
      </c>
      <c r="D15" s="37" t="s">
        <v>88</v>
      </c>
      <c r="E15" s="25" t="s">
        <v>18</v>
      </c>
      <c r="F15" s="25">
        <v>1</v>
      </c>
      <c r="G15" s="27">
        <v>0</v>
      </c>
      <c r="H15" s="25" t="s">
        <v>64</v>
      </c>
      <c r="Q15" s="15">
        <f t="shared" si="0"/>
        <v>0</v>
      </c>
    </row>
    <row r="16" spans="1:17" ht="50.4" customHeight="1" x14ac:dyDescent="0.3">
      <c r="A16" s="24">
        <v>11</v>
      </c>
      <c r="B16" s="31" t="s">
        <v>27</v>
      </c>
      <c r="C16" s="25" t="s">
        <v>63</v>
      </c>
      <c r="D16" s="26" t="s">
        <v>93</v>
      </c>
      <c r="E16" s="25" t="s">
        <v>17</v>
      </c>
      <c r="F16" s="25">
        <v>1</v>
      </c>
      <c r="G16" s="27">
        <v>0</v>
      </c>
      <c r="H16" s="25"/>
      <c r="Q16" s="15">
        <f t="shared" si="0"/>
        <v>0</v>
      </c>
    </row>
    <row r="17" spans="1:17" ht="62.4" hidden="1" customHeight="1" x14ac:dyDescent="0.3">
      <c r="A17" s="24">
        <v>12</v>
      </c>
      <c r="B17" s="30" t="s">
        <v>27</v>
      </c>
      <c r="C17" s="25" t="s">
        <v>63</v>
      </c>
      <c r="D17" s="26" t="s">
        <v>97</v>
      </c>
      <c r="E17" s="25" t="s">
        <v>17</v>
      </c>
      <c r="F17" s="25">
        <v>3</v>
      </c>
      <c r="G17" s="27">
        <v>1</v>
      </c>
      <c r="H17" s="25"/>
      <c r="Q17" s="15">
        <f t="shared" si="0"/>
        <v>3</v>
      </c>
    </row>
    <row r="18" spans="1:17" ht="43.2" hidden="1" x14ac:dyDescent="0.3">
      <c r="A18" s="24">
        <v>13</v>
      </c>
      <c r="B18" s="30" t="s">
        <v>27</v>
      </c>
      <c r="C18" s="25" t="s">
        <v>63</v>
      </c>
      <c r="D18" s="26" t="s">
        <v>120</v>
      </c>
      <c r="E18" s="25" t="s">
        <v>17</v>
      </c>
      <c r="F18" s="25">
        <v>1</v>
      </c>
      <c r="G18" s="27">
        <v>1</v>
      </c>
      <c r="H18" s="25" t="s">
        <v>119</v>
      </c>
      <c r="Q18" s="15">
        <f t="shared" si="0"/>
        <v>1</v>
      </c>
    </row>
    <row r="19" spans="1:17" ht="43.2" x14ac:dyDescent="0.3">
      <c r="A19" s="24">
        <v>14</v>
      </c>
      <c r="B19" s="31" t="s">
        <v>27</v>
      </c>
      <c r="C19" s="25" t="s">
        <v>63</v>
      </c>
      <c r="D19" s="26" t="s">
        <v>111</v>
      </c>
      <c r="E19" s="25" t="s">
        <v>17</v>
      </c>
      <c r="F19" s="25">
        <v>0</v>
      </c>
      <c r="G19" s="27">
        <v>0.6</v>
      </c>
      <c r="H19" s="25"/>
      <c r="Q19" s="15">
        <f t="shared" si="0"/>
        <v>0</v>
      </c>
    </row>
    <row r="20" spans="1:17" ht="43.2" hidden="1" x14ac:dyDescent="0.3">
      <c r="A20" s="24">
        <v>15</v>
      </c>
      <c r="B20" s="30" t="s">
        <v>27</v>
      </c>
      <c r="C20" s="25" t="s">
        <v>63</v>
      </c>
      <c r="D20" s="42" t="s">
        <v>112</v>
      </c>
      <c r="E20" s="25" t="s">
        <v>17</v>
      </c>
      <c r="F20" s="25">
        <v>1</v>
      </c>
      <c r="G20" s="27">
        <v>1</v>
      </c>
      <c r="H20" s="41" t="s">
        <v>147</v>
      </c>
      <c r="Q20" s="15">
        <f t="shared" si="0"/>
        <v>1</v>
      </c>
    </row>
    <row r="21" spans="1:17" ht="43.2" hidden="1" x14ac:dyDescent="0.3">
      <c r="A21" s="24">
        <v>16</v>
      </c>
      <c r="B21" s="24" t="s">
        <v>28</v>
      </c>
      <c r="C21" s="25" t="s">
        <v>3</v>
      </c>
      <c r="D21" s="28" t="s">
        <v>7</v>
      </c>
      <c r="E21" s="25" t="s">
        <v>17</v>
      </c>
      <c r="F21" s="25">
        <v>4</v>
      </c>
      <c r="G21" s="27">
        <v>1</v>
      </c>
      <c r="H21" s="25" t="s">
        <v>81</v>
      </c>
      <c r="Q21" s="15">
        <f t="shared" si="0"/>
        <v>4</v>
      </c>
    </row>
    <row r="22" spans="1:17" ht="43.2" hidden="1" x14ac:dyDescent="0.3">
      <c r="A22" s="24">
        <v>17</v>
      </c>
      <c r="B22" s="31" t="s">
        <v>29</v>
      </c>
      <c r="C22" s="25" t="s">
        <v>8</v>
      </c>
      <c r="D22" s="42" t="s">
        <v>32</v>
      </c>
      <c r="E22" s="25" t="s">
        <v>17</v>
      </c>
      <c r="F22" s="25">
        <v>4</v>
      </c>
      <c r="G22" s="27">
        <v>1</v>
      </c>
      <c r="H22" s="25" t="s">
        <v>82</v>
      </c>
      <c r="Q22" s="15">
        <f t="shared" si="0"/>
        <v>4</v>
      </c>
    </row>
    <row r="23" spans="1:17" ht="28.8" hidden="1" x14ac:dyDescent="0.3">
      <c r="A23" s="24">
        <v>18</v>
      </c>
      <c r="B23" s="31" t="s">
        <v>29</v>
      </c>
      <c r="C23" s="25" t="s">
        <v>14</v>
      </c>
      <c r="D23" s="42" t="s">
        <v>13</v>
      </c>
      <c r="E23" s="25" t="s">
        <v>18</v>
      </c>
      <c r="F23" s="25">
        <v>0</v>
      </c>
      <c r="G23" s="27">
        <v>1</v>
      </c>
      <c r="H23" s="25" t="s">
        <v>132</v>
      </c>
      <c r="Q23" s="15">
        <f t="shared" si="0"/>
        <v>0</v>
      </c>
    </row>
    <row r="24" spans="1:17" hidden="1" x14ac:dyDescent="0.3">
      <c r="A24" s="24">
        <v>19</v>
      </c>
      <c r="B24" s="31" t="s">
        <v>29</v>
      </c>
      <c r="C24" s="25" t="s">
        <v>14</v>
      </c>
      <c r="D24" s="42" t="s">
        <v>83</v>
      </c>
      <c r="E24" s="25" t="s">
        <v>45</v>
      </c>
      <c r="F24" s="25">
        <v>1</v>
      </c>
      <c r="G24" s="27">
        <v>1</v>
      </c>
      <c r="H24" s="25" t="s">
        <v>57</v>
      </c>
      <c r="Q24" s="15">
        <f t="shared" si="0"/>
        <v>1</v>
      </c>
    </row>
    <row r="25" spans="1:17" ht="43.2" hidden="1" x14ac:dyDescent="0.3">
      <c r="A25" s="24">
        <v>20</v>
      </c>
      <c r="B25" s="31" t="s">
        <v>29</v>
      </c>
      <c r="C25" s="25" t="s">
        <v>14</v>
      </c>
      <c r="D25" s="42" t="s">
        <v>19</v>
      </c>
      <c r="E25" s="25" t="s">
        <v>45</v>
      </c>
      <c r="F25" s="25">
        <v>1</v>
      </c>
      <c r="G25" s="27">
        <v>1</v>
      </c>
      <c r="H25" s="25" t="s">
        <v>56</v>
      </c>
      <c r="Q25" s="15">
        <f t="shared" si="0"/>
        <v>1</v>
      </c>
    </row>
    <row r="26" spans="1:17" ht="28.8" hidden="1" x14ac:dyDescent="0.3">
      <c r="A26" s="24">
        <v>21</v>
      </c>
      <c r="B26" s="31" t="s">
        <v>29</v>
      </c>
      <c r="C26" s="25" t="s">
        <v>14</v>
      </c>
      <c r="D26" s="42" t="s">
        <v>90</v>
      </c>
      <c r="E26" s="25" t="s">
        <v>17</v>
      </c>
      <c r="F26" s="25">
        <v>1</v>
      </c>
      <c r="G26" s="27">
        <v>1</v>
      </c>
      <c r="H26" s="25"/>
      <c r="Q26" s="15">
        <f t="shared" si="0"/>
        <v>1</v>
      </c>
    </row>
    <row r="27" spans="1:17" ht="28.8" x14ac:dyDescent="0.3">
      <c r="A27" s="24">
        <v>22</v>
      </c>
      <c r="B27" s="31" t="s">
        <v>29</v>
      </c>
      <c r="C27" s="25" t="s">
        <v>14</v>
      </c>
      <c r="D27" s="26" t="s">
        <v>92</v>
      </c>
      <c r="E27" s="25" t="s">
        <v>18</v>
      </c>
      <c r="F27" s="25">
        <v>1</v>
      </c>
      <c r="G27" s="27">
        <v>0</v>
      </c>
      <c r="H27" s="25"/>
      <c r="Q27" s="15">
        <f t="shared" si="0"/>
        <v>0</v>
      </c>
    </row>
    <row r="28" spans="1:17" ht="28.8" hidden="1" x14ac:dyDescent="0.3">
      <c r="A28" s="24">
        <v>23</v>
      </c>
      <c r="B28" s="31" t="s">
        <v>29</v>
      </c>
      <c r="C28" s="25" t="s">
        <v>14</v>
      </c>
      <c r="D28" s="42" t="s">
        <v>94</v>
      </c>
      <c r="E28" s="25" t="s">
        <v>17</v>
      </c>
      <c r="F28" s="25">
        <v>1</v>
      </c>
      <c r="G28" s="27">
        <v>1</v>
      </c>
      <c r="H28" s="25"/>
      <c r="Q28" s="15">
        <f t="shared" si="0"/>
        <v>1</v>
      </c>
    </row>
    <row r="29" spans="1:17" ht="28.8" hidden="1" x14ac:dyDescent="0.3">
      <c r="A29" s="24">
        <v>24</v>
      </c>
      <c r="B29" s="31" t="s">
        <v>29</v>
      </c>
      <c r="C29" s="25" t="s">
        <v>14</v>
      </c>
      <c r="D29" s="26" t="s">
        <v>95</v>
      </c>
      <c r="E29" s="25" t="s">
        <v>45</v>
      </c>
      <c r="F29" s="25">
        <v>0</v>
      </c>
      <c r="G29" s="27">
        <v>1</v>
      </c>
      <c r="H29" s="25"/>
      <c r="Q29" s="15">
        <f t="shared" si="0"/>
        <v>0</v>
      </c>
    </row>
    <row r="30" spans="1:17" ht="28.8" hidden="1" x14ac:dyDescent="0.3">
      <c r="A30" s="24">
        <v>25</v>
      </c>
      <c r="B30" s="31" t="s">
        <v>29</v>
      </c>
      <c r="C30" s="25" t="s">
        <v>14</v>
      </c>
      <c r="D30" s="26" t="s">
        <v>131</v>
      </c>
      <c r="E30" s="25" t="s">
        <v>17</v>
      </c>
      <c r="F30" s="25">
        <v>6</v>
      </c>
      <c r="G30" s="27">
        <v>1</v>
      </c>
      <c r="H30" s="25"/>
      <c r="Q30" s="15">
        <f t="shared" si="0"/>
        <v>6</v>
      </c>
    </row>
    <row r="31" spans="1:17" hidden="1" x14ac:dyDescent="0.3">
      <c r="A31" s="24">
        <v>26</v>
      </c>
      <c r="B31" s="31" t="s">
        <v>29</v>
      </c>
      <c r="C31" s="25" t="s">
        <v>14</v>
      </c>
      <c r="D31" s="42" t="s">
        <v>107</v>
      </c>
      <c r="E31" s="25" t="s">
        <v>18</v>
      </c>
      <c r="F31" s="25">
        <v>2</v>
      </c>
      <c r="G31" s="27">
        <v>1</v>
      </c>
      <c r="H31" s="25"/>
      <c r="Q31" s="15">
        <f t="shared" si="0"/>
        <v>2</v>
      </c>
    </row>
    <row r="32" spans="1:17" ht="28.8" hidden="1" x14ac:dyDescent="0.3">
      <c r="A32" s="24">
        <v>27</v>
      </c>
      <c r="B32" s="31" t="s">
        <v>29</v>
      </c>
      <c r="C32" s="25" t="s">
        <v>14</v>
      </c>
      <c r="D32" s="42" t="s">
        <v>109</v>
      </c>
      <c r="E32" s="25" t="s">
        <v>17</v>
      </c>
      <c r="F32" s="25">
        <v>0</v>
      </c>
      <c r="G32" s="27">
        <v>1</v>
      </c>
      <c r="H32" s="25" t="s">
        <v>148</v>
      </c>
      <c r="Q32" s="15">
        <f t="shared" si="0"/>
        <v>0</v>
      </c>
    </row>
    <row r="33" spans="1:17" ht="43.2" x14ac:dyDescent="0.3">
      <c r="A33" s="24">
        <v>28</v>
      </c>
      <c r="B33" s="31" t="s">
        <v>29</v>
      </c>
      <c r="C33" s="25" t="s">
        <v>14</v>
      </c>
      <c r="D33" s="26" t="s">
        <v>110</v>
      </c>
      <c r="E33" s="25" t="s">
        <v>17</v>
      </c>
      <c r="F33" s="25">
        <v>0</v>
      </c>
      <c r="G33" s="27">
        <v>0.3</v>
      </c>
      <c r="H33" s="25"/>
      <c r="N33" s="6" t="s">
        <v>136</v>
      </c>
      <c r="Q33" s="15">
        <f t="shared" si="0"/>
        <v>0</v>
      </c>
    </row>
    <row r="34" spans="1:17" ht="28.8" hidden="1" x14ac:dyDescent="0.3">
      <c r="A34" s="24">
        <v>29</v>
      </c>
      <c r="B34" s="31" t="s">
        <v>29</v>
      </c>
      <c r="C34" s="25" t="s">
        <v>14</v>
      </c>
      <c r="D34" s="42" t="s">
        <v>113</v>
      </c>
      <c r="E34" s="25" t="s">
        <v>17</v>
      </c>
      <c r="F34" s="25">
        <v>0</v>
      </c>
      <c r="G34" s="27">
        <v>1</v>
      </c>
      <c r="H34" s="25"/>
      <c r="Q34" s="15">
        <f t="shared" si="0"/>
        <v>0</v>
      </c>
    </row>
    <row r="35" spans="1:17" ht="28.8" hidden="1" x14ac:dyDescent="0.3">
      <c r="A35" s="24">
        <v>30</v>
      </c>
      <c r="B35" s="31" t="s">
        <v>29</v>
      </c>
      <c r="C35" s="25" t="s">
        <v>14</v>
      </c>
      <c r="D35" s="42" t="s">
        <v>116</v>
      </c>
      <c r="E35" s="25" t="s">
        <v>17</v>
      </c>
      <c r="F35" s="25">
        <v>2</v>
      </c>
      <c r="G35" s="27">
        <v>1</v>
      </c>
      <c r="H35" s="25"/>
      <c r="Q35" s="15">
        <f t="shared" si="0"/>
        <v>2</v>
      </c>
    </row>
    <row r="36" spans="1:17" ht="43.2" hidden="1" x14ac:dyDescent="0.3">
      <c r="A36" s="24">
        <v>31</v>
      </c>
      <c r="B36" s="31" t="s">
        <v>29</v>
      </c>
      <c r="C36" s="25" t="s">
        <v>14</v>
      </c>
      <c r="D36" s="28" t="s">
        <v>127</v>
      </c>
      <c r="E36" s="25" t="s">
        <v>45</v>
      </c>
      <c r="F36" s="25">
        <v>0</v>
      </c>
      <c r="G36" s="27">
        <v>1</v>
      </c>
      <c r="H36" s="25" t="s">
        <v>128</v>
      </c>
      <c r="Q36" s="15">
        <f t="shared" si="0"/>
        <v>0</v>
      </c>
    </row>
    <row r="37" spans="1:17" ht="28.8" hidden="1" x14ac:dyDescent="0.3">
      <c r="A37" s="24">
        <v>32</v>
      </c>
      <c r="B37" s="32" t="s">
        <v>30</v>
      </c>
      <c r="C37" s="25" t="s">
        <v>11</v>
      </c>
      <c r="D37" s="28" t="s">
        <v>12</v>
      </c>
      <c r="E37" s="25" t="s">
        <v>45</v>
      </c>
      <c r="F37" s="25">
        <v>2</v>
      </c>
      <c r="G37" s="27">
        <v>1</v>
      </c>
      <c r="H37" s="25" t="s">
        <v>58</v>
      </c>
      <c r="Q37" s="15">
        <f t="shared" si="0"/>
        <v>2</v>
      </c>
    </row>
    <row r="38" spans="1:17" ht="28.8" hidden="1" x14ac:dyDescent="0.3">
      <c r="A38" s="24">
        <v>33</v>
      </c>
      <c r="B38" s="32" t="s">
        <v>30</v>
      </c>
      <c r="C38" s="25" t="s">
        <v>10</v>
      </c>
      <c r="D38" s="28" t="s">
        <v>21</v>
      </c>
      <c r="E38" s="25" t="s">
        <v>17</v>
      </c>
      <c r="F38" s="25">
        <v>2</v>
      </c>
      <c r="G38" s="27">
        <v>1</v>
      </c>
      <c r="H38" s="25" t="s">
        <v>55</v>
      </c>
      <c r="Q38" s="15">
        <f t="shared" si="0"/>
        <v>2</v>
      </c>
    </row>
    <row r="39" spans="1:17" x14ac:dyDescent="0.3">
      <c r="A39" s="24">
        <v>34</v>
      </c>
      <c r="B39" s="32" t="s">
        <v>30</v>
      </c>
      <c r="C39" s="25" t="s">
        <v>10</v>
      </c>
      <c r="D39" s="26" t="s">
        <v>33</v>
      </c>
      <c r="E39" s="25" t="s">
        <v>45</v>
      </c>
      <c r="F39" s="25">
        <v>40</v>
      </c>
      <c r="G39" s="27">
        <v>0.9</v>
      </c>
      <c r="H39" s="41" t="s">
        <v>149</v>
      </c>
      <c r="Q39" s="15">
        <f t="shared" si="0"/>
        <v>36</v>
      </c>
    </row>
    <row r="40" spans="1:17" ht="28.8" x14ac:dyDescent="0.3">
      <c r="A40" s="24">
        <v>35</v>
      </c>
      <c r="B40" s="32" t="s">
        <v>30</v>
      </c>
      <c r="C40" s="25" t="s">
        <v>10</v>
      </c>
      <c r="D40" s="37" t="s">
        <v>34</v>
      </c>
      <c r="E40" s="25" t="s">
        <v>18</v>
      </c>
      <c r="F40" s="25">
        <v>0</v>
      </c>
      <c r="G40" s="27">
        <v>0</v>
      </c>
      <c r="H40" s="25" t="s">
        <v>54</v>
      </c>
      <c r="N40" s="6" t="s">
        <v>139</v>
      </c>
      <c r="Q40" s="15">
        <f t="shared" si="0"/>
        <v>0</v>
      </c>
    </row>
    <row r="41" spans="1:17" ht="43.2" x14ac:dyDescent="0.3">
      <c r="A41" s="24">
        <v>36</v>
      </c>
      <c r="B41" s="32" t="s">
        <v>30</v>
      </c>
      <c r="C41" s="25" t="s">
        <v>122</v>
      </c>
      <c r="D41" s="37" t="s">
        <v>106</v>
      </c>
      <c r="E41" s="25" t="s">
        <v>18</v>
      </c>
      <c r="F41" s="25">
        <v>0</v>
      </c>
      <c r="G41" s="27">
        <v>0</v>
      </c>
      <c r="H41" s="25" t="s">
        <v>114</v>
      </c>
      <c r="Q41" s="15">
        <f t="shared" si="0"/>
        <v>0</v>
      </c>
    </row>
    <row r="42" spans="1:17" ht="43.2" hidden="1" x14ac:dyDescent="0.3">
      <c r="A42" s="24">
        <v>37</v>
      </c>
      <c r="B42" s="24" t="s">
        <v>31</v>
      </c>
      <c r="C42" s="25" t="s">
        <v>68</v>
      </c>
      <c r="D42" s="28" t="s">
        <v>137</v>
      </c>
      <c r="E42" s="25" t="s">
        <v>45</v>
      </c>
      <c r="F42" s="25">
        <v>1</v>
      </c>
      <c r="G42" s="27">
        <v>1</v>
      </c>
      <c r="H42" s="25" t="s">
        <v>118</v>
      </c>
      <c r="N42" s="6" t="s">
        <v>138</v>
      </c>
      <c r="Q42" s="15">
        <f t="shared" si="0"/>
        <v>1</v>
      </c>
    </row>
    <row r="43" spans="1:17" ht="28.8" x14ac:dyDescent="0.3">
      <c r="A43" s="24">
        <v>38</v>
      </c>
      <c r="B43" s="24" t="s">
        <v>31</v>
      </c>
      <c r="C43" s="25" t="s">
        <v>123</v>
      </c>
      <c r="D43" s="26" t="s">
        <v>108</v>
      </c>
      <c r="E43" s="25" t="s">
        <v>17</v>
      </c>
      <c r="F43" s="25">
        <v>2</v>
      </c>
      <c r="G43" s="27">
        <v>0.3</v>
      </c>
      <c r="H43" s="25"/>
      <c r="Q43" s="15">
        <f t="shared" si="0"/>
        <v>0.6</v>
      </c>
    </row>
    <row r="44" spans="1:17" ht="28.8" hidden="1" x14ac:dyDescent="0.3">
      <c r="A44" s="24">
        <v>39</v>
      </c>
      <c r="B44" s="24" t="s">
        <v>31</v>
      </c>
      <c r="C44" s="25" t="s">
        <v>123</v>
      </c>
      <c r="D44" s="42" t="s">
        <v>115</v>
      </c>
      <c r="E44" s="25" t="s">
        <v>18</v>
      </c>
      <c r="F44" s="25">
        <v>2</v>
      </c>
      <c r="G44" s="27">
        <v>1</v>
      </c>
      <c r="H44" s="25"/>
      <c r="Q44" s="15">
        <f t="shared" si="0"/>
        <v>2</v>
      </c>
    </row>
    <row r="45" spans="1:17" hidden="1" x14ac:dyDescent="0.3">
      <c r="A45" s="24">
        <v>40</v>
      </c>
      <c r="B45" s="24" t="s">
        <v>37</v>
      </c>
      <c r="C45" s="25" t="s">
        <v>40</v>
      </c>
      <c r="D45" s="28" t="s">
        <v>35</v>
      </c>
      <c r="E45" s="25" t="s">
        <v>17</v>
      </c>
      <c r="F45" s="25">
        <v>2</v>
      </c>
      <c r="G45" s="27">
        <v>1</v>
      </c>
      <c r="H45" s="25"/>
      <c r="Q45" s="15">
        <f t="shared" si="0"/>
        <v>2</v>
      </c>
    </row>
    <row r="46" spans="1:17" x14ac:dyDescent="0.3">
      <c r="A46" s="24">
        <v>41</v>
      </c>
      <c r="B46" s="33" t="s">
        <v>38</v>
      </c>
      <c r="C46" s="25" t="s">
        <v>41</v>
      </c>
      <c r="D46" s="26" t="s">
        <v>36</v>
      </c>
      <c r="E46" s="25" t="s">
        <v>18</v>
      </c>
      <c r="F46" s="25">
        <v>2</v>
      </c>
      <c r="G46" s="27">
        <v>0.75</v>
      </c>
      <c r="H46" s="25"/>
      <c r="Q46" s="15">
        <f t="shared" si="0"/>
        <v>1.5</v>
      </c>
    </row>
    <row r="47" spans="1:17" ht="43.2" x14ac:dyDescent="0.3">
      <c r="A47" s="24">
        <v>42</v>
      </c>
      <c r="B47" s="33" t="s">
        <v>38</v>
      </c>
      <c r="C47" s="25" t="s">
        <v>41</v>
      </c>
      <c r="D47" s="26" t="s">
        <v>46</v>
      </c>
      <c r="E47" s="25" t="s">
        <v>17</v>
      </c>
      <c r="F47" s="25">
        <v>2</v>
      </c>
      <c r="G47" s="27">
        <v>0</v>
      </c>
      <c r="H47" s="25" t="s">
        <v>84</v>
      </c>
      <c r="Q47" s="15">
        <f t="shared" si="0"/>
        <v>0</v>
      </c>
    </row>
    <row r="48" spans="1:17" ht="72" x14ac:dyDescent="0.3">
      <c r="A48" s="24">
        <v>43</v>
      </c>
      <c r="B48" s="33" t="s">
        <v>38</v>
      </c>
      <c r="C48" s="25" t="s">
        <v>41</v>
      </c>
      <c r="D48" s="26" t="s">
        <v>91</v>
      </c>
      <c r="E48" s="25" t="s">
        <v>18</v>
      </c>
      <c r="F48" s="25">
        <v>4</v>
      </c>
      <c r="G48" s="27">
        <v>0.25</v>
      </c>
      <c r="H48" s="41" t="s">
        <v>150</v>
      </c>
      <c r="Q48" s="15">
        <f t="shared" si="0"/>
        <v>1</v>
      </c>
    </row>
    <row r="49" spans="1:17" ht="43.2" x14ac:dyDescent="0.3">
      <c r="A49" s="24">
        <v>44</v>
      </c>
      <c r="B49" s="24" t="s">
        <v>39</v>
      </c>
      <c r="C49" s="25" t="s">
        <v>42</v>
      </c>
      <c r="D49" s="26" t="s">
        <v>43</v>
      </c>
      <c r="E49" s="25" t="s">
        <v>18</v>
      </c>
      <c r="F49" s="25">
        <v>1</v>
      </c>
      <c r="G49" s="27">
        <v>0.75</v>
      </c>
      <c r="H49" s="25"/>
      <c r="Q49" s="15">
        <f t="shared" si="0"/>
        <v>0.75</v>
      </c>
    </row>
    <row r="50" spans="1:17" ht="28.8" x14ac:dyDescent="0.3">
      <c r="A50" s="24">
        <v>45</v>
      </c>
      <c r="B50" s="34" t="s">
        <v>49</v>
      </c>
      <c r="C50" s="25" t="s">
        <v>65</v>
      </c>
      <c r="D50" s="26" t="s">
        <v>48</v>
      </c>
      <c r="E50" s="35" t="s">
        <v>45</v>
      </c>
      <c r="F50" s="25">
        <v>8</v>
      </c>
      <c r="G50" s="27">
        <v>0.5</v>
      </c>
      <c r="H50" s="25" t="s">
        <v>53</v>
      </c>
      <c r="Q50" s="15">
        <f t="shared" si="0"/>
        <v>4</v>
      </c>
    </row>
    <row r="51" spans="1:17" ht="28.8" x14ac:dyDescent="0.3">
      <c r="A51" s="24">
        <v>46</v>
      </c>
      <c r="B51" s="34" t="s">
        <v>49</v>
      </c>
      <c r="C51" s="25" t="s">
        <v>65</v>
      </c>
      <c r="D51" s="26" t="s">
        <v>69</v>
      </c>
      <c r="E51" s="25" t="s">
        <v>17</v>
      </c>
      <c r="F51" s="25">
        <v>4</v>
      </c>
      <c r="G51" s="27">
        <v>0.5</v>
      </c>
      <c r="H51" s="25" t="s">
        <v>66</v>
      </c>
      <c r="Q51" s="15">
        <f t="shared" si="0"/>
        <v>2</v>
      </c>
    </row>
    <row r="52" spans="1:17" ht="43.2" x14ac:dyDescent="0.3">
      <c r="A52" s="24">
        <v>47</v>
      </c>
      <c r="B52" s="34" t="s">
        <v>49</v>
      </c>
      <c r="C52" s="25" t="s">
        <v>65</v>
      </c>
      <c r="D52" s="26" t="s">
        <v>67</v>
      </c>
      <c r="E52" s="25" t="s">
        <v>18</v>
      </c>
      <c r="F52" s="25">
        <v>4</v>
      </c>
      <c r="G52" s="27">
        <v>0.8</v>
      </c>
      <c r="H52" s="25" t="s">
        <v>85</v>
      </c>
      <c r="Q52" s="15">
        <f t="shared" si="0"/>
        <v>3.2</v>
      </c>
    </row>
    <row r="53" spans="1:17" ht="28.8" hidden="1" x14ac:dyDescent="0.3">
      <c r="A53" s="24">
        <v>48</v>
      </c>
      <c r="B53" s="34" t="s">
        <v>49</v>
      </c>
      <c r="C53" s="25" t="s">
        <v>65</v>
      </c>
      <c r="D53" s="44" t="s">
        <v>96</v>
      </c>
      <c r="E53" s="25" t="s">
        <v>18</v>
      </c>
      <c r="F53" s="25">
        <v>2</v>
      </c>
      <c r="G53" s="27">
        <v>1</v>
      </c>
      <c r="H53" s="25"/>
      <c r="Q53" s="15">
        <f t="shared" si="0"/>
        <v>2</v>
      </c>
    </row>
    <row r="54" spans="1:17" ht="28.8" x14ac:dyDescent="0.3">
      <c r="A54" s="24">
        <v>49</v>
      </c>
      <c r="B54" s="34" t="s">
        <v>49</v>
      </c>
      <c r="C54" s="25" t="s">
        <v>65</v>
      </c>
      <c r="D54" s="26" t="s">
        <v>100</v>
      </c>
      <c r="E54" s="25" t="s">
        <v>17</v>
      </c>
      <c r="F54" s="25">
        <v>0</v>
      </c>
      <c r="G54" s="27">
        <v>0.8</v>
      </c>
      <c r="H54" s="25"/>
      <c r="Q54" s="15">
        <f t="shared" si="0"/>
        <v>0</v>
      </c>
    </row>
    <row r="55" spans="1:17" ht="28.8" x14ac:dyDescent="0.3">
      <c r="A55" s="24">
        <v>50</v>
      </c>
      <c r="B55" s="34" t="s">
        <v>49</v>
      </c>
      <c r="C55" s="25" t="s">
        <v>65</v>
      </c>
      <c r="D55" s="26" t="s">
        <v>98</v>
      </c>
      <c r="E55" s="25" t="s">
        <v>18</v>
      </c>
      <c r="F55" s="25">
        <v>2</v>
      </c>
      <c r="G55" s="27">
        <v>0</v>
      </c>
      <c r="H55" s="25"/>
      <c r="Q55" s="15">
        <f t="shared" si="0"/>
        <v>0</v>
      </c>
    </row>
    <row r="56" spans="1:17" ht="28.8" x14ac:dyDescent="0.3">
      <c r="A56" s="24">
        <v>51</v>
      </c>
      <c r="B56" s="34" t="s">
        <v>49</v>
      </c>
      <c r="C56" s="25" t="s">
        <v>65</v>
      </c>
      <c r="D56" s="26" t="s">
        <v>99</v>
      </c>
      <c r="E56" s="25" t="s">
        <v>45</v>
      </c>
      <c r="F56" s="25">
        <v>6</v>
      </c>
      <c r="G56" s="27">
        <v>0</v>
      </c>
      <c r="H56" s="25"/>
      <c r="Q56" s="15">
        <f t="shared" si="0"/>
        <v>0</v>
      </c>
    </row>
    <row r="57" spans="1:17" ht="60" hidden="1" customHeight="1" x14ac:dyDescent="0.3">
      <c r="A57" s="24">
        <v>52</v>
      </c>
      <c r="B57" s="24" t="s">
        <v>50</v>
      </c>
      <c r="C57" s="25" t="s">
        <v>47</v>
      </c>
      <c r="D57" s="26" t="s">
        <v>70</v>
      </c>
      <c r="E57" s="25" t="s">
        <v>18</v>
      </c>
      <c r="F57" s="25">
        <v>2</v>
      </c>
      <c r="G57" s="27">
        <v>1</v>
      </c>
      <c r="H57" s="25" t="s">
        <v>52</v>
      </c>
      <c r="N57" s="6" t="s">
        <v>176</v>
      </c>
      <c r="Q57" s="15">
        <f t="shared" si="0"/>
        <v>2</v>
      </c>
    </row>
    <row r="58" spans="1:17" ht="28.8" hidden="1" x14ac:dyDescent="0.3">
      <c r="A58" s="24">
        <v>53</v>
      </c>
      <c r="B58" s="24" t="s">
        <v>78</v>
      </c>
      <c r="C58" s="25" t="s">
        <v>47</v>
      </c>
      <c r="D58" s="26" t="s">
        <v>177</v>
      </c>
      <c r="E58" s="25" t="s">
        <v>17</v>
      </c>
      <c r="F58" s="25">
        <v>1</v>
      </c>
      <c r="G58" s="27">
        <v>1</v>
      </c>
      <c r="H58" s="25" t="s">
        <v>86</v>
      </c>
      <c r="Q58" s="15">
        <f t="shared" si="0"/>
        <v>1</v>
      </c>
    </row>
    <row r="59" spans="1:17" ht="43.2" x14ac:dyDescent="0.3">
      <c r="A59" s="24">
        <v>54</v>
      </c>
      <c r="B59" s="36" t="s">
        <v>79</v>
      </c>
      <c r="C59" s="25" t="s">
        <v>77</v>
      </c>
      <c r="D59" s="26" t="s">
        <v>73</v>
      </c>
      <c r="E59" s="25" t="s">
        <v>45</v>
      </c>
      <c r="F59" s="25">
        <v>20</v>
      </c>
      <c r="G59" s="27">
        <v>0</v>
      </c>
      <c r="H59" s="25" t="s">
        <v>74</v>
      </c>
      <c r="Q59" s="15">
        <f t="shared" si="0"/>
        <v>0</v>
      </c>
    </row>
    <row r="60" spans="1:17" x14ac:dyDescent="0.3">
      <c r="A60" s="24">
        <v>55</v>
      </c>
      <c r="B60" s="36" t="s">
        <v>79</v>
      </c>
      <c r="C60" s="25" t="s">
        <v>77</v>
      </c>
      <c r="D60" s="26" t="s">
        <v>75</v>
      </c>
      <c r="E60" s="25" t="s">
        <v>17</v>
      </c>
      <c r="F60" s="25">
        <v>2</v>
      </c>
      <c r="G60" s="27">
        <v>0</v>
      </c>
      <c r="H60" s="25" t="s">
        <v>76</v>
      </c>
      <c r="Q60" s="15">
        <f t="shared" si="0"/>
        <v>0</v>
      </c>
    </row>
    <row r="61" spans="1:17" ht="28.8" x14ac:dyDescent="0.3">
      <c r="A61" s="24">
        <v>56</v>
      </c>
      <c r="B61" s="36" t="s">
        <v>79</v>
      </c>
      <c r="C61" s="25" t="s">
        <v>77</v>
      </c>
      <c r="D61" s="26" t="s">
        <v>102</v>
      </c>
      <c r="E61" s="25" t="s">
        <v>17</v>
      </c>
      <c r="F61" s="25">
        <v>2</v>
      </c>
      <c r="G61" s="27">
        <v>0</v>
      </c>
      <c r="H61" s="25"/>
      <c r="Q61" s="15">
        <f t="shared" si="0"/>
        <v>0</v>
      </c>
    </row>
    <row r="62" spans="1:17" ht="28.95" customHeight="1" x14ac:dyDescent="0.3">
      <c r="A62" s="24">
        <v>57</v>
      </c>
      <c r="B62" s="36" t="s">
        <v>79</v>
      </c>
      <c r="C62" s="25" t="s">
        <v>77</v>
      </c>
      <c r="D62" s="26" t="s">
        <v>117</v>
      </c>
      <c r="E62" s="25" t="s">
        <v>17</v>
      </c>
      <c r="F62" s="25">
        <v>1</v>
      </c>
      <c r="G62" s="27">
        <v>0</v>
      </c>
      <c r="H62" s="25"/>
      <c r="Q62" s="15">
        <f t="shared" si="0"/>
        <v>0</v>
      </c>
    </row>
    <row r="63" spans="1:17" ht="57.6" x14ac:dyDescent="0.3">
      <c r="A63" s="24">
        <v>58</v>
      </c>
      <c r="B63" s="36" t="s">
        <v>79</v>
      </c>
      <c r="C63" s="25" t="s">
        <v>77</v>
      </c>
      <c r="D63" s="26" t="s">
        <v>124</v>
      </c>
      <c r="E63" s="25" t="s">
        <v>17</v>
      </c>
      <c r="F63" s="25">
        <v>6</v>
      </c>
      <c r="G63" s="27">
        <v>0</v>
      </c>
      <c r="H63" s="25"/>
      <c r="Q63" s="15">
        <f t="shared" si="0"/>
        <v>0</v>
      </c>
    </row>
    <row r="64" spans="1:17" ht="28.8" x14ac:dyDescent="0.3">
      <c r="A64" s="24">
        <v>59</v>
      </c>
      <c r="B64" s="24"/>
      <c r="C64" s="25"/>
      <c r="D64" s="37" t="s">
        <v>89</v>
      </c>
      <c r="E64" s="25"/>
      <c r="F64" s="25">
        <v>0</v>
      </c>
      <c r="G64" s="27">
        <v>0</v>
      </c>
      <c r="H64" s="25"/>
      <c r="Q64" s="15">
        <f t="shared" si="0"/>
        <v>0</v>
      </c>
    </row>
    <row r="65" spans="1:17" hidden="1" x14ac:dyDescent="0.3">
      <c r="A65" s="24">
        <v>60</v>
      </c>
      <c r="B65" s="24"/>
      <c r="C65" s="25"/>
      <c r="D65" s="28" t="s">
        <v>105</v>
      </c>
      <c r="E65" s="25" t="s">
        <v>17</v>
      </c>
      <c r="F65" s="25">
        <v>0</v>
      </c>
      <c r="G65" s="27">
        <v>1</v>
      </c>
      <c r="H65" s="25"/>
      <c r="Q65" s="15">
        <f t="shared" si="0"/>
        <v>0</v>
      </c>
    </row>
    <row r="66" spans="1:17" ht="43.2" hidden="1" x14ac:dyDescent="0.3">
      <c r="A66" s="24">
        <v>61</v>
      </c>
      <c r="B66" s="24"/>
      <c r="C66" s="25" t="s">
        <v>133</v>
      </c>
      <c r="D66" s="42" t="s">
        <v>134</v>
      </c>
      <c r="E66" s="25" t="s">
        <v>18</v>
      </c>
      <c r="F66" s="25"/>
      <c r="G66" s="27">
        <v>1</v>
      </c>
      <c r="H66" s="25" t="s">
        <v>135</v>
      </c>
      <c r="Q66" s="15">
        <f t="shared" si="0"/>
        <v>0</v>
      </c>
    </row>
    <row r="67" spans="1:17" ht="43.2" x14ac:dyDescent="0.3">
      <c r="A67" s="24"/>
      <c r="B67" s="24" t="s">
        <v>79</v>
      </c>
      <c r="C67" s="25" t="s">
        <v>77</v>
      </c>
      <c r="D67" s="28" t="s">
        <v>141</v>
      </c>
      <c r="E67" s="25" t="s">
        <v>45</v>
      </c>
      <c r="F67" s="25"/>
      <c r="G67" s="27">
        <v>0</v>
      </c>
      <c r="H67" s="25" t="s">
        <v>135</v>
      </c>
      <c r="Q67" s="15">
        <f t="shared" si="0"/>
        <v>0</v>
      </c>
    </row>
    <row r="68" spans="1:17" ht="43.2" x14ac:dyDescent="0.3">
      <c r="A68" s="24"/>
      <c r="B68" s="24" t="s">
        <v>27</v>
      </c>
      <c r="C68" s="25" t="s">
        <v>63</v>
      </c>
      <c r="D68" s="40" t="s">
        <v>140</v>
      </c>
      <c r="E68" s="25" t="s">
        <v>18</v>
      </c>
      <c r="F68" s="25"/>
      <c r="G68" s="27">
        <v>0.1</v>
      </c>
      <c r="H68" s="25" t="s">
        <v>135</v>
      </c>
      <c r="I68" s="17"/>
      <c r="J68" s="9"/>
      <c r="Q68" s="15">
        <f t="shared" si="0"/>
        <v>0</v>
      </c>
    </row>
    <row r="69" spans="1:17" ht="115.2" x14ac:dyDescent="0.3">
      <c r="A69" s="24"/>
      <c r="B69" s="24"/>
      <c r="C69" s="25" t="s">
        <v>0</v>
      </c>
      <c r="D69" s="40" t="s">
        <v>145</v>
      </c>
      <c r="E69" s="25" t="s">
        <v>17</v>
      </c>
      <c r="F69" s="25"/>
      <c r="G69" s="27">
        <v>0.5</v>
      </c>
      <c r="H69" s="25" t="s">
        <v>135</v>
      </c>
      <c r="I69" s="17"/>
      <c r="J69" s="9"/>
      <c r="N69" s="6" t="s">
        <v>178</v>
      </c>
      <c r="Q69" s="15">
        <f t="shared" si="0"/>
        <v>0</v>
      </c>
    </row>
    <row r="70" spans="1:17" ht="28.8" x14ac:dyDescent="0.3">
      <c r="A70" s="24"/>
      <c r="B70" s="24"/>
      <c r="C70" s="25" t="s">
        <v>63</v>
      </c>
      <c r="D70" s="40" t="s">
        <v>142</v>
      </c>
      <c r="E70" s="25" t="s">
        <v>17</v>
      </c>
      <c r="F70" s="25"/>
      <c r="G70" s="27">
        <v>0.95</v>
      </c>
      <c r="H70" s="25" t="s">
        <v>135</v>
      </c>
      <c r="I70" s="17"/>
      <c r="J70" s="9"/>
      <c r="Q70" s="15">
        <f t="shared" si="0"/>
        <v>0</v>
      </c>
    </row>
    <row r="71" spans="1:17" ht="43.2" x14ac:dyDescent="0.3">
      <c r="A71" s="24"/>
      <c r="B71" s="24"/>
      <c r="C71" s="25" t="s">
        <v>144</v>
      </c>
      <c r="D71" s="40" t="s">
        <v>143</v>
      </c>
      <c r="E71" s="25" t="s">
        <v>45</v>
      </c>
      <c r="F71" s="25"/>
      <c r="G71" s="27">
        <v>0.1</v>
      </c>
      <c r="H71" s="25" t="s">
        <v>135</v>
      </c>
      <c r="I71" s="17"/>
      <c r="J71" s="9"/>
      <c r="Q71" s="15">
        <f t="shared" ref="Q71:Q74" si="1">F71*G71</f>
        <v>0</v>
      </c>
    </row>
    <row r="72" spans="1:17" ht="57.6" hidden="1" x14ac:dyDescent="0.3">
      <c r="A72" s="24"/>
      <c r="B72" s="24"/>
      <c r="C72" s="25" t="s">
        <v>0</v>
      </c>
      <c r="D72" s="40" t="s">
        <v>155</v>
      </c>
      <c r="E72" s="25" t="s">
        <v>18</v>
      </c>
      <c r="F72" s="25"/>
      <c r="G72" s="27">
        <v>1</v>
      </c>
      <c r="H72" s="25" t="s">
        <v>135</v>
      </c>
      <c r="I72" s="17"/>
      <c r="J72" s="9"/>
      <c r="N72" s="6" t="s">
        <v>198</v>
      </c>
      <c r="Q72" s="15">
        <f t="shared" si="1"/>
        <v>0</v>
      </c>
    </row>
    <row r="73" spans="1:17" ht="115.2" hidden="1" x14ac:dyDescent="0.3">
      <c r="A73" s="24"/>
      <c r="B73" s="24"/>
      <c r="C73" s="25" t="s">
        <v>14</v>
      </c>
      <c r="D73" s="40" t="s">
        <v>146</v>
      </c>
      <c r="E73" s="25" t="s">
        <v>17</v>
      </c>
      <c r="F73" s="25"/>
      <c r="G73" s="27">
        <v>1</v>
      </c>
      <c r="H73" s="25" t="s">
        <v>135</v>
      </c>
      <c r="I73" s="17"/>
      <c r="J73" s="9"/>
      <c r="Q73" s="15">
        <f t="shared" si="1"/>
        <v>0</v>
      </c>
    </row>
    <row r="74" spans="1:17" ht="57.6" x14ac:dyDescent="0.3">
      <c r="A74" s="24"/>
      <c r="B74" s="24"/>
      <c r="C74" s="25" t="s">
        <v>0</v>
      </c>
      <c r="D74" s="40" t="s">
        <v>151</v>
      </c>
      <c r="E74" s="25" t="s">
        <v>45</v>
      </c>
      <c r="F74" s="25"/>
      <c r="G74" s="27">
        <v>0</v>
      </c>
      <c r="H74" s="25" t="s">
        <v>135</v>
      </c>
      <c r="I74" s="17"/>
      <c r="J74" s="9"/>
      <c r="Q74" s="15">
        <f t="shared" si="1"/>
        <v>0</v>
      </c>
    </row>
    <row r="75" spans="1:17" ht="43.2" x14ac:dyDescent="0.3">
      <c r="A75" s="24"/>
      <c r="B75" s="24"/>
      <c r="C75" s="25" t="s">
        <v>152</v>
      </c>
      <c r="D75" s="40" t="s">
        <v>153</v>
      </c>
      <c r="E75" s="25" t="s">
        <v>45</v>
      </c>
      <c r="F75" s="25"/>
      <c r="G75" s="27">
        <v>0</v>
      </c>
      <c r="H75" s="25" t="s">
        <v>135</v>
      </c>
      <c r="I75" s="17"/>
      <c r="J75" s="9"/>
    </row>
    <row r="76" spans="1:17" ht="28.8" x14ac:dyDescent="0.3">
      <c r="A76" s="24"/>
      <c r="B76" s="24"/>
      <c r="C76" s="25" t="s">
        <v>154</v>
      </c>
      <c r="D76" s="40" t="s">
        <v>156</v>
      </c>
      <c r="E76" s="25" t="s">
        <v>45</v>
      </c>
      <c r="F76" s="25"/>
      <c r="G76" s="27">
        <v>0</v>
      </c>
      <c r="H76" s="25" t="s">
        <v>135</v>
      </c>
    </row>
    <row r="77" spans="1:17" ht="28.8" hidden="1" x14ac:dyDescent="0.3">
      <c r="A77" s="24"/>
      <c r="B77" s="24"/>
      <c r="C77" s="25" t="s">
        <v>47</v>
      </c>
      <c r="D77" s="42" t="s">
        <v>157</v>
      </c>
      <c r="E77" s="25" t="s">
        <v>17</v>
      </c>
      <c r="F77" s="25"/>
      <c r="G77" s="27">
        <v>1</v>
      </c>
      <c r="H77" s="25" t="s">
        <v>135</v>
      </c>
    </row>
    <row r="78" spans="1:17" x14ac:dyDescent="0.3">
      <c r="A78" s="24"/>
      <c r="B78" s="24"/>
      <c r="C78" s="25" t="s">
        <v>152</v>
      </c>
      <c r="D78" s="48" t="s">
        <v>158</v>
      </c>
      <c r="E78" s="25" t="s">
        <v>18</v>
      </c>
      <c r="F78" s="25"/>
      <c r="G78" s="27"/>
      <c r="H78" s="25" t="s">
        <v>135</v>
      </c>
    </row>
    <row r="79" spans="1:17" ht="28.8" x14ac:dyDescent="0.3">
      <c r="A79" s="24"/>
      <c r="B79" s="24"/>
      <c r="C79" s="25" t="s">
        <v>152</v>
      </c>
      <c r="D79" s="40" t="s">
        <v>159</v>
      </c>
      <c r="E79" s="25" t="s">
        <v>18</v>
      </c>
      <c r="F79" s="25"/>
      <c r="G79" s="27">
        <v>0</v>
      </c>
      <c r="H79" s="25" t="s">
        <v>135</v>
      </c>
    </row>
    <row r="80" spans="1:17" ht="57.6" x14ac:dyDescent="0.3">
      <c r="A80" s="24"/>
      <c r="B80" s="24"/>
      <c r="C80" s="25" t="s">
        <v>47</v>
      </c>
      <c r="D80" s="40" t="s">
        <v>160</v>
      </c>
      <c r="E80" s="25" t="s">
        <v>18</v>
      </c>
      <c r="F80" s="25"/>
      <c r="G80" s="27">
        <v>0.25</v>
      </c>
      <c r="H80" s="25" t="s">
        <v>135</v>
      </c>
    </row>
    <row r="81" spans="1:14" ht="44.4" customHeight="1" x14ac:dyDescent="0.3">
      <c r="A81" s="24"/>
      <c r="B81" s="24"/>
      <c r="C81" s="25" t="s">
        <v>47</v>
      </c>
      <c r="D81" s="40" t="s">
        <v>173</v>
      </c>
      <c r="E81" s="25" t="s">
        <v>17</v>
      </c>
      <c r="F81" s="25"/>
      <c r="G81" s="27">
        <v>0</v>
      </c>
      <c r="H81" s="25" t="s">
        <v>135</v>
      </c>
      <c r="N81" s="6" t="s">
        <v>190</v>
      </c>
    </row>
    <row r="82" spans="1:14" ht="27" customHeight="1" x14ac:dyDescent="0.3">
      <c r="A82" s="24"/>
      <c r="B82" s="24"/>
      <c r="C82" s="25" t="s">
        <v>161</v>
      </c>
      <c r="D82" s="40" t="s">
        <v>162</v>
      </c>
      <c r="E82" s="25" t="s">
        <v>18</v>
      </c>
      <c r="F82" s="25"/>
      <c r="G82" s="27">
        <v>0</v>
      </c>
      <c r="H82" s="25" t="s">
        <v>135</v>
      </c>
      <c r="J82" s="43"/>
      <c r="K82" s="43"/>
    </row>
    <row r="83" spans="1:14" ht="27" customHeight="1" x14ac:dyDescent="0.3">
      <c r="A83" s="24"/>
      <c r="B83" s="24"/>
      <c r="C83" s="25" t="s">
        <v>163</v>
      </c>
      <c r="D83" s="40" t="s">
        <v>164</v>
      </c>
      <c r="E83" s="25" t="s">
        <v>18</v>
      </c>
      <c r="F83" s="25"/>
      <c r="G83" s="27">
        <v>0</v>
      </c>
      <c r="H83" s="25" t="s">
        <v>135</v>
      </c>
      <c r="J83" s="43"/>
      <c r="K83" s="43"/>
    </row>
    <row r="84" spans="1:14" ht="27" customHeight="1" x14ac:dyDescent="0.3">
      <c r="A84" s="24"/>
      <c r="B84" s="24"/>
      <c r="C84" s="25" t="s">
        <v>152</v>
      </c>
      <c r="D84" s="40" t="s">
        <v>165</v>
      </c>
      <c r="E84" s="25" t="s">
        <v>18</v>
      </c>
      <c r="F84" s="25"/>
      <c r="G84" s="27">
        <v>0</v>
      </c>
      <c r="H84" s="25" t="s">
        <v>135</v>
      </c>
      <c r="J84" s="43"/>
      <c r="K84" s="43"/>
    </row>
    <row r="85" spans="1:14" ht="27" customHeight="1" x14ac:dyDescent="0.3">
      <c r="A85" s="24"/>
      <c r="B85" s="24"/>
      <c r="C85" s="25" t="s">
        <v>152</v>
      </c>
      <c r="D85" s="40" t="s">
        <v>166</v>
      </c>
      <c r="E85" s="25" t="s">
        <v>18</v>
      </c>
      <c r="F85" s="25"/>
      <c r="G85" s="27">
        <v>0.5</v>
      </c>
      <c r="H85" s="25" t="s">
        <v>135</v>
      </c>
      <c r="J85" s="43"/>
      <c r="K85" s="43"/>
      <c r="N85" s="6" t="s">
        <v>181</v>
      </c>
    </row>
    <row r="86" spans="1:14" ht="43.2" hidden="1" x14ac:dyDescent="0.3">
      <c r="A86" s="24"/>
      <c r="B86" s="24"/>
      <c r="C86" s="25" t="s">
        <v>161</v>
      </c>
      <c r="D86" s="40" t="s">
        <v>172</v>
      </c>
      <c r="E86" s="25" t="s">
        <v>17</v>
      </c>
      <c r="F86" s="25"/>
      <c r="G86" s="27">
        <v>1</v>
      </c>
      <c r="H86" s="25" t="s">
        <v>135</v>
      </c>
      <c r="J86" s="43"/>
      <c r="K86" s="43"/>
    </row>
    <row r="87" spans="1:14" ht="50.4" customHeight="1" x14ac:dyDescent="0.3">
      <c r="A87" s="24"/>
      <c r="B87" s="24"/>
      <c r="C87" s="25" t="s">
        <v>152</v>
      </c>
      <c r="D87" s="40" t="s">
        <v>167</v>
      </c>
      <c r="E87" s="25" t="s">
        <v>17</v>
      </c>
      <c r="F87" s="25"/>
      <c r="G87" s="27">
        <v>0</v>
      </c>
      <c r="H87" s="25" t="s">
        <v>135</v>
      </c>
      <c r="J87" s="43"/>
      <c r="K87" s="43"/>
    </row>
    <row r="88" spans="1:14" ht="43.2" x14ac:dyDescent="0.3">
      <c r="A88" s="24"/>
      <c r="B88" s="24"/>
      <c r="C88" s="25" t="s">
        <v>161</v>
      </c>
      <c r="D88" s="40" t="s">
        <v>168</v>
      </c>
      <c r="E88" s="25" t="s">
        <v>17</v>
      </c>
      <c r="F88" s="25"/>
      <c r="G88" s="27">
        <v>0</v>
      </c>
      <c r="H88" s="25" t="s">
        <v>135</v>
      </c>
      <c r="J88" s="43"/>
      <c r="K88" s="43"/>
    </row>
    <row r="89" spans="1:14" ht="28.8" hidden="1" x14ac:dyDescent="0.3">
      <c r="A89" s="24"/>
      <c r="B89" s="24"/>
      <c r="C89" s="25" t="s">
        <v>169</v>
      </c>
      <c r="D89" s="40" t="s">
        <v>187</v>
      </c>
      <c r="E89" s="25" t="s">
        <v>17</v>
      </c>
      <c r="F89" s="25"/>
      <c r="G89" s="27">
        <v>1</v>
      </c>
      <c r="H89" s="25" t="s">
        <v>135</v>
      </c>
      <c r="J89" s="43"/>
      <c r="K89" s="43"/>
    </row>
    <row r="90" spans="1:14" ht="27" customHeight="1" x14ac:dyDescent="0.3">
      <c r="A90" s="24"/>
      <c r="B90" s="24"/>
      <c r="C90" s="25" t="s">
        <v>152</v>
      </c>
      <c r="D90" s="40" t="s">
        <v>170</v>
      </c>
      <c r="E90" s="25" t="s">
        <v>17</v>
      </c>
      <c r="F90" s="25"/>
      <c r="G90" s="27">
        <v>0</v>
      </c>
      <c r="H90" s="25" t="s">
        <v>135</v>
      </c>
      <c r="J90" s="43"/>
      <c r="K90" s="43"/>
    </row>
    <row r="91" spans="1:14" x14ac:dyDescent="0.3">
      <c r="A91" s="24"/>
      <c r="B91" s="24"/>
      <c r="C91" s="25"/>
      <c r="D91" s="40" t="s">
        <v>171</v>
      </c>
      <c r="E91" s="25" t="s">
        <v>17</v>
      </c>
      <c r="F91" s="25"/>
      <c r="G91" s="27">
        <v>0.95</v>
      </c>
      <c r="H91" s="25" t="s">
        <v>135</v>
      </c>
    </row>
    <row r="92" spans="1:14" ht="57.6" x14ac:dyDescent="0.3">
      <c r="A92" s="24"/>
      <c r="B92" s="24"/>
      <c r="C92" s="25" t="s">
        <v>152</v>
      </c>
      <c r="D92" s="40" t="s">
        <v>175</v>
      </c>
      <c r="E92" s="25" t="s">
        <v>17</v>
      </c>
      <c r="F92" s="25"/>
      <c r="G92" s="27">
        <v>0</v>
      </c>
      <c r="H92" s="25" t="s">
        <v>135</v>
      </c>
    </row>
    <row r="93" spans="1:14" ht="43.2" x14ac:dyDescent="0.3">
      <c r="A93" s="24"/>
      <c r="B93" s="24"/>
      <c r="C93" s="25" t="s">
        <v>179</v>
      </c>
      <c r="D93" s="40" t="s">
        <v>180</v>
      </c>
      <c r="E93" s="25" t="s">
        <v>17</v>
      </c>
      <c r="F93" s="25"/>
      <c r="G93" s="27">
        <v>0</v>
      </c>
      <c r="H93" s="25" t="s">
        <v>135</v>
      </c>
    </row>
    <row r="94" spans="1:14" ht="43.2" x14ac:dyDescent="0.3">
      <c r="A94" s="24"/>
      <c r="B94" s="24"/>
      <c r="C94" s="25" t="s">
        <v>184</v>
      </c>
      <c r="D94" s="40" t="s">
        <v>185</v>
      </c>
      <c r="E94" s="25" t="s">
        <v>17</v>
      </c>
      <c r="F94" s="25"/>
      <c r="G94" s="27">
        <v>0</v>
      </c>
      <c r="H94" s="25" t="s">
        <v>135</v>
      </c>
    </row>
    <row r="95" spans="1:14" ht="28.8" x14ac:dyDescent="0.3">
      <c r="A95" s="24"/>
      <c r="B95" s="24"/>
      <c r="C95" s="25" t="s">
        <v>188</v>
      </c>
      <c r="D95" s="40" t="s">
        <v>189</v>
      </c>
      <c r="E95" s="25" t="s">
        <v>18</v>
      </c>
      <c r="F95" s="25"/>
      <c r="G95" s="27">
        <v>0</v>
      </c>
      <c r="H95" s="25" t="s">
        <v>135</v>
      </c>
    </row>
    <row r="96" spans="1:14" x14ac:dyDescent="0.3">
      <c r="A96" s="24"/>
      <c r="B96" s="24"/>
      <c r="C96" s="25"/>
      <c r="D96" s="40"/>
      <c r="E96" s="25"/>
      <c r="F96" s="25"/>
      <c r="G96" s="27"/>
      <c r="H96" s="25"/>
    </row>
    <row r="97" spans="1:8" x14ac:dyDescent="0.3">
      <c r="A97" s="24"/>
      <c r="B97" s="24"/>
      <c r="C97" s="25"/>
      <c r="D97" s="40"/>
      <c r="E97" s="25"/>
      <c r="F97" s="25"/>
      <c r="G97" s="27"/>
      <c r="H97" s="25"/>
    </row>
    <row r="98" spans="1:8" x14ac:dyDescent="0.3">
      <c r="A98" s="24"/>
      <c r="B98" s="24"/>
      <c r="C98" s="25"/>
      <c r="D98" s="40"/>
      <c r="E98" s="25"/>
      <c r="F98" s="25"/>
      <c r="G98" s="27"/>
      <c r="H98" s="25"/>
    </row>
    <row r="99" spans="1:8" x14ac:dyDescent="0.3">
      <c r="A99" s="24"/>
      <c r="B99" s="24"/>
      <c r="C99" s="25"/>
      <c r="D99" s="40"/>
      <c r="E99" s="25"/>
      <c r="F99" s="25"/>
      <c r="G99" s="27"/>
      <c r="H99" s="25"/>
    </row>
    <row r="100" spans="1:8" x14ac:dyDescent="0.3">
      <c r="A100" s="24"/>
      <c r="B100" s="24"/>
      <c r="C100" s="25"/>
      <c r="D100" s="40"/>
      <c r="E100" s="25"/>
      <c r="F100" s="25"/>
      <c r="G100" s="27"/>
      <c r="H100" s="25"/>
    </row>
    <row r="101" spans="1:8" x14ac:dyDescent="0.3">
      <c r="A101" s="24"/>
      <c r="B101" s="24"/>
      <c r="C101" s="25"/>
      <c r="D101" s="40"/>
      <c r="E101" s="25"/>
      <c r="F101" s="25"/>
      <c r="G101" s="27"/>
      <c r="H101" s="25"/>
    </row>
    <row r="102" spans="1:8" x14ac:dyDescent="0.3">
      <c r="A102" s="24"/>
      <c r="B102" s="24"/>
      <c r="C102" s="25"/>
      <c r="D102" s="40"/>
      <c r="E102" s="25"/>
      <c r="F102" s="25"/>
      <c r="G102" s="27"/>
      <c r="H102" s="25"/>
    </row>
    <row r="103" spans="1:8" x14ac:dyDescent="0.3">
      <c r="A103" s="24"/>
      <c r="B103" s="24"/>
      <c r="C103" s="25"/>
      <c r="D103" s="40"/>
      <c r="E103" s="25"/>
      <c r="F103" s="25"/>
      <c r="G103" s="27"/>
      <c r="H103" s="25"/>
    </row>
    <row r="104" spans="1:8" x14ac:dyDescent="0.3">
      <c r="A104" s="24"/>
      <c r="B104" s="24"/>
      <c r="C104" s="25"/>
      <c r="D104" s="40"/>
      <c r="E104" s="25"/>
      <c r="F104" s="25"/>
      <c r="G104" s="27"/>
      <c r="H104" s="25"/>
    </row>
    <row r="105" spans="1:8" x14ac:dyDescent="0.3">
      <c r="A105" s="24"/>
      <c r="B105" s="24"/>
      <c r="C105" s="25"/>
      <c r="D105" s="40"/>
      <c r="E105" s="25"/>
      <c r="F105" s="25"/>
      <c r="G105" s="27"/>
      <c r="H105" s="25"/>
    </row>
    <row r="106" spans="1:8" x14ac:dyDescent="0.3">
      <c r="A106" s="24"/>
      <c r="B106" s="24"/>
      <c r="C106" s="25"/>
      <c r="D106" s="40"/>
      <c r="E106" s="25"/>
      <c r="F106" s="25"/>
      <c r="G106" s="27"/>
      <c r="H106" s="25"/>
    </row>
    <row r="107" spans="1:8" x14ac:dyDescent="0.3">
      <c r="A107" s="24"/>
      <c r="B107" s="24"/>
      <c r="C107" s="25"/>
      <c r="D107" s="40"/>
      <c r="E107" s="25"/>
      <c r="F107" s="25"/>
      <c r="G107" s="27"/>
      <c r="H107" s="25"/>
    </row>
    <row r="108" spans="1:8" x14ac:dyDescent="0.3">
      <c r="A108" s="24"/>
      <c r="B108" s="24"/>
      <c r="C108" s="25"/>
      <c r="D108" s="40"/>
      <c r="E108" s="25"/>
      <c r="F108" s="25"/>
      <c r="G108" s="27"/>
      <c r="H108" s="25"/>
    </row>
    <row r="109" spans="1:8" x14ac:dyDescent="0.3">
      <c r="A109" s="24"/>
      <c r="B109" s="24"/>
      <c r="C109" s="25"/>
      <c r="D109" s="40"/>
      <c r="E109" s="25"/>
      <c r="F109" s="25"/>
      <c r="G109" s="27"/>
      <c r="H109" s="25"/>
    </row>
    <row r="110" spans="1:8" x14ac:dyDescent="0.3">
      <c r="A110" s="24"/>
      <c r="B110" s="24"/>
      <c r="C110" s="25"/>
      <c r="D110" s="40"/>
      <c r="E110" s="25"/>
      <c r="F110" s="25"/>
      <c r="G110" s="27"/>
      <c r="H110" s="25"/>
    </row>
  </sheetData>
  <autoFilter ref="B5:H95">
    <filterColumn colId="5">
      <filters blank="1">
        <filter val="0%"/>
        <filter val="10%"/>
        <filter val="20%"/>
        <filter val="25%"/>
        <filter val="30%"/>
        <filter val="50%"/>
        <filter val="60%"/>
        <filter val="75%"/>
        <filter val="80%"/>
        <filter val="90%"/>
        <filter val="95%"/>
      </filters>
    </filterColumn>
  </autoFilter>
  <sortState ref="A7:H72">
    <sortCondition ref="B8"/>
  </sortState>
  <mergeCells count="1">
    <mergeCell ref="B3:H3"/>
  </mergeCells>
  <conditionalFormatting sqref="K8">
    <cfRule type="colorScale" priority="29">
      <colorScale>
        <cfvo type="num" val="0"/>
        <cfvo type="num" val="100"/>
        <color rgb="FFFFC000"/>
        <color rgb="FF00B050"/>
      </colorScale>
    </cfRule>
  </conditionalFormatting>
  <conditionalFormatting sqref="L8">
    <cfRule type="containsText" dxfId="38" priority="20" operator="containsText" text="J">
      <formula>NOT(ISERROR(SEARCH("J",L8)))</formula>
    </cfRule>
    <cfRule type="containsText" dxfId="37" priority="21" operator="containsText" text="K">
      <formula>NOT(ISERROR(SEARCH("K",L8)))</formula>
    </cfRule>
    <cfRule type="containsText" dxfId="36" priority="22" operator="containsText" text="L">
      <formula>NOT(ISERROR(SEARCH("L",L8)))</formula>
    </cfRule>
  </conditionalFormatting>
  <pageMargins left="0.7" right="0.7" top="0.75" bottom="0.75" header="0.3" footer="0.3"/>
  <pageSetup paperSize="8" scale="58" fitToHeight="0" orientation="portrait" r:id="rId1"/>
  <headerFooter>
    <oddFooter>&amp;C&amp;Z&amp;F                                                                     Page &amp;P</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6" operator="containsText" id="{96795EB0-BBEF-4568-81B0-5A1F64E49D6D}">
            <xm:f>NOT(ISERROR(SEARCH("+",E1)))</xm:f>
            <xm:f>"+"</xm:f>
            <x14:dxf>
              <font>
                <color rgb="FF9C0006"/>
              </font>
              <fill>
                <patternFill>
                  <bgColor rgb="FFFFC7CE"/>
                </patternFill>
              </fill>
            </x14:dxf>
          </x14:cfRule>
          <x14:cfRule type="containsText" priority="27" operator="containsText" id="{3ADE4CE6-80EE-4A37-A575-D20DD52C520A}">
            <xm:f>NOT(ISERROR(SEARCH("°",E1)))</xm:f>
            <xm:f>"°"</xm:f>
            <x14:dxf>
              <font>
                <color rgb="FF9C6500"/>
              </font>
              <fill>
                <patternFill>
                  <bgColor rgb="FFFFEB9C"/>
                </patternFill>
              </fill>
            </x14:dxf>
          </x14:cfRule>
          <x14:cfRule type="containsText" priority="28" operator="containsText" id="{84A0D5F4-26C4-4BBD-B2D4-95E7A38C3029}">
            <xm:f>NOT(ISERROR(SEARCH("-",E1)))</xm:f>
            <xm:f>"-"</xm:f>
            <x14:dxf>
              <font>
                <color rgb="FF006100"/>
              </font>
              <fill>
                <patternFill>
                  <bgColor rgb="FFC6EFCE"/>
                </patternFill>
              </fill>
            </x14:dxf>
          </x14:cfRule>
          <xm:sqref>E1:E2 E4:E70 E111:E1048576</xm:sqref>
        </x14:conditionalFormatting>
        <x14:conditionalFormatting xmlns:xm="http://schemas.microsoft.com/office/excel/2006/main">
          <x14:cfRule type="containsText" priority="16" operator="containsText" id="{D28E6F1E-1DA2-4682-9217-91C4B2BADBF2}">
            <xm:f>NOT(ISERROR(SEARCH("+",E71)))</xm:f>
            <xm:f>"+"</xm:f>
            <x14:dxf>
              <font>
                <color rgb="FF9C0006"/>
              </font>
              <fill>
                <patternFill>
                  <bgColor rgb="FFFFC7CE"/>
                </patternFill>
              </fill>
            </x14:dxf>
          </x14:cfRule>
          <x14:cfRule type="containsText" priority="17" operator="containsText" id="{770D5AA1-22C8-463B-9285-B7FD5CA767E0}">
            <xm:f>NOT(ISERROR(SEARCH("°",E71)))</xm:f>
            <xm:f>"°"</xm:f>
            <x14:dxf>
              <font>
                <color rgb="FF9C6500"/>
              </font>
              <fill>
                <patternFill>
                  <bgColor rgb="FFFFEB9C"/>
                </patternFill>
              </fill>
            </x14:dxf>
          </x14:cfRule>
          <x14:cfRule type="containsText" priority="18" operator="containsText" id="{BA8303A4-E257-416B-BF18-AC1382D5DBF2}">
            <xm:f>NOT(ISERROR(SEARCH("-",E71)))</xm:f>
            <xm:f>"-"</xm:f>
            <x14:dxf>
              <font>
                <color rgb="FF006100"/>
              </font>
              <fill>
                <patternFill>
                  <bgColor rgb="FFC6EFCE"/>
                </patternFill>
              </fill>
            </x14:dxf>
          </x14:cfRule>
          <xm:sqref>E71:E76</xm:sqref>
        </x14:conditionalFormatting>
        <x14:conditionalFormatting xmlns:xm="http://schemas.microsoft.com/office/excel/2006/main">
          <x14:cfRule type="containsText" priority="9" operator="containsText" id="{AEC9AE62-4BD4-41D2-B163-0D39DF33C4FE}">
            <xm:f>NOT(ISERROR(SEARCH("+",E77)))</xm:f>
            <xm:f>"+"</xm:f>
            <x14:dxf>
              <font>
                <color rgb="FF9C0006"/>
              </font>
              <fill>
                <patternFill>
                  <bgColor rgb="FFFFC7CE"/>
                </patternFill>
              </fill>
            </x14:dxf>
          </x14:cfRule>
          <x14:cfRule type="containsText" priority="10" operator="containsText" id="{2B1A859E-AFFE-47A7-A9D7-F212A459FA58}">
            <xm:f>NOT(ISERROR(SEARCH("°",E77)))</xm:f>
            <xm:f>"°"</xm:f>
            <x14:dxf>
              <font>
                <color rgb="FF9C6500"/>
              </font>
              <fill>
                <patternFill>
                  <bgColor rgb="FFFFEB9C"/>
                </patternFill>
              </fill>
            </x14:dxf>
          </x14:cfRule>
          <x14:cfRule type="containsText" priority="11" operator="containsText" id="{11472AFC-BA51-4640-8620-4D77F4555032}">
            <xm:f>NOT(ISERROR(SEARCH("-",E77)))</xm:f>
            <xm:f>"-"</xm:f>
            <x14:dxf>
              <font>
                <color rgb="FF006100"/>
              </font>
              <fill>
                <patternFill>
                  <bgColor rgb="FFC6EFCE"/>
                </patternFill>
              </fill>
            </x14:dxf>
          </x14:cfRule>
          <xm:sqref>E77:E81</xm:sqref>
        </x14:conditionalFormatting>
        <x14:conditionalFormatting xmlns:xm="http://schemas.microsoft.com/office/excel/2006/main">
          <x14:cfRule type="containsText" priority="5" operator="containsText" id="{D6867000-5DA6-4929-A8FE-657F269A166E}">
            <xm:f>NOT(ISERROR(SEARCH("+",E82)))</xm:f>
            <xm:f>"+"</xm:f>
            <x14:dxf>
              <font>
                <color rgb="FF9C0006"/>
              </font>
              <fill>
                <patternFill>
                  <bgColor rgb="FFFFC7CE"/>
                </patternFill>
              </fill>
            </x14:dxf>
          </x14:cfRule>
          <x14:cfRule type="containsText" priority="6" operator="containsText" id="{161163CF-5FDE-4658-A889-7E6A9371C7E8}">
            <xm:f>NOT(ISERROR(SEARCH("°",E82)))</xm:f>
            <xm:f>"°"</xm:f>
            <x14:dxf>
              <font>
                <color rgb="FF9C6500"/>
              </font>
              <fill>
                <patternFill>
                  <bgColor rgb="FFFFEB9C"/>
                </patternFill>
              </fill>
            </x14:dxf>
          </x14:cfRule>
          <x14:cfRule type="containsText" priority="7" operator="containsText" id="{CBF1F45E-69CE-4E0E-A9FC-DA7BE84557D1}">
            <xm:f>NOT(ISERROR(SEARCH("-",E82)))</xm:f>
            <xm:f>"-"</xm:f>
            <x14:dxf>
              <font>
                <color rgb="FF006100"/>
              </font>
              <fill>
                <patternFill>
                  <bgColor rgb="FFC6EFCE"/>
                </patternFill>
              </fill>
            </x14:dxf>
          </x14:cfRule>
          <xm:sqref>E82:E89</xm:sqref>
        </x14:conditionalFormatting>
        <x14:conditionalFormatting xmlns:xm="http://schemas.microsoft.com/office/excel/2006/main">
          <x14:cfRule type="iconSet" priority="34" id="{90E3AB97-7451-419D-B77B-AB0257839F4B}">
            <x14:iconSet iconSet="5Boxes">
              <x14:cfvo type="percent">
                <xm:f>0</xm:f>
              </x14:cfvo>
              <x14:cfvo type="percent">
                <xm:f>1</xm:f>
              </x14:cfvo>
              <x14:cfvo type="percent">
                <xm:f>37</xm:f>
              </x14:cfvo>
              <x14:cfvo type="percent">
                <xm:f>75</xm:f>
              </x14:cfvo>
              <x14:cfvo type="percent">
                <xm:f>100</xm:f>
              </x14:cfvo>
            </x14:iconSet>
          </x14:cfRule>
          <xm:sqref>G6:G89</xm:sqref>
        </x14:conditionalFormatting>
        <x14:conditionalFormatting xmlns:xm="http://schemas.microsoft.com/office/excel/2006/main">
          <x14:cfRule type="containsText" priority="1" operator="containsText" id="{E1243C22-C1BF-42B8-8D06-A6DF92BD8602}">
            <xm:f>NOT(ISERROR(SEARCH("+",E90)))</xm:f>
            <xm:f>"+"</xm:f>
            <x14:dxf>
              <font>
                <color rgb="FF9C0006"/>
              </font>
              <fill>
                <patternFill>
                  <bgColor rgb="FFFFC7CE"/>
                </patternFill>
              </fill>
            </x14:dxf>
          </x14:cfRule>
          <x14:cfRule type="containsText" priority="2" operator="containsText" id="{CA6F5C19-E0C8-4326-981F-510E4B7DD695}">
            <xm:f>NOT(ISERROR(SEARCH("°",E90)))</xm:f>
            <xm:f>"°"</xm:f>
            <x14:dxf>
              <font>
                <color rgb="FF9C6500"/>
              </font>
              <fill>
                <patternFill>
                  <bgColor rgb="FFFFEB9C"/>
                </patternFill>
              </fill>
            </x14:dxf>
          </x14:cfRule>
          <x14:cfRule type="containsText" priority="3" operator="containsText" id="{1CD00605-7BDD-4964-A31F-DCA666628837}">
            <xm:f>NOT(ISERROR(SEARCH("-",E90)))</xm:f>
            <xm:f>"-"</xm:f>
            <x14:dxf>
              <font>
                <color rgb="FF006100"/>
              </font>
              <fill>
                <patternFill>
                  <bgColor rgb="FFC6EFCE"/>
                </patternFill>
              </fill>
            </x14:dxf>
          </x14:cfRule>
          <xm:sqref>E90:E110</xm:sqref>
        </x14:conditionalFormatting>
        <x14:conditionalFormatting xmlns:xm="http://schemas.microsoft.com/office/excel/2006/main">
          <x14:cfRule type="iconSet" priority="4" id="{7B58FE74-F1ED-43B1-BA03-9AC7404E3E4C}">
            <x14:iconSet iconSet="5Boxes">
              <x14:cfvo type="percent">
                <xm:f>0</xm:f>
              </x14:cfvo>
              <x14:cfvo type="percent">
                <xm:f>1</xm:f>
              </x14:cfvo>
              <x14:cfvo type="percent">
                <xm:f>37</xm:f>
              </x14:cfvo>
              <x14:cfvo type="percent">
                <xm:f>75</xm:f>
              </x14:cfvo>
              <x14:cfvo type="percent">
                <xm:f>100</xm:f>
              </x14:cfvo>
            </x14:iconSet>
          </x14:cfRule>
          <xm:sqref>G90:G110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O126"/>
  <sheetViews>
    <sheetView showGridLines="0" zoomScale="85" zoomScaleNormal="85" workbookViewId="0">
      <pane ySplit="1140" activePane="bottomLeft"/>
      <selection pane="bottomLeft" activeCell="C4" sqref="C4"/>
    </sheetView>
  </sheetViews>
  <sheetFormatPr baseColWidth="10" defaultColWidth="9.109375" defaultRowHeight="14.4" x14ac:dyDescent="0.3"/>
  <cols>
    <col min="1" max="1" width="9.109375" style="6"/>
    <col min="2" max="2" width="27.44140625" style="6" customWidth="1"/>
    <col min="3" max="3" width="9.44140625" style="6" customWidth="1"/>
    <col min="4" max="4" width="88" style="6" customWidth="1"/>
    <col min="5" max="5" width="88.5546875" style="70" customWidth="1"/>
    <col min="6" max="6" width="10" style="46" customWidth="1"/>
    <col min="7" max="7" width="9.109375" style="46"/>
    <col min="8" max="8" width="9.109375" style="53"/>
    <col min="9" max="9" width="0" style="53" hidden="1" customWidth="1"/>
    <col min="10" max="10" width="12.6640625" style="72" customWidth="1"/>
    <col min="11" max="11" width="10.6640625" style="73" customWidth="1"/>
    <col min="12" max="15" width="9.109375" style="49"/>
    <col min="16" max="16384" width="9.109375" style="6"/>
  </cols>
  <sheetData>
    <row r="2" spans="2:15" x14ac:dyDescent="0.3">
      <c r="B2" s="52" t="s">
        <v>210</v>
      </c>
      <c r="D2" s="51" t="s">
        <v>207</v>
      </c>
      <c r="E2" s="67">
        <f ca="1">NOW()</f>
        <v>43848.97750011574</v>
      </c>
    </row>
    <row r="3" spans="2:15" s="46" customFormat="1" ht="28.8" x14ac:dyDescent="0.3">
      <c r="B3" s="50" t="s">
        <v>191</v>
      </c>
      <c r="C3" s="50" t="s">
        <v>192</v>
      </c>
      <c r="D3" s="50" t="s">
        <v>193</v>
      </c>
      <c r="E3" s="50" t="s">
        <v>125</v>
      </c>
      <c r="F3" s="50" t="s">
        <v>194</v>
      </c>
      <c r="G3" s="50" t="s">
        <v>200</v>
      </c>
      <c r="H3" s="50" t="s">
        <v>16</v>
      </c>
      <c r="I3" s="50" t="s">
        <v>204</v>
      </c>
      <c r="J3" s="54" t="s">
        <v>208</v>
      </c>
      <c r="K3" s="54" t="s">
        <v>209</v>
      </c>
      <c r="L3" s="4"/>
      <c r="M3" s="55" t="s">
        <v>206</v>
      </c>
      <c r="N3" s="4"/>
      <c r="O3" s="4"/>
    </row>
    <row r="4" spans="2:15" ht="18" x14ac:dyDescent="0.3">
      <c r="B4" s="57" t="s">
        <v>211</v>
      </c>
      <c r="C4" s="58">
        <v>1</v>
      </c>
      <c r="D4" s="57"/>
      <c r="E4" s="68"/>
      <c r="F4" s="59" t="s">
        <v>195</v>
      </c>
      <c r="G4" s="59" t="s">
        <v>221</v>
      </c>
      <c r="H4" s="60" t="s">
        <v>18</v>
      </c>
      <c r="I4" s="60"/>
      <c r="J4" s="61">
        <v>43609</v>
      </c>
      <c r="K4" s="71">
        <f t="shared" ref="K4:K9" ca="1" si="0">IF(C4&lt;&gt;1,"",IF(K4&lt;&gt;"",K4,TODAY()))</f>
        <v>43749</v>
      </c>
      <c r="M4" s="56">
        <f>AVERAGE(C4:C65)</f>
        <v>0.48258064516129046</v>
      </c>
    </row>
    <row r="5" spans="2:15" x14ac:dyDescent="0.3">
      <c r="B5" s="62" t="s">
        <v>212</v>
      </c>
      <c r="C5" s="63">
        <v>1</v>
      </c>
      <c r="D5" s="62"/>
      <c r="E5" s="69"/>
      <c r="F5" s="64" t="s">
        <v>196</v>
      </c>
      <c r="G5" s="64"/>
      <c r="H5" s="65" t="s">
        <v>17</v>
      </c>
      <c r="I5" s="65"/>
      <c r="J5" s="71">
        <v>43609</v>
      </c>
      <c r="K5" s="71">
        <v>43690</v>
      </c>
    </row>
    <row r="6" spans="2:15" ht="28.95" customHeight="1" x14ac:dyDescent="0.3">
      <c r="B6" s="62" t="s">
        <v>213</v>
      </c>
      <c r="C6" s="63">
        <v>1</v>
      </c>
      <c r="D6" s="62"/>
      <c r="E6" s="69"/>
      <c r="F6" s="64" t="s">
        <v>201</v>
      </c>
      <c r="G6" s="64"/>
      <c r="H6" s="65" t="s">
        <v>45</v>
      </c>
      <c r="I6" s="65"/>
      <c r="J6" s="71">
        <v>43609</v>
      </c>
      <c r="K6" s="71">
        <v>43690</v>
      </c>
    </row>
    <row r="7" spans="2:15" x14ac:dyDescent="0.3">
      <c r="B7" s="62" t="s">
        <v>214</v>
      </c>
      <c r="C7" s="63">
        <v>1</v>
      </c>
      <c r="D7" s="62"/>
      <c r="E7" s="69"/>
      <c r="F7" s="64" t="s">
        <v>199</v>
      </c>
      <c r="G7" s="64"/>
      <c r="H7" s="65" t="s">
        <v>45</v>
      </c>
      <c r="I7" s="65"/>
      <c r="J7" s="71">
        <v>43609</v>
      </c>
      <c r="K7" s="71">
        <v>43631</v>
      </c>
    </row>
    <row r="8" spans="2:15" x14ac:dyDescent="0.3">
      <c r="B8" s="62" t="s">
        <v>215</v>
      </c>
      <c r="C8" s="63">
        <v>0.75</v>
      </c>
      <c r="D8" s="62"/>
      <c r="E8" s="69"/>
      <c r="F8" s="64" t="s">
        <v>202</v>
      </c>
      <c r="G8" s="64"/>
      <c r="H8" s="65" t="s">
        <v>18</v>
      </c>
      <c r="I8" s="65"/>
      <c r="J8" s="71">
        <v>43609</v>
      </c>
      <c r="K8" s="71" t="str">
        <f t="shared" ca="1" si="0"/>
        <v/>
      </c>
    </row>
    <row r="9" spans="2:15" ht="82.2" customHeight="1" x14ac:dyDescent="0.3">
      <c r="B9" s="62" t="s">
        <v>216</v>
      </c>
      <c r="C9" s="63">
        <v>0.5</v>
      </c>
      <c r="D9" s="62"/>
      <c r="E9" s="69"/>
      <c r="F9" s="64" t="s">
        <v>205</v>
      </c>
      <c r="G9" s="64"/>
      <c r="H9" s="65" t="s">
        <v>45</v>
      </c>
      <c r="I9" s="65"/>
      <c r="J9" s="71">
        <v>43609</v>
      </c>
      <c r="K9" s="71" t="str">
        <f t="shared" ca="1" si="0"/>
        <v/>
      </c>
    </row>
    <row r="10" spans="2:15" x14ac:dyDescent="0.3">
      <c r="B10" s="62" t="s">
        <v>217</v>
      </c>
      <c r="C10" s="63">
        <v>1</v>
      </c>
      <c r="D10" s="62"/>
      <c r="E10" s="69"/>
      <c r="F10" s="64" t="s">
        <v>203</v>
      </c>
      <c r="G10" s="64"/>
      <c r="H10" s="65" t="s">
        <v>17</v>
      </c>
      <c r="I10" s="65"/>
      <c r="J10" s="71">
        <v>43609</v>
      </c>
      <c r="K10" s="71">
        <v>43697</v>
      </c>
    </row>
    <row r="11" spans="2:15" ht="30.6" customHeight="1" x14ac:dyDescent="0.3">
      <c r="B11" s="62" t="s">
        <v>218</v>
      </c>
      <c r="C11" s="63">
        <v>1</v>
      </c>
      <c r="D11" s="62"/>
      <c r="E11" s="69"/>
      <c r="F11" s="64"/>
      <c r="G11" s="64"/>
      <c r="H11" s="65" t="s">
        <v>17</v>
      </c>
      <c r="I11" s="65"/>
      <c r="J11" s="71">
        <v>43609</v>
      </c>
      <c r="K11" s="71">
        <v>43612</v>
      </c>
    </row>
    <row r="12" spans="2:15" x14ac:dyDescent="0.3">
      <c r="B12" s="69" t="s">
        <v>219</v>
      </c>
      <c r="C12" s="63">
        <v>1</v>
      </c>
      <c r="D12" s="69"/>
      <c r="E12" s="69"/>
      <c r="F12" s="65" t="s">
        <v>220</v>
      </c>
      <c r="G12" s="65"/>
      <c r="H12" s="65" t="s">
        <v>17</v>
      </c>
      <c r="I12" s="65"/>
      <c r="J12" s="71">
        <v>43636</v>
      </c>
      <c r="K12" s="71">
        <v>43678</v>
      </c>
    </row>
    <row r="13" spans="2:15" x14ac:dyDescent="0.3">
      <c r="B13" s="69" t="s">
        <v>337</v>
      </c>
      <c r="C13" s="63">
        <v>1</v>
      </c>
      <c r="D13" s="69"/>
      <c r="E13" s="69"/>
      <c r="F13" s="65" t="s">
        <v>221</v>
      </c>
      <c r="G13" s="65"/>
      <c r="H13" s="65" t="s">
        <v>17</v>
      </c>
      <c r="I13" s="65"/>
      <c r="J13" s="71">
        <v>43649</v>
      </c>
      <c r="K13" s="71">
        <f ca="1">IF(C13&lt;&gt;1,"",IF(K13&lt;&gt;"",K13,TODAY()))</f>
        <v>43738</v>
      </c>
    </row>
    <row r="14" spans="2:15" ht="63" customHeight="1" x14ac:dyDescent="0.3">
      <c r="B14" s="69" t="s">
        <v>330</v>
      </c>
      <c r="C14" s="63">
        <v>0</v>
      </c>
      <c r="D14" s="69"/>
      <c r="E14" s="69"/>
      <c r="F14" s="65" t="s">
        <v>222</v>
      </c>
      <c r="G14" s="65"/>
      <c r="H14" s="65" t="s">
        <v>18</v>
      </c>
      <c r="I14" s="65"/>
      <c r="J14" s="71">
        <v>43649</v>
      </c>
      <c r="K14" s="71" t="str">
        <f t="shared" ref="K14:K75" ca="1" si="1">IF(C14&lt;&gt;1,"",IF(K14&lt;&gt;"",K14,TODAY()))</f>
        <v/>
      </c>
    </row>
    <row r="15" spans="2:15" x14ac:dyDescent="0.3">
      <c r="B15" s="69" t="s">
        <v>224</v>
      </c>
      <c r="C15" s="63">
        <v>1</v>
      </c>
      <c r="D15" s="69"/>
      <c r="E15" s="69"/>
      <c r="F15" s="65" t="s">
        <v>223</v>
      </c>
      <c r="G15" s="65"/>
      <c r="H15" s="65" t="s">
        <v>17</v>
      </c>
      <c r="I15" s="65"/>
      <c r="J15" s="71">
        <v>43650</v>
      </c>
      <c r="K15" s="71">
        <v>43655</v>
      </c>
    </row>
    <row r="16" spans="2:15" x14ac:dyDescent="0.3">
      <c r="B16" s="69" t="s">
        <v>329</v>
      </c>
      <c r="C16" s="63">
        <v>0.75</v>
      </c>
      <c r="D16" s="69"/>
      <c r="E16" s="69"/>
      <c r="F16" s="65" t="s">
        <v>225</v>
      </c>
      <c r="G16" s="65"/>
      <c r="H16" s="65" t="s">
        <v>17</v>
      </c>
      <c r="I16" s="65"/>
      <c r="J16" s="71">
        <v>43650</v>
      </c>
      <c r="K16" s="71" t="str">
        <f t="shared" ca="1" si="1"/>
        <v/>
      </c>
    </row>
    <row r="17" spans="2:11" x14ac:dyDescent="0.3">
      <c r="B17" s="69" t="s">
        <v>328</v>
      </c>
      <c r="C17" s="63">
        <v>0.4</v>
      </c>
      <c r="D17" s="69"/>
      <c r="E17" s="69"/>
      <c r="F17" s="65" t="s">
        <v>226</v>
      </c>
      <c r="G17" s="65"/>
      <c r="H17" s="65" t="s">
        <v>45</v>
      </c>
      <c r="I17" s="65"/>
      <c r="J17" s="71">
        <v>43650</v>
      </c>
      <c r="K17" s="71" t="str">
        <f t="shared" ca="1" si="1"/>
        <v/>
      </c>
    </row>
    <row r="18" spans="2:11" x14ac:dyDescent="0.3">
      <c r="B18" s="69" t="s">
        <v>338</v>
      </c>
      <c r="C18" s="63">
        <v>1</v>
      </c>
      <c r="D18" s="69"/>
      <c r="E18" s="69"/>
      <c r="F18" s="65" t="s">
        <v>227</v>
      </c>
      <c r="G18" s="65"/>
      <c r="H18" s="65" t="s">
        <v>17</v>
      </c>
      <c r="I18" s="65"/>
      <c r="J18" s="71">
        <v>43650</v>
      </c>
      <c r="K18" s="71">
        <v>43651</v>
      </c>
    </row>
    <row r="19" spans="2:11" x14ac:dyDescent="0.3">
      <c r="B19" s="69" t="s">
        <v>229</v>
      </c>
      <c r="C19" s="63">
        <v>0.5</v>
      </c>
      <c r="D19" s="69"/>
      <c r="E19" s="69"/>
      <c r="F19" s="65" t="s">
        <v>236</v>
      </c>
      <c r="G19" s="65"/>
      <c r="H19" s="65" t="s">
        <v>17</v>
      </c>
      <c r="I19" s="65"/>
      <c r="J19" s="71">
        <v>43663</v>
      </c>
      <c r="K19" s="71" t="str">
        <f t="shared" ca="1" si="1"/>
        <v/>
      </c>
    </row>
    <row r="20" spans="2:11" x14ac:dyDescent="0.3">
      <c r="B20" s="69" t="s">
        <v>230</v>
      </c>
      <c r="C20" s="63">
        <v>1</v>
      </c>
      <c r="D20" s="62"/>
      <c r="E20" s="69"/>
      <c r="F20" s="65" t="s">
        <v>237</v>
      </c>
      <c r="G20" s="65"/>
      <c r="H20" s="66" t="s">
        <v>228</v>
      </c>
      <c r="I20" s="65"/>
      <c r="J20" s="71">
        <v>43663</v>
      </c>
      <c r="K20" s="71">
        <v>43678</v>
      </c>
    </row>
    <row r="21" spans="2:11" x14ac:dyDescent="0.3">
      <c r="B21" s="69" t="s">
        <v>231</v>
      </c>
      <c r="C21" s="63">
        <v>1</v>
      </c>
      <c r="D21" s="69"/>
      <c r="E21" s="69"/>
      <c r="F21" s="65" t="s">
        <v>238</v>
      </c>
      <c r="G21" s="65" t="s">
        <v>201</v>
      </c>
      <c r="H21" s="66" t="s">
        <v>228</v>
      </c>
      <c r="I21" s="65"/>
      <c r="J21" s="71">
        <v>43663</v>
      </c>
      <c r="K21" s="71">
        <v>43718</v>
      </c>
    </row>
    <row r="22" spans="2:11" x14ac:dyDescent="0.3">
      <c r="B22" s="69" t="s">
        <v>232</v>
      </c>
      <c r="C22" s="63">
        <v>1</v>
      </c>
      <c r="D22" s="69"/>
      <c r="E22" s="69"/>
      <c r="F22" s="65" t="s">
        <v>239</v>
      </c>
      <c r="G22" s="65"/>
      <c r="H22" s="65" t="s">
        <v>17</v>
      </c>
      <c r="I22" s="65"/>
      <c r="J22" s="71">
        <v>43663</v>
      </c>
      <c r="K22" s="71">
        <v>43690</v>
      </c>
    </row>
    <row r="23" spans="2:11" ht="28.95" customHeight="1" x14ac:dyDescent="0.3">
      <c r="B23" s="69" t="s">
        <v>233</v>
      </c>
      <c r="C23" s="63">
        <v>0.75</v>
      </c>
      <c r="D23" s="69"/>
      <c r="E23" s="69"/>
      <c r="F23" s="65" t="s">
        <v>240</v>
      </c>
      <c r="G23" s="65"/>
      <c r="H23" s="65" t="s">
        <v>18</v>
      </c>
      <c r="I23" s="65"/>
      <c r="J23" s="71">
        <v>43663</v>
      </c>
      <c r="K23" s="71" t="str">
        <f t="shared" ca="1" si="1"/>
        <v/>
      </c>
    </row>
    <row r="24" spans="2:11" x14ac:dyDescent="0.3">
      <c r="B24" s="69" t="s">
        <v>234</v>
      </c>
      <c r="C24" s="63">
        <v>0</v>
      </c>
      <c r="D24" s="69"/>
      <c r="E24" s="69"/>
      <c r="F24" s="65" t="s">
        <v>242</v>
      </c>
      <c r="G24" s="65"/>
      <c r="H24" s="65" t="s">
        <v>18</v>
      </c>
      <c r="I24" s="65"/>
      <c r="J24" s="71">
        <v>43663</v>
      </c>
      <c r="K24" s="71" t="str">
        <f t="shared" ca="1" si="1"/>
        <v/>
      </c>
    </row>
    <row r="25" spans="2:11" x14ac:dyDescent="0.3">
      <c r="B25" s="69" t="s">
        <v>235</v>
      </c>
      <c r="C25" s="63">
        <v>0.5</v>
      </c>
      <c r="D25" s="69"/>
      <c r="E25" s="69"/>
      <c r="F25" s="65" t="s">
        <v>241</v>
      </c>
      <c r="G25" s="65"/>
      <c r="H25" s="65" t="s">
        <v>18</v>
      </c>
      <c r="I25" s="65"/>
      <c r="J25" s="71">
        <v>43663</v>
      </c>
      <c r="K25" s="71" t="str">
        <f t="shared" ca="1" si="1"/>
        <v/>
      </c>
    </row>
    <row r="26" spans="2:11" x14ac:dyDescent="0.3">
      <c r="B26" s="69" t="s">
        <v>339</v>
      </c>
      <c r="C26" s="63">
        <v>1</v>
      </c>
      <c r="D26" s="69"/>
      <c r="E26" s="69"/>
      <c r="F26" s="65" t="s">
        <v>243</v>
      </c>
      <c r="G26" s="65"/>
      <c r="H26" s="65" t="s">
        <v>17</v>
      </c>
      <c r="I26" s="65"/>
      <c r="J26" s="71">
        <v>43705</v>
      </c>
      <c r="K26" s="71">
        <v>43718</v>
      </c>
    </row>
    <row r="27" spans="2:11" x14ac:dyDescent="0.3">
      <c r="B27" s="69" t="s">
        <v>244</v>
      </c>
      <c r="C27" s="63">
        <v>0</v>
      </c>
      <c r="D27" s="69"/>
      <c r="E27" s="69"/>
      <c r="F27" s="65" t="s">
        <v>245</v>
      </c>
      <c r="G27" s="65"/>
      <c r="H27" s="65" t="s">
        <v>45</v>
      </c>
      <c r="I27" s="65"/>
      <c r="J27" s="71">
        <v>43705</v>
      </c>
      <c r="K27" s="71" t="str">
        <f t="shared" ca="1" si="1"/>
        <v/>
      </c>
    </row>
    <row r="28" spans="2:11" x14ac:dyDescent="0.3">
      <c r="B28" s="69" t="s">
        <v>327</v>
      </c>
      <c r="C28" s="63">
        <v>0.75</v>
      </c>
      <c r="D28" s="69"/>
      <c r="E28" s="69"/>
      <c r="F28" s="65" t="s">
        <v>246</v>
      </c>
      <c r="G28" s="65"/>
      <c r="H28" s="65" t="s">
        <v>17</v>
      </c>
      <c r="I28" s="65"/>
      <c r="J28" s="71">
        <v>43718</v>
      </c>
      <c r="K28" s="71" t="str">
        <f t="shared" ca="1" si="1"/>
        <v/>
      </c>
    </row>
    <row r="29" spans="2:11" x14ac:dyDescent="0.3">
      <c r="B29" s="69" t="s">
        <v>247</v>
      </c>
      <c r="C29" s="63">
        <v>1</v>
      </c>
      <c r="D29" s="69"/>
      <c r="E29" s="69"/>
      <c r="F29" s="65" t="s">
        <v>289</v>
      </c>
      <c r="G29" s="65"/>
      <c r="H29" s="65" t="s">
        <v>17</v>
      </c>
      <c r="I29" s="65"/>
      <c r="J29" s="71">
        <v>43718</v>
      </c>
      <c r="K29" s="71">
        <v>43718</v>
      </c>
    </row>
    <row r="30" spans="2:11" x14ac:dyDescent="0.3">
      <c r="B30" s="69" t="s">
        <v>249</v>
      </c>
      <c r="C30" s="63">
        <v>1</v>
      </c>
      <c r="D30" s="69"/>
      <c r="E30" s="69"/>
      <c r="F30" s="65" t="s">
        <v>291</v>
      </c>
      <c r="G30" s="65"/>
      <c r="H30" s="65" t="s">
        <v>17</v>
      </c>
      <c r="I30" s="65"/>
      <c r="J30" s="71">
        <v>43718</v>
      </c>
      <c r="K30" s="71">
        <f t="shared" ca="1" si="1"/>
        <v>43796</v>
      </c>
    </row>
    <row r="31" spans="2:11" x14ac:dyDescent="0.3">
      <c r="B31" s="69" t="s">
        <v>251</v>
      </c>
      <c r="C31" s="63">
        <v>1</v>
      </c>
      <c r="D31" s="69"/>
      <c r="E31" s="69"/>
      <c r="F31" s="65" t="s">
        <v>290</v>
      </c>
      <c r="G31" s="65"/>
      <c r="H31" s="65" t="s">
        <v>17</v>
      </c>
      <c r="I31" s="65"/>
      <c r="J31" s="71">
        <v>43718</v>
      </c>
      <c r="K31" s="71">
        <f t="shared" ca="1" si="1"/>
        <v>43775</v>
      </c>
    </row>
    <row r="32" spans="2:11" x14ac:dyDescent="0.3">
      <c r="B32" s="69" t="s">
        <v>252</v>
      </c>
      <c r="C32" s="63">
        <v>0.75</v>
      </c>
      <c r="D32" s="69"/>
      <c r="E32" s="69"/>
      <c r="F32" s="65" t="s">
        <v>258</v>
      </c>
      <c r="G32" s="65"/>
      <c r="H32" s="65" t="s">
        <v>17</v>
      </c>
      <c r="I32" s="65"/>
      <c r="J32" s="71">
        <v>43739</v>
      </c>
      <c r="K32" s="71" t="str">
        <f t="shared" ca="1" si="1"/>
        <v/>
      </c>
    </row>
    <row r="33" spans="2:11" x14ac:dyDescent="0.3">
      <c r="B33" s="69" t="s">
        <v>253</v>
      </c>
      <c r="C33" s="63">
        <v>0.5</v>
      </c>
      <c r="D33" s="69"/>
      <c r="E33" s="69"/>
      <c r="F33" s="65" t="s">
        <v>259</v>
      </c>
      <c r="G33" s="65"/>
      <c r="H33" s="65" t="s">
        <v>17</v>
      </c>
      <c r="I33" s="65"/>
      <c r="J33" s="71">
        <v>43739</v>
      </c>
      <c r="K33" s="71" t="str">
        <f t="shared" ca="1" si="1"/>
        <v/>
      </c>
    </row>
    <row r="34" spans="2:11" x14ac:dyDescent="0.3">
      <c r="B34" s="69" t="s">
        <v>254</v>
      </c>
      <c r="C34" s="63">
        <v>0.35</v>
      </c>
      <c r="D34" s="69"/>
      <c r="E34" s="69"/>
      <c r="F34" s="65" t="s">
        <v>260</v>
      </c>
      <c r="G34" s="65"/>
      <c r="H34" s="65" t="s">
        <v>17</v>
      </c>
      <c r="I34" s="65"/>
      <c r="J34" s="71">
        <v>43739</v>
      </c>
      <c r="K34" s="71" t="str">
        <f t="shared" ca="1" si="1"/>
        <v/>
      </c>
    </row>
    <row r="35" spans="2:11" x14ac:dyDescent="0.3">
      <c r="B35" s="69" t="s">
        <v>255</v>
      </c>
      <c r="C35" s="63">
        <v>0.25</v>
      </c>
      <c r="D35" s="69"/>
      <c r="E35" s="69"/>
      <c r="F35" s="65" t="s">
        <v>261</v>
      </c>
      <c r="G35" s="65"/>
      <c r="H35" s="65" t="s">
        <v>17</v>
      </c>
      <c r="I35" s="65"/>
      <c r="J35" s="71">
        <v>43739</v>
      </c>
      <c r="K35" s="71" t="str">
        <f t="shared" ca="1" si="1"/>
        <v/>
      </c>
    </row>
    <row r="36" spans="2:11" x14ac:dyDescent="0.3">
      <c r="B36" s="69" t="s">
        <v>256</v>
      </c>
      <c r="C36" s="63">
        <v>0.75</v>
      </c>
      <c r="D36" s="69"/>
      <c r="E36" s="69"/>
      <c r="F36" s="65" t="s">
        <v>262</v>
      </c>
      <c r="G36" s="65"/>
      <c r="H36" s="65" t="s">
        <v>17</v>
      </c>
      <c r="I36" s="65"/>
      <c r="J36" s="71">
        <v>43739</v>
      </c>
      <c r="K36" s="71" t="str">
        <f t="shared" ca="1" si="1"/>
        <v/>
      </c>
    </row>
    <row r="37" spans="2:11" x14ac:dyDescent="0.3">
      <c r="B37" s="69" t="s">
        <v>257</v>
      </c>
      <c r="C37" s="63">
        <v>0.6</v>
      </c>
      <c r="D37" s="69"/>
      <c r="E37" s="69"/>
      <c r="F37" s="65" t="s">
        <v>263</v>
      </c>
      <c r="G37" s="65"/>
      <c r="H37" s="65" t="s">
        <v>17</v>
      </c>
      <c r="I37" s="65"/>
      <c r="J37" s="71">
        <v>43739</v>
      </c>
      <c r="K37" s="71" t="str">
        <f t="shared" ca="1" si="1"/>
        <v/>
      </c>
    </row>
    <row r="38" spans="2:11" x14ac:dyDescent="0.3">
      <c r="B38" s="69" t="s">
        <v>264</v>
      </c>
      <c r="C38" s="63">
        <v>0.6</v>
      </c>
      <c r="D38" s="69"/>
      <c r="E38" s="69"/>
      <c r="F38" s="65" t="s">
        <v>265</v>
      </c>
      <c r="G38" s="65"/>
      <c r="H38" s="65" t="s">
        <v>17</v>
      </c>
      <c r="I38" s="65"/>
      <c r="J38" s="71">
        <v>43748</v>
      </c>
      <c r="K38" s="71" t="str">
        <f t="shared" ca="1" si="1"/>
        <v/>
      </c>
    </row>
    <row r="39" spans="2:11" x14ac:dyDescent="0.3">
      <c r="B39" s="69" t="s">
        <v>270</v>
      </c>
      <c r="C39" s="63">
        <v>0.25</v>
      </c>
      <c r="D39" s="69"/>
      <c r="E39" s="69"/>
      <c r="F39" s="65" t="s">
        <v>266</v>
      </c>
      <c r="G39" s="65"/>
      <c r="H39" s="65" t="s">
        <v>17</v>
      </c>
      <c r="I39" s="65"/>
      <c r="J39" s="71">
        <v>43748</v>
      </c>
      <c r="K39" s="71" t="str">
        <f t="shared" ca="1" si="1"/>
        <v/>
      </c>
    </row>
    <row r="40" spans="2:11" x14ac:dyDescent="0.3">
      <c r="B40" s="69" t="s">
        <v>271</v>
      </c>
      <c r="C40" s="63">
        <v>0.25</v>
      </c>
      <c r="D40" s="69"/>
      <c r="E40" s="69"/>
      <c r="F40" s="65" t="s">
        <v>267</v>
      </c>
      <c r="G40" s="65"/>
      <c r="H40" s="65" t="s">
        <v>17</v>
      </c>
      <c r="I40" s="65"/>
      <c r="J40" s="71">
        <v>43748</v>
      </c>
      <c r="K40" s="71" t="str">
        <f t="shared" ca="1" si="1"/>
        <v/>
      </c>
    </row>
    <row r="41" spans="2:11" x14ac:dyDescent="0.3">
      <c r="B41" s="69" t="s">
        <v>272</v>
      </c>
      <c r="C41" s="63">
        <v>0.1</v>
      </c>
      <c r="D41" s="69"/>
      <c r="E41" s="69"/>
      <c r="F41" s="65" t="s">
        <v>268</v>
      </c>
      <c r="G41" s="65"/>
      <c r="H41" s="65" t="s">
        <v>17</v>
      </c>
      <c r="I41" s="65"/>
      <c r="J41" s="71">
        <v>43748</v>
      </c>
      <c r="K41" s="71" t="str">
        <f t="shared" ca="1" si="1"/>
        <v/>
      </c>
    </row>
    <row r="42" spans="2:11" x14ac:dyDescent="0.3">
      <c r="B42" s="69" t="s">
        <v>273</v>
      </c>
      <c r="C42" s="63">
        <v>0.02</v>
      </c>
      <c r="D42" s="69"/>
      <c r="E42" s="69"/>
      <c r="F42" s="65" t="s">
        <v>269</v>
      </c>
      <c r="G42" s="65"/>
      <c r="H42" s="65" t="s">
        <v>17</v>
      </c>
      <c r="I42" s="65"/>
      <c r="J42" s="71">
        <v>43748</v>
      </c>
      <c r="K42" s="71" t="str">
        <f t="shared" ca="1" si="1"/>
        <v/>
      </c>
    </row>
    <row r="43" spans="2:11" x14ac:dyDescent="0.3">
      <c r="B43" s="69" t="s">
        <v>274</v>
      </c>
      <c r="C43" s="63">
        <v>0.25</v>
      </c>
      <c r="D43" s="69"/>
      <c r="E43" s="69"/>
      <c r="F43" s="65" t="s">
        <v>275</v>
      </c>
      <c r="G43" s="65"/>
      <c r="H43" s="65" t="s">
        <v>17</v>
      </c>
      <c r="I43" s="65"/>
      <c r="J43" s="71">
        <v>43749</v>
      </c>
      <c r="K43" s="71" t="str">
        <f t="shared" ca="1" si="1"/>
        <v/>
      </c>
    </row>
    <row r="44" spans="2:11" x14ac:dyDescent="0.3">
      <c r="B44" s="69" t="s">
        <v>276</v>
      </c>
      <c r="C44" s="63">
        <v>0.25</v>
      </c>
      <c r="D44" s="69"/>
      <c r="E44" s="69"/>
      <c r="F44" s="65" t="s">
        <v>277</v>
      </c>
      <c r="G44" s="65"/>
      <c r="H44" s="65" t="s">
        <v>17</v>
      </c>
      <c r="I44" s="65"/>
      <c r="J44" s="71">
        <v>43788</v>
      </c>
      <c r="K44" s="71" t="str">
        <f t="shared" ca="1" si="1"/>
        <v/>
      </c>
    </row>
    <row r="45" spans="2:11" x14ac:dyDescent="0.3">
      <c r="B45" s="69" t="s">
        <v>278</v>
      </c>
      <c r="C45" s="63">
        <v>0.25</v>
      </c>
      <c r="D45" s="69"/>
      <c r="E45" s="69"/>
      <c r="F45" s="65" t="s">
        <v>279</v>
      </c>
      <c r="G45" s="65"/>
      <c r="H45" s="65" t="s">
        <v>17</v>
      </c>
      <c r="I45" s="65"/>
      <c r="J45" s="71">
        <v>43790</v>
      </c>
      <c r="K45" s="71" t="str">
        <f t="shared" ca="1" si="1"/>
        <v/>
      </c>
    </row>
    <row r="46" spans="2:11" x14ac:dyDescent="0.3">
      <c r="B46" s="69" t="s">
        <v>280</v>
      </c>
      <c r="C46" s="63">
        <v>0</v>
      </c>
      <c r="D46" s="69"/>
      <c r="E46" s="69"/>
      <c r="F46" s="65" t="s">
        <v>281</v>
      </c>
      <c r="G46" s="65"/>
      <c r="H46" s="65" t="s">
        <v>45</v>
      </c>
      <c r="I46" s="65"/>
      <c r="J46" s="71">
        <v>43790</v>
      </c>
      <c r="K46" s="71" t="str">
        <f t="shared" ca="1" si="1"/>
        <v/>
      </c>
    </row>
    <row r="47" spans="2:11" x14ac:dyDescent="0.3">
      <c r="B47" s="69" t="s">
        <v>282</v>
      </c>
      <c r="C47" s="63">
        <v>0.25</v>
      </c>
      <c r="D47" s="69"/>
      <c r="E47" s="69"/>
      <c r="F47" s="65" t="s">
        <v>283</v>
      </c>
      <c r="G47" s="65"/>
      <c r="H47" s="65" t="s">
        <v>17</v>
      </c>
      <c r="I47" s="65"/>
      <c r="J47" s="71">
        <v>43790</v>
      </c>
      <c r="K47" s="71" t="str">
        <f t="shared" ca="1" si="1"/>
        <v/>
      </c>
    </row>
    <row r="48" spans="2:11" ht="32.4" customHeight="1" x14ac:dyDescent="0.3">
      <c r="B48" s="69" t="s">
        <v>331</v>
      </c>
      <c r="C48" s="63">
        <v>0.05</v>
      </c>
      <c r="D48" s="69"/>
      <c r="E48" s="69"/>
      <c r="F48" s="65" t="s">
        <v>288</v>
      </c>
      <c r="G48" s="65"/>
      <c r="H48" s="65" t="s">
        <v>17</v>
      </c>
      <c r="I48" s="65"/>
      <c r="J48" s="71">
        <v>43794</v>
      </c>
      <c r="K48" s="71" t="str">
        <f t="shared" ca="1" si="1"/>
        <v/>
      </c>
    </row>
    <row r="49" spans="2:11" x14ac:dyDescent="0.3">
      <c r="B49" s="69" t="s">
        <v>284</v>
      </c>
      <c r="C49" s="63">
        <v>0</v>
      </c>
      <c r="D49" s="69"/>
      <c r="E49" s="69"/>
      <c r="F49" s="65" t="s">
        <v>248</v>
      </c>
      <c r="G49" s="65"/>
      <c r="H49" s="65" t="s">
        <v>45</v>
      </c>
      <c r="I49" s="65"/>
      <c r="J49" s="71">
        <v>43794</v>
      </c>
      <c r="K49" s="71" t="str">
        <f t="shared" ca="1" si="1"/>
        <v/>
      </c>
    </row>
    <row r="50" spans="2:11" x14ac:dyDescent="0.3">
      <c r="B50" s="69" t="s">
        <v>332</v>
      </c>
      <c r="C50" s="63">
        <v>0</v>
      </c>
      <c r="D50" s="69"/>
      <c r="E50" s="69"/>
      <c r="F50" s="65" t="s">
        <v>292</v>
      </c>
      <c r="G50" s="65"/>
      <c r="H50" s="65" t="s">
        <v>45</v>
      </c>
      <c r="I50" s="65"/>
      <c r="J50" s="71">
        <v>43794</v>
      </c>
      <c r="K50" s="71" t="str">
        <f t="shared" ca="1" si="1"/>
        <v/>
      </c>
    </row>
    <row r="51" spans="2:11" ht="44.4" customHeight="1" x14ac:dyDescent="0.3">
      <c r="B51" s="69" t="s">
        <v>333</v>
      </c>
      <c r="C51" s="63">
        <v>0</v>
      </c>
      <c r="D51" s="69"/>
      <c r="E51" s="69"/>
      <c r="F51" s="65" t="s">
        <v>250</v>
      </c>
      <c r="G51" s="65"/>
      <c r="H51" s="65" t="s">
        <v>45</v>
      </c>
      <c r="I51" s="65"/>
      <c r="J51" s="71">
        <v>43794</v>
      </c>
      <c r="K51" s="71" t="str">
        <f t="shared" ca="1" si="1"/>
        <v/>
      </c>
    </row>
    <row r="52" spans="2:11" x14ac:dyDescent="0.3">
      <c r="B52" s="69" t="s">
        <v>285</v>
      </c>
      <c r="C52" s="63">
        <v>1</v>
      </c>
      <c r="D52" s="69"/>
      <c r="E52" s="69"/>
      <c r="F52" s="65" t="s">
        <v>293</v>
      </c>
      <c r="G52" s="65"/>
      <c r="H52" s="65" t="s">
        <v>17</v>
      </c>
      <c r="I52" s="65"/>
      <c r="J52" s="71">
        <v>43794</v>
      </c>
      <c r="K52" s="71">
        <f t="shared" ca="1" si="1"/>
        <v>43846</v>
      </c>
    </row>
    <row r="53" spans="2:11" x14ac:dyDescent="0.3">
      <c r="B53" s="69" t="s">
        <v>286</v>
      </c>
      <c r="C53" s="63">
        <v>0.25</v>
      </c>
      <c r="D53" s="69"/>
      <c r="E53" s="69"/>
      <c r="F53" s="65" t="s">
        <v>287</v>
      </c>
      <c r="G53" s="65"/>
      <c r="H53" s="65" t="s">
        <v>17</v>
      </c>
      <c r="I53" s="65"/>
      <c r="J53" s="71">
        <v>43796</v>
      </c>
      <c r="K53" s="71" t="str">
        <f t="shared" ca="1" si="1"/>
        <v/>
      </c>
    </row>
    <row r="54" spans="2:11" x14ac:dyDescent="0.3">
      <c r="B54" s="69" t="s">
        <v>294</v>
      </c>
      <c r="C54" s="63">
        <v>0.25</v>
      </c>
      <c r="D54" s="69"/>
      <c r="E54" s="69"/>
      <c r="F54" s="65" t="s">
        <v>295</v>
      </c>
      <c r="G54" s="65"/>
      <c r="H54" s="65" t="s">
        <v>17</v>
      </c>
      <c r="I54" s="65"/>
      <c r="J54" s="71">
        <v>43801</v>
      </c>
      <c r="K54" s="71" t="str">
        <f t="shared" ca="1" si="1"/>
        <v/>
      </c>
    </row>
    <row r="55" spans="2:11" x14ac:dyDescent="0.3">
      <c r="B55" s="69" t="s">
        <v>296</v>
      </c>
      <c r="C55" s="63">
        <v>0.1</v>
      </c>
      <c r="D55" s="69"/>
      <c r="E55" s="69"/>
      <c r="F55" s="65" t="s">
        <v>297</v>
      </c>
      <c r="G55" s="65"/>
      <c r="H55" s="65" t="s">
        <v>17</v>
      </c>
      <c r="I55" s="65"/>
      <c r="J55" s="71">
        <v>43803</v>
      </c>
      <c r="K55" s="71" t="str">
        <f t="shared" ca="1" si="1"/>
        <v/>
      </c>
    </row>
    <row r="56" spans="2:11" x14ac:dyDescent="0.3">
      <c r="B56" s="69" t="s">
        <v>298</v>
      </c>
      <c r="C56" s="63">
        <v>0.25</v>
      </c>
      <c r="D56" s="69"/>
      <c r="E56" s="69"/>
      <c r="F56" s="65" t="s">
        <v>299</v>
      </c>
      <c r="G56" s="65"/>
      <c r="H56" s="65" t="s">
        <v>17</v>
      </c>
      <c r="I56" s="65"/>
      <c r="J56" s="71">
        <v>43805</v>
      </c>
      <c r="K56" s="71" t="str">
        <f t="shared" ca="1" si="1"/>
        <v/>
      </c>
    </row>
    <row r="57" spans="2:11" x14ac:dyDescent="0.3">
      <c r="B57" s="69" t="s">
        <v>334</v>
      </c>
      <c r="C57" s="63">
        <v>0</v>
      </c>
      <c r="D57" s="69"/>
      <c r="E57" s="69"/>
      <c r="F57" s="65" t="s">
        <v>197</v>
      </c>
      <c r="G57" s="65"/>
      <c r="H57" s="65" t="s">
        <v>18</v>
      </c>
      <c r="I57" s="65"/>
      <c r="J57" s="71">
        <v>43805</v>
      </c>
      <c r="K57" s="71" t="str">
        <f t="shared" ca="1" si="1"/>
        <v/>
      </c>
    </row>
    <row r="58" spans="2:11" x14ac:dyDescent="0.3">
      <c r="B58" s="69" t="s">
        <v>300</v>
      </c>
      <c r="C58" s="63">
        <v>0.1</v>
      </c>
      <c r="D58" s="69"/>
      <c r="E58" s="69"/>
      <c r="F58" s="65" t="s">
        <v>301</v>
      </c>
      <c r="G58" s="65"/>
      <c r="H58" s="65" t="s">
        <v>17</v>
      </c>
      <c r="I58" s="65"/>
      <c r="J58" s="71">
        <v>43810</v>
      </c>
      <c r="K58" s="71" t="str">
        <f t="shared" ca="1" si="1"/>
        <v/>
      </c>
    </row>
    <row r="59" spans="2:11" x14ac:dyDescent="0.3">
      <c r="B59" s="69" t="s">
        <v>335</v>
      </c>
      <c r="C59" s="63">
        <v>0.4</v>
      </c>
      <c r="D59" s="69"/>
      <c r="E59" s="69"/>
      <c r="F59" s="65" t="s">
        <v>302</v>
      </c>
      <c r="G59" s="65"/>
      <c r="H59" s="65" t="s">
        <v>17</v>
      </c>
      <c r="I59" s="65"/>
      <c r="J59" s="71">
        <v>43838</v>
      </c>
      <c r="K59" s="71" t="str">
        <f t="shared" ca="1" si="1"/>
        <v/>
      </c>
    </row>
    <row r="60" spans="2:11" x14ac:dyDescent="0.3">
      <c r="B60" s="69" t="s">
        <v>304</v>
      </c>
      <c r="C60" s="63">
        <v>0</v>
      </c>
      <c r="D60" s="69"/>
      <c r="E60" s="69"/>
      <c r="F60" s="65" t="s">
        <v>303</v>
      </c>
      <c r="G60" s="65"/>
      <c r="H60" s="65" t="s">
        <v>18</v>
      </c>
      <c r="I60" s="65"/>
      <c r="J60" s="71">
        <v>43838</v>
      </c>
      <c r="K60" s="71" t="str">
        <f t="shared" ca="1" si="1"/>
        <v/>
      </c>
    </row>
    <row r="61" spans="2:11" ht="28.8" x14ac:dyDescent="0.3">
      <c r="B61" s="69" t="s">
        <v>305</v>
      </c>
      <c r="C61" s="63">
        <v>0</v>
      </c>
      <c r="D61" s="69"/>
      <c r="E61" s="69"/>
      <c r="F61" s="65" t="s">
        <v>306</v>
      </c>
      <c r="G61" s="65" t="s">
        <v>302</v>
      </c>
      <c r="H61" s="65" t="s">
        <v>17</v>
      </c>
      <c r="I61" s="65"/>
      <c r="J61" s="71">
        <v>43838</v>
      </c>
      <c r="K61" s="71" t="str">
        <f t="shared" ca="1" si="1"/>
        <v/>
      </c>
    </row>
    <row r="62" spans="2:11" x14ac:dyDescent="0.3">
      <c r="B62" s="69" t="s">
        <v>307</v>
      </c>
      <c r="C62" s="63">
        <v>0.1</v>
      </c>
      <c r="D62" s="69"/>
      <c r="E62" s="69"/>
      <c r="F62" s="65" t="s">
        <v>308</v>
      </c>
      <c r="G62" s="65"/>
      <c r="H62" s="65" t="s">
        <v>17</v>
      </c>
      <c r="I62" s="65"/>
      <c r="J62" s="71">
        <v>43840</v>
      </c>
      <c r="K62" s="71" t="str">
        <f t="shared" ca="1" si="1"/>
        <v/>
      </c>
    </row>
    <row r="63" spans="2:11" x14ac:dyDescent="0.3">
      <c r="B63" s="69" t="s">
        <v>309</v>
      </c>
      <c r="C63" s="63">
        <v>0.1</v>
      </c>
      <c r="D63" s="69"/>
      <c r="E63" s="69"/>
      <c r="F63" s="65" t="s">
        <v>310</v>
      </c>
      <c r="G63" s="65"/>
      <c r="H63" s="65" t="s">
        <v>17</v>
      </c>
      <c r="I63" s="65"/>
      <c r="J63" s="71">
        <v>43840</v>
      </c>
      <c r="K63" s="71" t="str">
        <f t="shared" ca="1" si="1"/>
        <v/>
      </c>
    </row>
    <row r="64" spans="2:11" x14ac:dyDescent="0.3">
      <c r="B64" s="69" t="s">
        <v>311</v>
      </c>
      <c r="C64" s="63">
        <v>0</v>
      </c>
      <c r="D64" s="69"/>
      <c r="E64" s="69"/>
      <c r="F64" s="65" t="s">
        <v>312</v>
      </c>
      <c r="G64" s="65"/>
      <c r="H64" s="65" t="s">
        <v>18</v>
      </c>
      <c r="I64" s="65"/>
      <c r="J64" s="71">
        <v>43845</v>
      </c>
      <c r="K64" s="71" t="str">
        <f t="shared" ca="1" si="1"/>
        <v/>
      </c>
    </row>
    <row r="65" spans="2:11" x14ac:dyDescent="0.3">
      <c r="B65" s="69" t="s">
        <v>336</v>
      </c>
      <c r="C65" s="63">
        <v>0</v>
      </c>
      <c r="D65" s="69"/>
      <c r="E65" s="69"/>
      <c r="F65" s="65"/>
      <c r="G65" s="65"/>
      <c r="H65" s="65"/>
      <c r="I65" s="65"/>
      <c r="J65" s="71"/>
      <c r="K65" s="71" t="str">
        <f t="shared" ca="1" si="1"/>
        <v/>
      </c>
    </row>
    <row r="66" spans="2:11" x14ac:dyDescent="0.3">
      <c r="B66" s="69"/>
      <c r="C66" s="63">
        <v>0</v>
      </c>
      <c r="D66" s="69"/>
      <c r="E66" s="69"/>
      <c r="F66" s="65"/>
      <c r="G66" s="65"/>
      <c r="H66" s="65"/>
      <c r="I66" s="65"/>
      <c r="J66" s="71"/>
      <c r="K66" s="71" t="str">
        <f t="shared" ca="1" si="1"/>
        <v/>
      </c>
    </row>
    <row r="67" spans="2:11" x14ac:dyDescent="0.3">
      <c r="B67" s="69"/>
      <c r="C67" s="63">
        <v>0</v>
      </c>
      <c r="D67" s="69"/>
      <c r="E67" s="69"/>
      <c r="F67" s="65"/>
      <c r="G67" s="65"/>
      <c r="H67" s="65"/>
      <c r="I67" s="65"/>
      <c r="J67" s="71"/>
      <c r="K67" s="71" t="str">
        <f t="shared" ca="1" si="1"/>
        <v/>
      </c>
    </row>
    <row r="68" spans="2:11" x14ac:dyDescent="0.3">
      <c r="B68" s="69"/>
      <c r="C68" s="63">
        <v>0</v>
      </c>
      <c r="D68" s="69"/>
      <c r="E68" s="69"/>
      <c r="F68" s="65"/>
      <c r="G68" s="65"/>
      <c r="H68" s="65"/>
      <c r="I68" s="65"/>
      <c r="J68" s="71"/>
      <c r="K68" s="71" t="str">
        <f t="shared" ca="1" si="1"/>
        <v/>
      </c>
    </row>
    <row r="69" spans="2:11" x14ac:dyDescent="0.3">
      <c r="B69" s="69"/>
      <c r="C69" s="63">
        <v>0</v>
      </c>
      <c r="D69" s="69"/>
      <c r="E69" s="69"/>
      <c r="F69" s="65"/>
      <c r="G69" s="65"/>
      <c r="H69" s="65"/>
      <c r="I69" s="65"/>
      <c r="J69" s="71"/>
      <c r="K69" s="71" t="str">
        <f t="shared" ca="1" si="1"/>
        <v/>
      </c>
    </row>
    <row r="70" spans="2:11" x14ac:dyDescent="0.3">
      <c r="B70" s="69"/>
      <c r="C70" s="63">
        <v>0</v>
      </c>
      <c r="D70" s="69"/>
      <c r="E70" s="69"/>
      <c r="F70" s="65"/>
      <c r="G70" s="65"/>
      <c r="H70" s="65"/>
      <c r="I70" s="65"/>
      <c r="J70" s="71"/>
      <c r="K70" s="71" t="str">
        <f t="shared" ca="1" si="1"/>
        <v/>
      </c>
    </row>
    <row r="71" spans="2:11" x14ac:dyDescent="0.3">
      <c r="B71" s="69"/>
      <c r="C71" s="63">
        <v>0</v>
      </c>
      <c r="D71" s="69"/>
      <c r="E71" s="69"/>
      <c r="F71" s="65"/>
      <c r="G71" s="65"/>
      <c r="H71" s="65"/>
      <c r="I71" s="65"/>
      <c r="J71" s="71"/>
      <c r="K71" s="71" t="str">
        <f t="shared" ca="1" si="1"/>
        <v/>
      </c>
    </row>
    <row r="72" spans="2:11" x14ac:dyDescent="0.3">
      <c r="B72" s="69"/>
      <c r="C72" s="63">
        <v>0</v>
      </c>
      <c r="D72" s="69"/>
      <c r="E72" s="69"/>
      <c r="F72" s="65"/>
      <c r="G72" s="65"/>
      <c r="H72" s="65"/>
      <c r="I72" s="65"/>
      <c r="J72" s="71"/>
      <c r="K72" s="71" t="str">
        <f t="shared" ca="1" si="1"/>
        <v/>
      </c>
    </row>
    <row r="73" spans="2:11" x14ac:dyDescent="0.3">
      <c r="B73" s="69"/>
      <c r="C73" s="63">
        <v>0</v>
      </c>
      <c r="D73" s="69"/>
      <c r="E73" s="69"/>
      <c r="F73" s="65"/>
      <c r="G73" s="65"/>
      <c r="H73" s="65"/>
      <c r="I73" s="65"/>
      <c r="J73" s="71"/>
      <c r="K73" s="71" t="str">
        <f t="shared" ca="1" si="1"/>
        <v/>
      </c>
    </row>
    <row r="74" spans="2:11" x14ac:dyDescent="0.3">
      <c r="B74" s="69"/>
      <c r="C74" s="63">
        <v>0</v>
      </c>
      <c r="D74" s="69"/>
      <c r="E74" s="69"/>
      <c r="F74" s="65"/>
      <c r="G74" s="65"/>
      <c r="H74" s="65"/>
      <c r="I74" s="65"/>
      <c r="J74" s="71"/>
      <c r="K74" s="71" t="str">
        <f t="shared" ca="1" si="1"/>
        <v/>
      </c>
    </row>
    <row r="75" spans="2:11" x14ac:dyDescent="0.3">
      <c r="B75" s="69"/>
      <c r="C75" s="63">
        <v>0</v>
      </c>
      <c r="D75" s="69"/>
      <c r="E75" s="69"/>
      <c r="F75" s="65"/>
      <c r="G75" s="65"/>
      <c r="H75" s="65"/>
      <c r="I75" s="65"/>
      <c r="J75" s="71"/>
      <c r="K75" s="71" t="str">
        <f t="shared" ca="1" si="1"/>
        <v/>
      </c>
    </row>
    <row r="76" spans="2:11" x14ac:dyDescent="0.3">
      <c r="B76" s="69"/>
      <c r="C76" s="63">
        <v>0</v>
      </c>
      <c r="D76" s="69"/>
      <c r="E76" s="69"/>
      <c r="F76" s="65"/>
      <c r="G76" s="65"/>
      <c r="H76" s="65"/>
      <c r="I76" s="65"/>
      <c r="J76" s="71"/>
      <c r="K76" s="71" t="str">
        <f t="shared" ref="K76:K112" ca="1" si="2">IF(C76&lt;&gt;1,"",IF(K76&lt;&gt;"",K76,TODAY()))</f>
        <v/>
      </c>
    </row>
    <row r="77" spans="2:11" x14ac:dyDescent="0.3">
      <c r="B77" s="69"/>
      <c r="C77" s="63">
        <v>0</v>
      </c>
      <c r="D77" s="69"/>
      <c r="E77" s="69"/>
      <c r="F77" s="65"/>
      <c r="G77" s="65"/>
      <c r="H77" s="65"/>
      <c r="I77" s="65"/>
      <c r="J77" s="71"/>
      <c r="K77" s="71" t="str">
        <f t="shared" ca="1" si="2"/>
        <v/>
      </c>
    </row>
    <row r="78" spans="2:11" x14ac:dyDescent="0.3">
      <c r="B78" s="69"/>
      <c r="C78" s="63">
        <v>0</v>
      </c>
      <c r="D78" s="69"/>
      <c r="E78" s="69"/>
      <c r="F78" s="65"/>
      <c r="G78" s="65"/>
      <c r="H78" s="65"/>
      <c r="I78" s="65"/>
      <c r="J78" s="71"/>
      <c r="K78" s="71" t="str">
        <f t="shared" ca="1" si="2"/>
        <v/>
      </c>
    </row>
    <row r="79" spans="2:11" x14ac:dyDescent="0.3">
      <c r="B79" s="69"/>
      <c r="C79" s="63">
        <v>0</v>
      </c>
      <c r="D79" s="69"/>
      <c r="E79" s="69"/>
      <c r="F79" s="65"/>
      <c r="G79" s="65"/>
      <c r="H79" s="65"/>
      <c r="I79" s="65"/>
      <c r="J79" s="71"/>
      <c r="K79" s="71" t="str">
        <f t="shared" ca="1" si="2"/>
        <v/>
      </c>
    </row>
    <row r="80" spans="2:11" x14ac:dyDescent="0.3">
      <c r="B80" s="69"/>
      <c r="C80" s="63">
        <v>0</v>
      </c>
      <c r="D80" s="69"/>
      <c r="E80" s="69"/>
      <c r="F80" s="65"/>
      <c r="G80" s="65"/>
      <c r="H80" s="65"/>
      <c r="I80" s="65"/>
      <c r="J80" s="71"/>
      <c r="K80" s="71" t="str">
        <f t="shared" ca="1" si="2"/>
        <v/>
      </c>
    </row>
    <row r="81" spans="2:11" x14ac:dyDescent="0.3">
      <c r="B81" s="69"/>
      <c r="C81" s="63">
        <v>0</v>
      </c>
      <c r="D81" s="69"/>
      <c r="E81" s="69"/>
      <c r="F81" s="65"/>
      <c r="G81" s="65"/>
      <c r="H81" s="65"/>
      <c r="I81" s="65"/>
      <c r="J81" s="71"/>
      <c r="K81" s="71" t="str">
        <f t="shared" ca="1" si="2"/>
        <v/>
      </c>
    </row>
    <row r="82" spans="2:11" x14ac:dyDescent="0.3">
      <c r="B82" s="69"/>
      <c r="C82" s="63">
        <v>0</v>
      </c>
      <c r="D82" s="69"/>
      <c r="E82" s="69"/>
      <c r="F82" s="65"/>
      <c r="G82" s="65"/>
      <c r="H82" s="65"/>
      <c r="I82" s="65"/>
      <c r="J82" s="71"/>
      <c r="K82" s="71" t="str">
        <f t="shared" ca="1" si="2"/>
        <v/>
      </c>
    </row>
    <row r="83" spans="2:11" x14ac:dyDescent="0.3">
      <c r="B83" s="69"/>
      <c r="C83" s="63">
        <v>0</v>
      </c>
      <c r="D83" s="69"/>
      <c r="E83" s="69"/>
      <c r="F83" s="65"/>
      <c r="G83" s="65"/>
      <c r="H83" s="65"/>
      <c r="I83" s="65"/>
      <c r="J83" s="71"/>
      <c r="K83" s="71" t="str">
        <f t="shared" ca="1" si="2"/>
        <v/>
      </c>
    </row>
    <row r="84" spans="2:11" x14ac:dyDescent="0.3">
      <c r="B84" s="69"/>
      <c r="C84" s="63">
        <v>0</v>
      </c>
      <c r="D84" s="69"/>
      <c r="E84" s="69"/>
      <c r="F84" s="65"/>
      <c r="G84" s="65"/>
      <c r="H84" s="65"/>
      <c r="I84" s="65"/>
      <c r="J84" s="71"/>
      <c r="K84" s="71" t="str">
        <f t="shared" ca="1" si="2"/>
        <v/>
      </c>
    </row>
    <row r="85" spans="2:11" x14ac:dyDescent="0.3">
      <c r="B85" s="69"/>
      <c r="C85" s="63">
        <v>0</v>
      </c>
      <c r="D85" s="69"/>
      <c r="E85" s="69"/>
      <c r="F85" s="65"/>
      <c r="G85" s="65"/>
      <c r="H85" s="65"/>
      <c r="I85" s="65"/>
      <c r="J85" s="71"/>
      <c r="K85" s="71" t="str">
        <f t="shared" ca="1" si="2"/>
        <v/>
      </c>
    </row>
    <row r="86" spans="2:11" x14ac:dyDescent="0.3">
      <c r="B86" s="69"/>
      <c r="C86" s="63">
        <v>0</v>
      </c>
      <c r="D86" s="69"/>
      <c r="E86" s="69"/>
      <c r="F86" s="65"/>
      <c r="G86" s="65"/>
      <c r="H86" s="65"/>
      <c r="I86" s="65"/>
      <c r="J86" s="71"/>
      <c r="K86" s="71" t="str">
        <f t="shared" ca="1" si="2"/>
        <v/>
      </c>
    </row>
    <row r="87" spans="2:11" x14ac:dyDescent="0.3">
      <c r="B87" s="69"/>
      <c r="C87" s="63">
        <v>0</v>
      </c>
      <c r="D87" s="69"/>
      <c r="E87" s="69"/>
      <c r="F87" s="65"/>
      <c r="G87" s="65"/>
      <c r="H87" s="65"/>
      <c r="I87" s="65"/>
      <c r="J87" s="71"/>
      <c r="K87" s="71" t="str">
        <f t="shared" ca="1" si="2"/>
        <v/>
      </c>
    </row>
    <row r="88" spans="2:11" x14ac:dyDescent="0.3">
      <c r="B88" s="69"/>
      <c r="C88" s="63">
        <v>0</v>
      </c>
      <c r="D88" s="69"/>
      <c r="E88" s="69"/>
      <c r="F88" s="65"/>
      <c r="G88" s="65"/>
      <c r="H88" s="65"/>
      <c r="I88" s="65"/>
      <c r="J88" s="71"/>
      <c r="K88" s="71" t="str">
        <f t="shared" ca="1" si="2"/>
        <v/>
      </c>
    </row>
    <row r="89" spans="2:11" x14ac:dyDescent="0.3">
      <c r="B89" s="69"/>
      <c r="C89" s="63">
        <v>0</v>
      </c>
      <c r="D89" s="69"/>
      <c r="E89" s="69"/>
      <c r="F89" s="65"/>
      <c r="G89" s="65"/>
      <c r="H89" s="65"/>
      <c r="I89" s="65"/>
      <c r="J89" s="71"/>
      <c r="K89" s="71" t="str">
        <f t="shared" ca="1" si="2"/>
        <v/>
      </c>
    </row>
    <row r="90" spans="2:11" x14ac:dyDescent="0.3">
      <c r="B90" s="69"/>
      <c r="C90" s="63">
        <v>0</v>
      </c>
      <c r="D90" s="69"/>
      <c r="E90" s="69"/>
      <c r="F90" s="65"/>
      <c r="G90" s="65"/>
      <c r="H90" s="65"/>
      <c r="I90" s="65"/>
      <c r="J90" s="71"/>
      <c r="K90" s="71" t="str">
        <f t="shared" ca="1" si="2"/>
        <v/>
      </c>
    </row>
    <row r="91" spans="2:11" x14ac:dyDescent="0.3">
      <c r="B91" s="69"/>
      <c r="C91" s="63">
        <v>0</v>
      </c>
      <c r="D91" s="69"/>
      <c r="E91" s="69"/>
      <c r="F91" s="65"/>
      <c r="G91" s="65"/>
      <c r="H91" s="65"/>
      <c r="I91" s="65"/>
      <c r="J91" s="71"/>
      <c r="K91" s="71" t="str">
        <f t="shared" ca="1" si="2"/>
        <v/>
      </c>
    </row>
    <row r="92" spans="2:11" x14ac:dyDescent="0.3">
      <c r="B92" s="69"/>
      <c r="C92" s="63">
        <v>0</v>
      </c>
      <c r="D92" s="69"/>
      <c r="E92" s="69"/>
      <c r="F92" s="65"/>
      <c r="G92" s="65"/>
      <c r="H92" s="65"/>
      <c r="I92" s="65"/>
      <c r="J92" s="71"/>
      <c r="K92" s="71" t="str">
        <f t="shared" ca="1" si="2"/>
        <v/>
      </c>
    </row>
    <row r="93" spans="2:11" x14ac:dyDescent="0.3">
      <c r="B93" s="69"/>
      <c r="C93" s="63">
        <v>0</v>
      </c>
      <c r="D93" s="69"/>
      <c r="E93" s="69"/>
      <c r="F93" s="65"/>
      <c r="G93" s="65"/>
      <c r="H93" s="65"/>
      <c r="I93" s="65"/>
      <c r="J93" s="71"/>
      <c r="K93" s="71" t="str">
        <f t="shared" ca="1" si="2"/>
        <v/>
      </c>
    </row>
    <row r="94" spans="2:11" x14ac:dyDescent="0.3">
      <c r="B94" s="69"/>
      <c r="C94" s="63">
        <v>0</v>
      </c>
      <c r="D94" s="69"/>
      <c r="E94" s="69"/>
      <c r="F94" s="65"/>
      <c r="G94" s="65"/>
      <c r="H94" s="65"/>
      <c r="I94" s="65"/>
      <c r="J94" s="71"/>
      <c r="K94" s="71" t="str">
        <f t="shared" ca="1" si="2"/>
        <v/>
      </c>
    </row>
    <row r="95" spans="2:11" x14ac:dyDescent="0.3">
      <c r="B95" s="69"/>
      <c r="C95" s="63">
        <v>0</v>
      </c>
      <c r="D95" s="69"/>
      <c r="E95" s="69"/>
      <c r="F95" s="65"/>
      <c r="G95" s="65"/>
      <c r="H95" s="65"/>
      <c r="I95" s="65"/>
      <c r="J95" s="71"/>
      <c r="K95" s="71" t="str">
        <f t="shared" ca="1" si="2"/>
        <v/>
      </c>
    </row>
    <row r="96" spans="2:11" x14ac:dyDescent="0.3">
      <c r="B96" s="69"/>
      <c r="C96" s="63">
        <v>0</v>
      </c>
      <c r="D96" s="69"/>
      <c r="E96" s="69"/>
      <c r="F96" s="65"/>
      <c r="G96" s="65"/>
      <c r="H96" s="65"/>
      <c r="I96" s="65"/>
      <c r="J96" s="71"/>
      <c r="K96" s="71" t="str">
        <f t="shared" ca="1" si="2"/>
        <v/>
      </c>
    </row>
    <row r="97" spans="2:11" x14ac:dyDescent="0.3">
      <c r="B97" s="69"/>
      <c r="C97" s="63">
        <v>0</v>
      </c>
      <c r="D97" s="69"/>
      <c r="E97" s="69"/>
      <c r="F97" s="65"/>
      <c r="G97" s="65"/>
      <c r="H97" s="65"/>
      <c r="I97" s="65"/>
      <c r="J97" s="71"/>
      <c r="K97" s="71" t="str">
        <f t="shared" ca="1" si="2"/>
        <v/>
      </c>
    </row>
    <row r="98" spans="2:11" x14ac:dyDescent="0.3">
      <c r="B98" s="69"/>
      <c r="C98" s="63">
        <v>0</v>
      </c>
      <c r="D98" s="69"/>
      <c r="E98" s="69"/>
      <c r="F98" s="65"/>
      <c r="G98" s="65"/>
      <c r="H98" s="65"/>
      <c r="I98" s="65"/>
      <c r="J98" s="71"/>
      <c r="K98" s="71" t="str">
        <f t="shared" ca="1" si="2"/>
        <v/>
      </c>
    </row>
    <row r="99" spans="2:11" x14ac:dyDescent="0.3">
      <c r="B99" s="69"/>
      <c r="C99" s="63">
        <v>0</v>
      </c>
      <c r="D99" s="69"/>
      <c r="E99" s="69"/>
      <c r="F99" s="65"/>
      <c r="G99" s="65"/>
      <c r="H99" s="65"/>
      <c r="I99" s="65"/>
      <c r="J99" s="71"/>
      <c r="K99" s="71" t="str">
        <f t="shared" ca="1" si="2"/>
        <v/>
      </c>
    </row>
    <row r="100" spans="2:11" x14ac:dyDescent="0.3">
      <c r="B100" s="69"/>
      <c r="C100" s="63">
        <v>0</v>
      </c>
      <c r="D100" s="69"/>
      <c r="E100" s="69"/>
      <c r="F100" s="65"/>
      <c r="G100" s="65"/>
      <c r="H100" s="65"/>
      <c r="I100" s="65"/>
      <c r="J100" s="71"/>
      <c r="K100" s="71" t="str">
        <f t="shared" ca="1" si="2"/>
        <v/>
      </c>
    </row>
    <row r="101" spans="2:11" x14ac:dyDescent="0.3">
      <c r="B101" s="69"/>
      <c r="C101" s="63">
        <v>0</v>
      </c>
      <c r="D101" s="69"/>
      <c r="E101" s="69"/>
      <c r="F101" s="65"/>
      <c r="G101" s="65"/>
      <c r="H101" s="65"/>
      <c r="I101" s="65"/>
      <c r="J101" s="71"/>
      <c r="K101" s="71" t="str">
        <f t="shared" ca="1" si="2"/>
        <v/>
      </c>
    </row>
    <row r="102" spans="2:11" x14ac:dyDescent="0.3">
      <c r="B102" s="69"/>
      <c r="C102" s="63">
        <v>0</v>
      </c>
      <c r="D102" s="69"/>
      <c r="E102" s="69"/>
      <c r="F102" s="65"/>
      <c r="G102" s="65"/>
      <c r="H102" s="65"/>
      <c r="I102" s="65"/>
      <c r="J102" s="71"/>
      <c r="K102" s="71" t="str">
        <f t="shared" ca="1" si="2"/>
        <v/>
      </c>
    </row>
    <row r="103" spans="2:11" x14ac:dyDescent="0.3">
      <c r="B103" s="69"/>
      <c r="C103" s="63">
        <v>0</v>
      </c>
      <c r="D103" s="69"/>
      <c r="E103" s="69"/>
      <c r="F103" s="65"/>
      <c r="G103" s="65"/>
      <c r="H103" s="65"/>
      <c r="I103" s="65"/>
      <c r="J103" s="71"/>
      <c r="K103" s="71" t="str">
        <f t="shared" ca="1" si="2"/>
        <v/>
      </c>
    </row>
    <row r="104" spans="2:11" x14ac:dyDescent="0.3">
      <c r="B104" s="69"/>
      <c r="C104" s="63">
        <v>0</v>
      </c>
      <c r="D104" s="69"/>
      <c r="E104" s="69"/>
      <c r="F104" s="65"/>
      <c r="G104" s="65"/>
      <c r="H104" s="65"/>
      <c r="I104" s="65"/>
      <c r="J104" s="71"/>
      <c r="K104" s="71" t="str">
        <f t="shared" ca="1" si="2"/>
        <v/>
      </c>
    </row>
    <row r="105" spans="2:11" x14ac:dyDescent="0.3">
      <c r="B105" s="69"/>
      <c r="C105" s="63">
        <v>0</v>
      </c>
      <c r="D105" s="69"/>
      <c r="E105" s="69"/>
      <c r="F105" s="65"/>
      <c r="G105" s="65"/>
      <c r="H105" s="65"/>
      <c r="I105" s="65"/>
      <c r="J105" s="71"/>
      <c r="K105" s="71" t="str">
        <f t="shared" ca="1" si="2"/>
        <v/>
      </c>
    </row>
    <row r="106" spans="2:11" x14ac:dyDescent="0.3">
      <c r="B106" s="69"/>
      <c r="C106" s="63">
        <v>0</v>
      </c>
      <c r="D106" s="69"/>
      <c r="E106" s="69"/>
      <c r="F106" s="65"/>
      <c r="G106" s="65"/>
      <c r="H106" s="65"/>
      <c r="I106" s="65"/>
      <c r="J106" s="71"/>
      <c r="K106" s="71" t="str">
        <f t="shared" ca="1" si="2"/>
        <v/>
      </c>
    </row>
    <row r="107" spans="2:11" x14ac:dyDescent="0.3">
      <c r="B107" s="69"/>
      <c r="C107" s="63">
        <v>0</v>
      </c>
      <c r="D107" s="69"/>
      <c r="E107" s="69"/>
      <c r="F107" s="65"/>
      <c r="G107" s="65"/>
      <c r="H107" s="65"/>
      <c r="I107" s="65"/>
      <c r="J107" s="71"/>
      <c r="K107" s="71" t="str">
        <f t="shared" ca="1" si="2"/>
        <v/>
      </c>
    </row>
    <row r="108" spans="2:11" x14ac:dyDescent="0.3">
      <c r="B108" s="69"/>
      <c r="C108" s="63">
        <v>0</v>
      </c>
      <c r="D108" s="69"/>
      <c r="E108" s="69"/>
      <c r="F108" s="65"/>
      <c r="G108" s="65"/>
      <c r="H108" s="65"/>
      <c r="I108" s="65"/>
      <c r="J108" s="71"/>
      <c r="K108" s="71" t="str">
        <f t="shared" ca="1" si="2"/>
        <v/>
      </c>
    </row>
    <row r="109" spans="2:11" x14ac:dyDescent="0.3">
      <c r="B109" s="69"/>
      <c r="C109" s="63">
        <v>0</v>
      </c>
      <c r="D109" s="69"/>
      <c r="E109" s="69"/>
      <c r="F109" s="65"/>
      <c r="G109" s="65"/>
      <c r="H109" s="65"/>
      <c r="I109" s="65"/>
      <c r="J109" s="71"/>
      <c r="K109" s="71" t="str">
        <f t="shared" ca="1" si="2"/>
        <v/>
      </c>
    </row>
    <row r="110" spans="2:11" x14ac:dyDescent="0.3">
      <c r="B110" s="69"/>
      <c r="C110" s="63">
        <v>0</v>
      </c>
      <c r="D110" s="69"/>
      <c r="E110" s="69"/>
      <c r="F110" s="65"/>
      <c r="G110" s="65"/>
      <c r="H110" s="65"/>
      <c r="I110" s="65"/>
      <c r="J110" s="71"/>
      <c r="K110" s="71" t="str">
        <f t="shared" ca="1" si="2"/>
        <v/>
      </c>
    </row>
    <row r="111" spans="2:11" x14ac:dyDescent="0.3">
      <c r="B111" s="69"/>
      <c r="C111" s="63">
        <v>0</v>
      </c>
      <c r="D111" s="69"/>
      <c r="E111" s="69"/>
      <c r="F111" s="65"/>
      <c r="G111" s="65"/>
      <c r="H111" s="65"/>
      <c r="I111" s="65"/>
      <c r="J111" s="71"/>
      <c r="K111" s="71" t="str">
        <f t="shared" ca="1" si="2"/>
        <v/>
      </c>
    </row>
    <row r="112" spans="2:11" x14ac:dyDescent="0.3">
      <c r="B112" s="69"/>
      <c r="C112" s="63">
        <v>0</v>
      </c>
      <c r="D112" s="69"/>
      <c r="E112" s="69"/>
      <c r="F112" s="65"/>
      <c r="G112" s="65"/>
      <c r="H112" s="65"/>
      <c r="I112" s="65"/>
      <c r="J112" s="71"/>
      <c r="K112" s="71" t="str">
        <f t="shared" ca="1" si="2"/>
        <v/>
      </c>
    </row>
    <row r="113" spans="2:11" x14ac:dyDescent="0.3">
      <c r="B113" s="70"/>
      <c r="C113" s="47"/>
      <c r="D113" s="70"/>
      <c r="F113" s="53"/>
      <c r="G113" s="53"/>
      <c r="K113" s="72"/>
    </row>
    <row r="114" spans="2:11" x14ac:dyDescent="0.3">
      <c r="C114" s="47"/>
    </row>
    <row r="115" spans="2:11" x14ac:dyDescent="0.3">
      <c r="C115" s="47"/>
    </row>
    <row r="116" spans="2:11" x14ac:dyDescent="0.3">
      <c r="C116" s="47"/>
    </row>
    <row r="117" spans="2:11" x14ac:dyDescent="0.3">
      <c r="C117" s="47"/>
    </row>
    <row r="118" spans="2:11" x14ac:dyDescent="0.3">
      <c r="C118" s="47"/>
    </row>
    <row r="119" spans="2:11" x14ac:dyDescent="0.3">
      <c r="C119" s="47"/>
    </row>
    <row r="120" spans="2:11" x14ac:dyDescent="0.3">
      <c r="C120" s="47"/>
    </row>
    <row r="121" spans="2:11" x14ac:dyDescent="0.3">
      <c r="C121" s="47"/>
    </row>
    <row r="122" spans="2:11" x14ac:dyDescent="0.3">
      <c r="C122" s="47"/>
    </row>
    <row r="123" spans="2:11" x14ac:dyDescent="0.3">
      <c r="C123" s="47"/>
    </row>
    <row r="124" spans="2:11" x14ac:dyDescent="0.3">
      <c r="C124" s="47"/>
    </row>
    <row r="125" spans="2:11" x14ac:dyDescent="0.3">
      <c r="C125" s="47"/>
    </row>
    <row r="126" spans="2:11" x14ac:dyDescent="0.3">
      <c r="C126" s="47"/>
    </row>
  </sheetData>
  <autoFilter ref="B3:K112"/>
  <conditionalFormatting sqref="F4:G148">
    <cfRule type="containsText" dxfId="20" priority="7" operator="containsText" text="P">
      <formula>NOT(ISERROR(SEARCH("P",F4)))</formula>
    </cfRule>
    <cfRule type="containsText" dxfId="19" priority="8" operator="containsText" text="O">
      <formula>NOT(ISERROR(SEARCH("O",F4)))</formula>
    </cfRule>
    <cfRule type="containsText" dxfId="18" priority="9" operator="containsText" text="N">
      <formula>NOT(ISERROR(SEARCH("N",F4)))</formula>
    </cfRule>
    <cfRule type="containsText" dxfId="17" priority="10" operator="containsText" text="M">
      <formula>NOT(ISERROR(SEARCH("M",F4)))</formula>
    </cfRule>
    <cfRule type="containsText" dxfId="16" priority="11" operator="containsText" text="L">
      <formula>NOT(ISERROR(SEARCH("L",F4)))</formula>
    </cfRule>
    <cfRule type="containsText" dxfId="15" priority="12" operator="containsText" text="K">
      <formula>NOT(ISERROR(SEARCH("K",F4)))</formula>
    </cfRule>
    <cfRule type="containsText" dxfId="14" priority="13" operator="containsText" text="J">
      <formula>NOT(ISERROR(SEARCH("J",F4)))</formula>
    </cfRule>
    <cfRule type="containsText" dxfId="13" priority="14" operator="containsText" text="I">
      <formula>NOT(ISERROR(SEARCH("I",F4)))</formula>
    </cfRule>
    <cfRule type="containsText" dxfId="12" priority="15" operator="containsText" text="H">
      <formula>NOT(ISERROR(SEARCH("H",F4)))</formula>
    </cfRule>
    <cfRule type="containsText" dxfId="11" priority="16" operator="containsText" text="G">
      <formula>NOT(ISERROR(SEARCH("G",F4)))</formula>
    </cfRule>
    <cfRule type="containsText" dxfId="10" priority="17" operator="containsText" text="F">
      <formula>NOT(ISERROR(SEARCH("F",F4)))</formula>
    </cfRule>
    <cfRule type="containsText" dxfId="9" priority="18" operator="containsText" text="E">
      <formula>NOT(ISERROR(SEARCH("E",F4)))</formula>
    </cfRule>
    <cfRule type="containsText" dxfId="8" priority="19" operator="containsText" text="D">
      <formula>NOT(ISERROR(SEARCH("D",F4)))</formula>
    </cfRule>
    <cfRule type="containsText" dxfId="7" priority="20" operator="containsText" text="C">
      <formula>NOT(ISERROR(SEARCH("C",F4)))</formula>
    </cfRule>
    <cfRule type="containsText" dxfId="6" priority="21" operator="containsText" text="B">
      <formula>NOT(ISERROR(SEARCH("B",F4)))</formula>
    </cfRule>
    <cfRule type="containsText" dxfId="5" priority="23" operator="containsText" text="A">
      <formula>NOT(ISERROR(SEARCH("A",F4)))</formula>
    </cfRule>
  </conditionalFormatting>
  <conditionalFormatting sqref="H4:J148">
    <cfRule type="containsText" dxfId="4" priority="4" operator="containsText" text="°">
      <formula>NOT(ISERROR(SEARCH("°",H4)))</formula>
    </cfRule>
  </conditionalFormatting>
  <conditionalFormatting sqref="K4:K148">
    <cfRule type="containsText" dxfId="3" priority="2" operator="containsText" text="X">
      <formula>NOT(ISERROR(SEARCH("X",K4)))</formula>
    </cfRule>
  </conditionalFormatting>
  <conditionalFormatting sqref="B4:E112">
    <cfRule type="expression" dxfId="2" priority="1">
      <formula>$C4=1</formula>
    </cfRule>
  </conditionalFormatting>
  <conditionalFormatting sqref="C4:C146">
    <cfRule type="dataBar" priority="35">
      <dataBar>
        <cfvo type="min"/>
        <cfvo type="max"/>
        <color rgb="FF63C384"/>
      </dataBar>
      <extLst>
        <ext xmlns:x14="http://schemas.microsoft.com/office/spreadsheetml/2009/9/main" uri="{B025F937-C7B1-47D3-B67F-A62EFF666E3E}">
          <x14:id>{7B22E93D-584E-440D-9DC3-7B6A0C4D9364}</x14:id>
        </ext>
      </extLst>
    </cfRule>
  </conditionalFormatting>
  <pageMargins left="0.25" right="0.25" top="0.75" bottom="0.75" header="0.3" footer="0.3"/>
  <pageSetup paperSize="9" scale="52" fitToHeight="0" orientation="landscape" r:id="rId1"/>
  <extLst>
    <ext xmlns:x14="http://schemas.microsoft.com/office/spreadsheetml/2009/9/main" uri="{78C0D931-6437-407d-A8EE-F0AAD7539E65}">
      <x14:conditionalFormattings>
        <x14:conditionalFormatting xmlns:xm="http://schemas.microsoft.com/office/excel/2006/main">
          <x14:cfRule type="dataBar" id="{7B22E93D-584E-440D-9DC3-7B6A0C4D9364}">
            <x14:dataBar minLength="0" maxLength="100" border="1" negativeBarBorderColorSameAsPositive="0">
              <x14:cfvo type="autoMin"/>
              <x14:cfvo type="autoMax"/>
              <x14:borderColor rgb="FF63C384"/>
              <x14:negativeFillColor rgb="FFFF0000"/>
              <x14:negativeBorderColor rgb="FFFF0000"/>
              <x14:axisColor rgb="FF000000"/>
            </x14:dataBar>
          </x14:cfRule>
          <xm:sqref>C4:C146</xm:sqref>
        </x14:conditionalFormatting>
        <x14:conditionalFormatting xmlns:xm="http://schemas.microsoft.com/office/excel/2006/main">
          <x14:cfRule type="containsText" priority="5" operator="containsText" id="{3D4B91E6-0818-4D92-9291-B05DA743984E}">
            <xm:f>NOT(ISERROR(SEARCH("-",H4)))</xm:f>
            <xm:f>"-"</xm:f>
            <x14:dxf>
              <font>
                <color rgb="FF006100"/>
              </font>
              <fill>
                <patternFill>
                  <bgColor rgb="FFC6EFCE"/>
                </patternFill>
              </fill>
            </x14:dxf>
          </x14:cfRule>
          <x14:cfRule type="containsText" priority="6" operator="containsText" id="{2416A95E-9739-4C26-A1CF-F486641EF641}">
            <xm:f>NOT(ISERROR(SEARCH("+",H4)))</xm:f>
            <xm:f>"+"</xm:f>
            <x14:dxf>
              <font>
                <color rgb="FF9C0006"/>
              </font>
              <fill>
                <patternFill>
                  <bgColor rgb="FFFFC7CE"/>
                </patternFill>
              </fill>
            </x14:dxf>
          </x14:cfRule>
          <xm:sqref>H4:J148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3:N13"/>
  <sheetViews>
    <sheetView tabSelected="1" workbookViewId="0">
      <selection activeCell="D12" sqref="D12"/>
    </sheetView>
  </sheetViews>
  <sheetFormatPr baseColWidth="10" defaultRowHeight="14.4" x14ac:dyDescent="0.3"/>
  <cols>
    <col min="2" max="2" width="31" customWidth="1"/>
    <col min="3" max="11" width="8.44140625" customWidth="1"/>
  </cols>
  <sheetData>
    <row r="3" spans="2:14" s="76" customFormat="1" ht="106.8" customHeight="1" x14ac:dyDescent="0.3">
      <c r="B3" s="74" t="s">
        <v>247</v>
      </c>
      <c r="C3" s="74" t="s">
        <v>313</v>
      </c>
      <c r="D3" s="74" t="s">
        <v>325</v>
      </c>
      <c r="E3" s="74" t="s">
        <v>326</v>
      </c>
      <c r="F3" s="74" t="s">
        <v>314</v>
      </c>
      <c r="G3" s="74"/>
      <c r="H3" s="74"/>
      <c r="I3" s="74"/>
      <c r="J3" s="74"/>
      <c r="K3" s="74"/>
      <c r="L3" s="75"/>
      <c r="M3" s="75"/>
      <c r="N3" s="75"/>
    </row>
    <row r="4" spans="2:14" x14ac:dyDescent="0.3">
      <c r="B4" t="s">
        <v>316</v>
      </c>
      <c r="C4" s="79">
        <f>IFERROR(SUMIF('A faire'!$B$4:$B$1000,LEFT(B4,4)&amp;"*",'A faire'!$C$4:$C$1000)/COUNTIF('A faire'!$B$4:$B$1000,LEFT(B4,4)&amp;"*"),0)</f>
        <v>0</v>
      </c>
    </row>
    <row r="5" spans="2:14" x14ac:dyDescent="0.3">
      <c r="B5" t="s">
        <v>315</v>
      </c>
      <c r="C5" s="79">
        <f>IFERROR(SUMIF('A faire'!$B$4:$B$1000,LEFT(B5,4)&amp;"*",'A faire'!$C$4:$C$1000)/COUNTIF('A faire'!$B$4:$B$1000,LEFT(B5,4)&amp;"*"),0)</f>
        <v>0.39615384615384619</v>
      </c>
    </row>
    <row r="6" spans="2:14" x14ac:dyDescent="0.3">
      <c r="B6" t="s">
        <v>317</v>
      </c>
      <c r="C6" s="79">
        <f>IFERROR(SUMIF('A faire'!$B$4:$B$1000,LEFT(B6,4)&amp;"*",'A faire'!$C$4:$C$1000)/COUNTIF('A faire'!$B$4:$B$1000,LEFT(B6,4)&amp;"*"),0)</f>
        <v>0</v>
      </c>
    </row>
    <row r="7" spans="2:14" x14ac:dyDescent="0.3">
      <c r="B7" t="s">
        <v>318</v>
      </c>
      <c r="C7" s="79">
        <f>IFERROR(SUMIF('A faire'!$B$4:$B$1000,LEFT(B7,4)&amp;"*",'A faire'!$C$4:$C$1000)/COUNTIF('A faire'!$B$4:$B$1000,LEFT(B7,4)&amp;"*"),0)</f>
        <v>0.17500000000000004</v>
      </c>
    </row>
    <row r="8" spans="2:14" x14ac:dyDescent="0.3">
      <c r="B8" t="s">
        <v>319</v>
      </c>
      <c r="C8" s="79">
        <f>IFERROR(SUMIF('A faire'!$B$4:$B$1000,LEFT(B8,4)&amp;"*",'A faire'!$C$4:$C$1000)/COUNTIF('A faire'!$B$4:$B$1000,LEFT(B8,4)&amp;"*"),0)</f>
        <v>0</v>
      </c>
    </row>
    <row r="9" spans="2:14" x14ac:dyDescent="0.3">
      <c r="B9" t="s">
        <v>320</v>
      </c>
      <c r="C9" s="79">
        <f>IFERROR(SUMIF('A faire'!$B$4:$B$1000,LEFT(B9,4)&amp;"*",'A faire'!$C$4:$C$1000)/COUNTIF('A faire'!$B$4:$B$1000,LEFT(B9,4)&amp;"*"),0)</f>
        <v>0</v>
      </c>
    </row>
    <row r="10" spans="2:14" x14ac:dyDescent="0.3">
      <c r="B10" t="s">
        <v>321</v>
      </c>
      <c r="C10" s="79">
        <f>IFERROR(SUMIF('A faire'!$B$4:$B$1000,LEFT(B10,4)&amp;"*",'A faire'!$C$4:$C$1000)/COUNTIF('A faire'!$B$4:$B$1000,LEFT(B10,4)&amp;"*"),0)</f>
        <v>0</v>
      </c>
    </row>
    <row r="11" spans="2:14" x14ac:dyDescent="0.3">
      <c r="B11" t="s">
        <v>322</v>
      </c>
      <c r="C11" s="79">
        <f>IFERROR(SUMIF('A faire'!$B$4:$B$1000,LEFT(B11,4)&amp;"*",'A faire'!$C$4:$C$1000)/COUNTIF('A faire'!$B$4:$B$1000,LEFT(B11,4)&amp;"*"),0)</f>
        <v>0.02</v>
      </c>
    </row>
    <row r="12" spans="2:14" x14ac:dyDescent="0.3">
      <c r="B12" t="s">
        <v>323</v>
      </c>
      <c r="C12" s="79">
        <f>IFERROR(SUMIF('A faire'!$B$4:$B$1000,LEFT(B12,4)&amp;"*",'A faire'!$C$4:$C$1000)/COUNTIF('A faire'!$B$4:$B$1000,LEFT(B12,4)&amp;"*"),0)</f>
        <v>0</v>
      </c>
    </row>
    <row r="13" spans="2:14" x14ac:dyDescent="0.3">
      <c r="B13" t="s">
        <v>324</v>
      </c>
      <c r="C13" s="79">
        <f>IFERROR(SUMIF('A faire'!$B$4:$B$1000,LEFT(B13,4)&amp;"*",'A faire'!$C$4:$C$1000)/COUNTIF('A faire'!$B$4:$B$1000,LEFT(B13,4)&amp;"*"),0)</f>
        <v>0</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Feuille de route</vt:lpstr>
      <vt:lpstr>A faire</vt:lpstr>
      <vt:lpstr>Résumé François</vt:lpstr>
      <vt:lpstr>'Feuille de route'!Druckbereich</vt:lpstr>
    </vt:vector>
  </TitlesOfParts>
  <Company>CNIM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Feuille de route Préparation module formation</dc:title>
  <dc:creator>D. FRITSCHY</dc:creator>
  <cp:lastModifiedBy>Arbeitsplatz</cp:lastModifiedBy>
  <cp:lastPrinted>2019-07-26T10:36:28Z</cp:lastPrinted>
  <dcterms:created xsi:type="dcterms:W3CDTF">2017-11-03T18:47:25Z</dcterms:created>
  <dcterms:modified xsi:type="dcterms:W3CDTF">2020-01-18T22:27:36Z</dcterms:modified>
</cp:coreProperties>
</file>