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mc:AlternateContent xmlns:mc="http://schemas.openxmlformats.org/markup-compatibility/2006">
    <mc:Choice Requires="x15">
      <x15ac:absPath xmlns:x15ac="http://schemas.microsoft.com/office/spreadsheetml/2010/11/ac" url="C:\Users\hicham.maddouch\Documents\"/>
    </mc:Choice>
  </mc:AlternateContent>
  <bookViews>
    <workbookView xWindow="0" yWindow="0" windowWidth="20490" windowHeight="8220"/>
  </bookViews>
  <sheets>
    <sheet name="fiche" sheetId="1" r:id="rId1"/>
    <sheet name="liste" sheetId="3" r:id="rId2"/>
    <sheet name="mill" sheetId="2" r:id="rId3"/>
  </sheets>
  <definedNames>
    <definedName name="Liste_VIN">liste!$A$2:OFFSET(liste!$A$2,MATCH("",liste!$A:$A,-1)-2,0)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4" i="1" l="1"/>
  <c r="B13" i="1"/>
  <c r="B9" i="1"/>
  <c r="B8" i="1"/>
  <c r="B7" i="1"/>
  <c r="B6" i="1"/>
</calcChain>
</file>

<file path=xl/sharedStrings.xml><?xml version="1.0" encoding="utf-8"?>
<sst xmlns="http://schemas.openxmlformats.org/spreadsheetml/2006/main" count="173" uniqueCount="96">
  <si>
    <t>Napa</t>
  </si>
  <si>
    <t>Russian River Valley</t>
  </si>
  <si>
    <t>Chardonnay</t>
  </si>
  <si>
    <t>Cabernet Sauvignon</t>
  </si>
  <si>
    <t>Zinfandel</t>
  </si>
  <si>
    <t>Pinot Noir</t>
  </si>
  <si>
    <t>California</t>
  </si>
  <si>
    <t>Pays :</t>
  </si>
  <si>
    <t>Région :</t>
  </si>
  <si>
    <t>Désignation :</t>
  </si>
  <si>
    <t>Cépage(s):</t>
  </si>
  <si>
    <t>Degré d'alcool :</t>
  </si>
  <si>
    <t>Taux de sucre:</t>
  </si>
  <si>
    <t>Couleur:</t>
  </si>
  <si>
    <t>DESCRIPTION</t>
  </si>
  <si>
    <t>Cloudline Pinot Noir Willamette Valley 2018</t>
  </si>
  <si>
    <t>Cloudline cellars</t>
  </si>
  <si>
    <t>VDT</t>
  </si>
  <si>
    <t>Rouge</t>
  </si>
  <si>
    <t>CRITIQUES</t>
  </si>
  <si>
    <t>Très apprécié des consommateurs québécois et produit en grande quantité, ce vin n’est pas tombé dans un style plus commercial. Il a su conserver son aspect qualitatif au fil du temps. Typique de l’Oregon, on y retrouve complexité et matière. Le nez dévoile des arômes de thym, de fruits rouges et des notes terreuses. Des saveurs de framboise et de cerise charment en bouche. À la fois frais à l’attaque et chaleureux en finale, ce pinot noir ne manque pas de mouvement et de tonus. Très bon rapport qualité-prix qu’on appréciera avec un burger de porc ou des saucisses grillées.</t>
  </si>
  <si>
    <t>- Marie-Michèle Grenier, La voix de l'est</t>
  </si>
  <si>
    <t>ACCORDS</t>
  </si>
  <si>
    <t>Millésime :</t>
  </si>
  <si>
    <t>Potentiel de garde:</t>
  </si>
  <si>
    <t>CÉPAGE</t>
  </si>
  <si>
    <t>RÉGION</t>
  </si>
  <si>
    <t>Thierry Lurton  Château de Camarsac 2016</t>
  </si>
  <si>
    <t>Alphonse Mellot Sancerre la Moussière 2018</t>
  </si>
  <si>
    <t>Caruso &amp; Minini Frappato Terre di Giumara</t>
  </si>
  <si>
    <t>Château Bujan Côtes de Bourg 2017</t>
  </si>
  <si>
    <t>Domaine Papagiannakos Savatiano Marco Poulo 2019</t>
  </si>
  <si>
    <t>Château Montus Madiran 2015</t>
  </si>
  <si>
    <t>Duckhorn Decoy Cabernet Sauvignon Sonoma County 2017</t>
  </si>
  <si>
    <t>Ecovitis Equilibrio Jumilia 2018</t>
  </si>
  <si>
    <t>Esterhazy Klimt Burgenland 2019</t>
  </si>
  <si>
    <t>Jean Loron Mâcon Villages La Crochette 2018</t>
  </si>
  <si>
    <t>Le Bonheur Chardonnay Simonsberg-Stellenbosch</t>
  </si>
  <si>
    <t>Paco &amp; Lola Rias Baixas 2018</t>
  </si>
  <si>
    <t>Tenuta Sant'Antonio Scaia Veneto 2017</t>
  </si>
  <si>
    <t>La Maldita Rioja 2018</t>
  </si>
  <si>
    <t>Domaine Châtelain Les Chailloux Silex 2018</t>
  </si>
  <si>
    <t>Château Cailleteau Bergeron Tradition Blaye Côtes de Bordeaux 2016</t>
  </si>
  <si>
    <t>Château Gaillard St-Émillion Grand Cru 2017</t>
  </si>
  <si>
    <t>William Fèvre Saint-Bris 2017</t>
  </si>
  <si>
    <t>Willm Réserve Pinot Gris Alsace</t>
  </si>
  <si>
    <t>Château Le Puy 2015</t>
  </si>
  <si>
    <t>1000 Stories Zinfandel Californie 2017</t>
  </si>
  <si>
    <t>Ravenswood Vintners Blend</t>
  </si>
  <si>
    <t>Vina Chocalan Gran Reserva Syrah Origen Valle del Maipo 2018</t>
  </si>
  <si>
    <t>La Chablisienne Chablis La Sereine</t>
  </si>
  <si>
    <t>Villa Maria Sauvignon Blanc Private Bin Marlborough</t>
  </si>
  <si>
    <t>Matua Sauvignon Blanc Marlborough</t>
  </si>
  <si>
    <t>Piedra Negra Pinot Gris François Lurton</t>
  </si>
  <si>
    <t>Domaine des Fines Caillottes Pouilly-Fumé</t>
  </si>
  <si>
    <t>Domaine Chatelain Pouilly-Fumé Harmonie 2018</t>
  </si>
  <si>
    <t>Péraclos Montagne St-Émilion 2016</t>
  </si>
  <si>
    <t>Domaine ses Beaumard La Calèche 2017</t>
  </si>
  <si>
    <t>Alois Lageder Riff delle Venezie 2018</t>
  </si>
  <si>
    <t>Pipoli Zero Aglianico del Vulture 2018</t>
  </si>
  <si>
    <t>Peter Lehmann Layers Adelaide</t>
  </si>
  <si>
    <t>France</t>
  </si>
  <si>
    <t>Italie</t>
  </si>
  <si>
    <t>Grèce</t>
  </si>
  <si>
    <t>Californie</t>
  </si>
  <si>
    <t>Espagne</t>
  </si>
  <si>
    <t>Allemagne</t>
  </si>
  <si>
    <t>Afrique</t>
  </si>
  <si>
    <t>Portugal</t>
  </si>
  <si>
    <t>Australie</t>
  </si>
  <si>
    <t>Autriche</t>
  </si>
  <si>
    <t>Lignum Vitis Terre Siciliane 2018</t>
  </si>
  <si>
    <t>Michael David The Seven Deadly Zins Lodi 2017</t>
  </si>
  <si>
    <t>Oregon</t>
  </si>
  <si>
    <t>VIN</t>
  </si>
  <si>
    <t>PAYS</t>
  </si>
  <si>
    <t>Château de Sancerre Marnier-Lapostole</t>
  </si>
  <si>
    <t>É-U</t>
  </si>
  <si>
    <t>ANNÉE</t>
  </si>
  <si>
    <t>MILLÉSIME</t>
  </si>
  <si>
    <t>1,8 g/L</t>
  </si>
  <si>
    <t>2019-2022</t>
  </si>
  <si>
    <t>(Willamette Valley)</t>
  </si>
  <si>
    <t>ADRESSE DU PRODUCTEUR</t>
  </si>
  <si>
    <t>6750 NE Breyman Orchards Rd, Dayton, OR 97114, États-Unis</t>
  </si>
  <si>
    <t xml:space="preserve">Willamette Valley, en Oregon, est reconnu pour son terroir exceptionnel abritant certains des meilleurs vignobles de Pinot Noir du Nord-Ouest des États-Unis. Et c’est justement là que poussent les vignes de Pinot noir qui ont servi à la fabrication de ce vin gourmand élaboré sous la supervision de l’oenologue Véronique Drouhin-Boss. Produite depuis une décennie, la marque Cloudline a vite fait de se forger une réputation enviable grâce à la constance qualitative de ses vins, dont cet excellent Pinot noir offert sous la barre des 25 $. Depuis le millésime 2014, 25% des raisins proviennent du vignoble Roserock Vineyard qui appartient au Domaine Drouhin. Un Pinot de tous les jours, aromatique et élégant, qui déploie des arômes de cerises noires, de prunes, de griottes et de fleurs, complétés par de subtiles notes épicées et boisées. Grande souplesse des tanins et superbe fraîcheur en bouche. Excellent rapport qualité-prix.
Servir à 17 °C. Idéal pour accompagner la dinde rôtie, le carré de porc rôti, le canard à la pékinoise, le boeuf braisé au vin rouge, la fondue chinoise, ou le panini au poulet grillé.  </t>
  </si>
  <si>
    <t>B</t>
  </si>
  <si>
    <t>R</t>
  </si>
  <si>
    <t>-</t>
  </si>
  <si>
    <t>Willamette Valley</t>
  </si>
  <si>
    <t>Southern Oregon</t>
  </si>
  <si>
    <t>Blancs</t>
  </si>
  <si>
    <t>L'année à commencée avec des records de neige et de pluie. Cela aura fait en sorte que les raisins n'ouvrent qu'à partir de la troisième semaine d'avril et le printemps fut frais et humide.and spring itself was co. Over the course of nearly three weeks, we were able to harvest individual parcels at optimal ripeness. Though something of a rollercoaster, in the end 2017 gave us beautifully balanced fruit with delightful flavors, elegant tannins and lovely length.</t>
  </si>
  <si>
    <t>CEPAGE DOMINANT</t>
  </si>
  <si>
    <t>Année :</t>
  </si>
  <si>
    <t>Cette valeur trouvée devrait inscrire les valeurs suivantes :
B6: Pays (que l'on retrouve dans la feuille2 en C)
B7: Région (que l'on retrouve dans la feuille2 en D)
B8: Année (que l'on retrouve dans la feuille2 en E)
B9: Cépage (que l'on retrouve dans la feuille2 en F)
B13: Couleur (que l'on retrouve dans la feuille2 en B)
Pour ce qui est du Millésime en B14, en ayant inscrit le pays, la region, le cépage et l'année précédemment, j'aimerais y inscrire la note de référence ainsi que la couleur de fond que l'on retrouve dans la feuille3 (Mill).
Exemple: É-U / Oregon / Pinot Noir / 2018 -&gt; C9 (92 Rouge)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</si>
</sst>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_);[Red]\(#,##0.00\ &quot;$&quot;\)"/>
  </numFmts>
  <fonts count="13" x14ac:knownFonts="1">
    <font>
      <sz val="11"/>
      <color theme="1"/>
      <name val="Calibri"/>
      <family val="2"/>
      <scheme val="minor"/>
    </font>
    <font>
      <b/>
      <sz val="11"/>
      <color theme="1"/>
      <name val="Calibri"/>
      <family val="2"/>
      <scheme val="minor"/>
    </font>
    <font>
      <sz val="11"/>
      <color theme="0"/>
      <name val="Calibri"/>
      <family val="2"/>
      <scheme val="minor"/>
    </font>
    <font>
      <sz val="11"/>
      <color theme="0" tint="-0.499984740745262"/>
      <name val="Calibri"/>
      <family val="2"/>
      <scheme val="minor"/>
    </font>
    <font>
      <b/>
      <u/>
      <sz val="11"/>
      <color theme="1"/>
      <name val="Calibri"/>
      <family val="2"/>
      <scheme val="minor"/>
    </font>
    <font>
      <u/>
      <sz val="11"/>
      <color theme="10"/>
      <name val="Calibri"/>
      <family val="2"/>
      <scheme val="minor"/>
    </font>
    <font>
      <sz val="11"/>
      <color rgb="FFC00000"/>
      <name val="Calibri"/>
      <family val="2"/>
      <scheme val="minor"/>
    </font>
    <font>
      <b/>
      <sz val="11"/>
      <color theme="3"/>
      <name val="Calibri"/>
      <family val="2"/>
      <scheme val="minor"/>
    </font>
    <font>
      <b/>
      <sz val="11"/>
      <color theme="0"/>
      <name val="Calibri"/>
      <family val="2"/>
      <scheme val="minor"/>
    </font>
    <font>
      <sz val="11"/>
      <name val="Calibri"/>
      <family val="2"/>
      <scheme val="minor"/>
    </font>
    <font>
      <i/>
      <sz val="11"/>
      <color theme="1"/>
      <name val="Calibri"/>
      <family val="2"/>
      <scheme val="minor"/>
    </font>
    <font>
      <sz val="9"/>
      <color theme="1"/>
      <name val="Calibri"/>
      <family val="2"/>
      <scheme val="minor"/>
    </font>
    <font>
      <sz val="14"/>
      <color theme="1"/>
      <name val="Calibri"/>
      <family val="2"/>
      <scheme val="minor"/>
    </font>
  </fonts>
  <fills count="8">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00B0F0"/>
        <bgColor indexed="64"/>
      </patternFill>
    </fill>
    <fill>
      <patternFill patternType="solid">
        <fgColor rgb="FF002060"/>
        <bgColor indexed="64"/>
      </patternFill>
    </fill>
    <fill>
      <patternFill patternType="solid">
        <fgColor theme="0" tint="-0.499984740745262"/>
        <bgColor indexed="64"/>
      </patternFill>
    </fill>
    <fill>
      <patternFill patternType="solid">
        <fgColor rgb="FFC00000"/>
        <bgColor indexed="64"/>
      </patternFill>
    </fill>
  </fills>
  <borders count="11">
    <border>
      <left/>
      <right/>
      <top/>
      <bottom/>
      <diagonal/>
    </border>
    <border>
      <left style="thin">
        <color rgb="FF505050"/>
      </left>
      <right/>
      <top style="thin">
        <color rgb="FF505050"/>
      </top>
      <bottom style="thin">
        <color rgb="FF505050"/>
      </bottom>
      <diagonal/>
    </border>
    <border>
      <left/>
      <right/>
      <top style="thin">
        <color rgb="FF505050"/>
      </top>
      <bottom style="thin">
        <color rgb="FF505050"/>
      </bottom>
      <diagonal/>
    </border>
    <border>
      <left/>
      <right style="thin">
        <color rgb="FF505050"/>
      </right>
      <top style="thin">
        <color rgb="FF505050"/>
      </top>
      <bottom style="thin">
        <color rgb="FF505050"/>
      </bottom>
      <diagonal/>
    </border>
    <border>
      <left style="thin">
        <color rgb="FF505050"/>
      </left>
      <right style="thin">
        <color rgb="FF505050"/>
      </right>
      <top style="thin">
        <color rgb="FF505050"/>
      </top>
      <bottom style="thin">
        <color rgb="FF505050"/>
      </bottom>
      <diagonal/>
    </border>
    <border>
      <left style="thin">
        <color rgb="FF505050"/>
      </left>
      <right style="thin">
        <color rgb="FF505050"/>
      </right>
      <top style="thin">
        <color rgb="FF505050"/>
      </top>
      <bottom/>
      <diagonal/>
    </border>
    <border>
      <left style="medium">
        <color rgb="FF505050"/>
      </left>
      <right style="medium">
        <color rgb="FF505050"/>
      </right>
      <top style="medium">
        <color rgb="FF505050"/>
      </top>
      <bottom style="medium">
        <color rgb="FF505050"/>
      </bottom>
      <diagonal/>
    </border>
    <border>
      <left/>
      <right/>
      <top style="thin">
        <color rgb="FF505050"/>
      </top>
      <bottom/>
      <diagonal/>
    </border>
    <border>
      <left style="thin">
        <color rgb="FF505050"/>
      </left>
      <right/>
      <top style="thin">
        <color rgb="FF505050"/>
      </top>
      <bottom/>
      <diagonal/>
    </border>
    <border>
      <left/>
      <right style="thin">
        <color rgb="FF505050"/>
      </right>
      <top style="thin">
        <color rgb="FF505050"/>
      </top>
      <bottom/>
      <diagonal/>
    </border>
    <border>
      <left style="thin">
        <color rgb="FF505050"/>
      </left>
      <right style="thin">
        <color rgb="FF505050"/>
      </right>
      <top/>
      <bottom style="thin">
        <color rgb="FF505050"/>
      </bottom>
      <diagonal/>
    </border>
  </borders>
  <cellStyleXfs count="3">
    <xf numFmtId="0" fontId="0" fillId="0" borderId="0"/>
    <xf numFmtId="0" fontId="5" fillId="0" borderId="0" applyNumberFormat="0" applyFill="0" applyBorder="0" applyAlignment="0" applyProtection="0"/>
    <xf numFmtId="0" fontId="7" fillId="0" borderId="0" applyNumberFormat="0" applyFill="0" applyBorder="0" applyAlignment="0" applyProtection="0"/>
  </cellStyleXfs>
  <cellXfs count="73">
    <xf numFmtId="0" fontId="0" fillId="0" borderId="0" xfId="0"/>
    <xf numFmtId="0" fontId="3" fillId="0" borderId="0" xfId="0" applyFont="1" applyAlignment="1">
      <alignment horizontal="left"/>
    </xf>
    <xf numFmtId="0" fontId="0" fillId="0" borderId="0" xfId="0" applyAlignment="1">
      <alignment horizontal="right"/>
    </xf>
    <xf numFmtId="0" fontId="1" fillId="0" borderId="0" xfId="0" applyFont="1" applyAlignment="1">
      <alignment horizontal="left"/>
    </xf>
    <xf numFmtId="0" fontId="0" fillId="0" borderId="0" xfId="0" applyAlignment="1">
      <alignment horizontal="left"/>
    </xf>
    <xf numFmtId="10" fontId="0" fillId="0" borderId="0" xfId="0" applyNumberFormat="1" applyAlignment="1">
      <alignment horizontal="left"/>
    </xf>
    <xf numFmtId="0" fontId="5" fillId="0" borderId="0" xfId="1" applyAlignment="1">
      <alignment horizontal="left"/>
    </xf>
    <xf numFmtId="0" fontId="0" fillId="0" borderId="0" xfId="0" applyAlignment="1"/>
    <xf numFmtId="0" fontId="0" fillId="0" borderId="0" xfId="0" applyAlignment="1">
      <alignment horizontal="left" vertical="center"/>
    </xf>
    <xf numFmtId="0" fontId="4" fillId="0" borderId="0" xfId="0" applyFont="1" applyAlignment="1">
      <alignment horizontal="left" vertical="center"/>
    </xf>
    <xf numFmtId="0" fontId="0" fillId="0" borderId="0" xfId="0" applyAlignment="1">
      <alignment horizontal="left" vertical="center" wrapText="1"/>
    </xf>
    <xf numFmtId="0" fontId="0" fillId="0" borderId="0" xfId="0" applyAlignment="1">
      <alignment horizontal="center"/>
    </xf>
    <xf numFmtId="0" fontId="0" fillId="0" borderId="0" xfId="0" applyAlignment="1">
      <alignment horizontal="center" vertical="center"/>
    </xf>
    <xf numFmtId="0" fontId="0" fillId="0" borderId="0" xfId="0" applyFill="1"/>
    <xf numFmtId="0" fontId="7" fillId="0" borderId="0" xfId="2" applyFill="1" applyAlignment="1">
      <alignment horizontal="center" vertical="center"/>
    </xf>
    <xf numFmtId="0" fontId="0" fillId="0" borderId="0" xfId="0" applyFill="1" applyAlignment="1">
      <alignment horizontal="center"/>
    </xf>
    <xf numFmtId="0" fontId="4" fillId="0" borderId="0" xfId="0" applyFont="1" applyAlignment="1">
      <alignment horizontal="left" vertical="center" wrapText="1"/>
    </xf>
    <xf numFmtId="0" fontId="0" fillId="0" borderId="0" xfId="0" applyAlignment="1">
      <alignment horizontal="center" vertical="center" wrapText="1"/>
    </xf>
    <xf numFmtId="0" fontId="9" fillId="0" borderId="0" xfId="0" applyFont="1" applyAlignment="1">
      <alignment horizontal="left"/>
    </xf>
    <xf numFmtId="0" fontId="9" fillId="0" borderId="0" xfId="0" applyFont="1" applyAlignment="1">
      <alignment vertical="center" wrapText="1"/>
    </xf>
    <xf numFmtId="0" fontId="4" fillId="0" borderId="0" xfId="0" applyFont="1" applyAlignment="1">
      <alignment horizontal="left" vertical="top"/>
    </xf>
    <xf numFmtId="0" fontId="0" fillId="0" borderId="0" xfId="0" applyAlignment="1">
      <alignment horizontal="left" vertical="top"/>
    </xf>
    <xf numFmtId="0" fontId="10" fillId="0" borderId="0" xfId="0" applyFont="1" applyAlignment="1">
      <alignment horizontal="left"/>
    </xf>
    <xf numFmtId="164" fontId="11" fillId="0" borderId="0" xfId="0" applyNumberFormat="1" applyFont="1" applyAlignment="1">
      <alignment horizontal="right" vertical="top"/>
    </xf>
    <xf numFmtId="0" fontId="8" fillId="7" borderId="6" xfId="0" applyFont="1" applyFill="1" applyBorder="1" applyAlignment="1">
      <alignment horizontal="center" vertical="center"/>
    </xf>
    <xf numFmtId="0" fontId="9" fillId="0" borderId="0" xfId="0" quotePrefix="1" applyFont="1" applyAlignment="1">
      <alignment horizontal="left"/>
    </xf>
    <xf numFmtId="0" fontId="2" fillId="3" borderId="0" xfId="0" applyFont="1" applyFill="1" applyAlignment="1">
      <alignment horizontal="center"/>
    </xf>
    <xf numFmtId="0" fontId="6" fillId="7" borderId="0" xfId="0" applyFont="1" applyFill="1" applyAlignment="1">
      <alignment horizontal="center"/>
    </xf>
    <xf numFmtId="0" fontId="1" fillId="2" borderId="5" xfId="0" applyFont="1" applyFill="1" applyBorder="1" applyAlignment="1">
      <alignment horizontal="center" vertical="top" wrapText="1"/>
    </xf>
    <xf numFmtId="0" fontId="1" fillId="2" borderId="5" xfId="0" applyFont="1" applyFill="1" applyBorder="1" applyAlignment="1">
      <alignment horizontal="center" vertical="top"/>
    </xf>
    <xf numFmtId="0" fontId="1" fillId="0" borderId="0" xfId="0" applyFont="1" applyAlignment="1">
      <alignment horizontal="center" vertical="top"/>
    </xf>
    <xf numFmtId="0" fontId="1" fillId="0" borderId="0" xfId="0" applyFont="1" applyAlignment="1">
      <alignment vertical="top"/>
    </xf>
    <xf numFmtId="0" fontId="0" fillId="0" borderId="4" xfId="0" applyFill="1" applyBorder="1" applyAlignment="1">
      <alignment vertical="top"/>
    </xf>
    <xf numFmtId="1" fontId="2" fillId="7" borderId="4" xfId="0" applyNumberFormat="1" applyFont="1" applyFill="1" applyBorder="1" applyAlignment="1">
      <alignment horizontal="center" vertical="top"/>
    </xf>
    <xf numFmtId="1" fontId="2" fillId="4" borderId="4" xfId="0" applyNumberFormat="1" applyFont="1" applyFill="1" applyBorder="1" applyAlignment="1">
      <alignment horizontal="center" vertical="top"/>
    </xf>
    <xf numFmtId="1" fontId="2" fillId="2" borderId="4" xfId="0" applyNumberFormat="1" applyFont="1" applyFill="1" applyBorder="1" applyAlignment="1">
      <alignment horizontal="center" vertical="top"/>
    </xf>
    <xf numFmtId="1" fontId="2" fillId="5" borderId="4" xfId="0" applyNumberFormat="1" applyFont="1" applyFill="1" applyBorder="1" applyAlignment="1">
      <alignment horizontal="center" vertical="top"/>
    </xf>
    <xf numFmtId="1" fontId="2" fillId="6" borderId="4" xfId="0" applyNumberFormat="1" applyFont="1" applyFill="1" applyBorder="1" applyAlignment="1">
      <alignment horizontal="center" vertical="top"/>
    </xf>
    <xf numFmtId="0" fontId="0" fillId="0" borderId="0" xfId="0" applyAlignment="1">
      <alignment vertical="top"/>
    </xf>
    <xf numFmtId="0" fontId="0" fillId="0" borderId="5" xfId="0" applyFill="1" applyBorder="1" applyAlignment="1">
      <alignment vertical="top"/>
    </xf>
    <xf numFmtId="1" fontId="2" fillId="7" borderId="5" xfId="0" applyNumberFormat="1" applyFont="1" applyFill="1" applyBorder="1" applyAlignment="1">
      <alignment horizontal="center" vertical="top"/>
    </xf>
    <xf numFmtId="1" fontId="2" fillId="4" borderId="5" xfId="0" applyNumberFormat="1" applyFont="1" applyFill="1" applyBorder="1" applyAlignment="1">
      <alignment horizontal="center" vertical="top"/>
    </xf>
    <xf numFmtId="1" fontId="2" fillId="2" borderId="5" xfId="0" applyNumberFormat="1" applyFont="1" applyFill="1" applyBorder="1" applyAlignment="1">
      <alignment horizontal="center" vertical="top"/>
    </xf>
    <xf numFmtId="1" fontId="2" fillId="5" borderId="5" xfId="0" applyNumberFormat="1" applyFont="1" applyFill="1" applyBorder="1" applyAlignment="1">
      <alignment horizontal="center" vertical="top"/>
    </xf>
    <xf numFmtId="1" fontId="2" fillId="6" borderId="5" xfId="0" applyNumberFormat="1" applyFont="1" applyFill="1" applyBorder="1" applyAlignment="1">
      <alignment horizontal="center" vertical="top"/>
    </xf>
    <xf numFmtId="0" fontId="0" fillId="0" borderId="4" xfId="0" applyBorder="1" applyAlignment="1">
      <alignment vertical="top"/>
    </xf>
    <xf numFmtId="0" fontId="0" fillId="0" borderId="4" xfId="0" applyBorder="1" applyAlignment="1">
      <alignment horizontal="center" vertical="top" wrapText="1"/>
    </xf>
    <xf numFmtId="0" fontId="0" fillId="0" borderId="0" xfId="0" applyAlignment="1">
      <alignment horizontal="center" vertical="top" wrapText="1"/>
    </xf>
    <xf numFmtId="0" fontId="0" fillId="0" borderId="1" xfId="0" applyBorder="1" applyAlignment="1">
      <alignment vertical="top"/>
    </xf>
    <xf numFmtId="0" fontId="2" fillId="7" borderId="5" xfId="0" applyFont="1" applyFill="1" applyBorder="1" applyAlignment="1">
      <alignment horizontal="center" vertical="center"/>
    </xf>
    <xf numFmtId="0" fontId="2" fillId="7" borderId="4" xfId="0" applyFont="1" applyFill="1" applyBorder="1" applyAlignment="1">
      <alignment horizontal="center" vertical="center"/>
    </xf>
    <xf numFmtId="0" fontId="2" fillId="4" borderId="4" xfId="0" applyFont="1" applyFill="1" applyBorder="1" applyAlignment="1">
      <alignment horizontal="center" vertical="center"/>
    </xf>
    <xf numFmtId="0" fontId="2" fillId="2" borderId="4" xfId="0" applyFont="1" applyFill="1" applyBorder="1" applyAlignment="1">
      <alignment horizontal="center" vertical="center"/>
    </xf>
    <xf numFmtId="0" fontId="2" fillId="5" borderId="4" xfId="0" applyFont="1" applyFill="1" applyBorder="1" applyAlignment="1">
      <alignment horizontal="center" vertical="center"/>
    </xf>
    <xf numFmtId="0" fontId="2" fillId="6" borderId="4" xfId="0" applyFont="1" applyFill="1" applyBorder="1" applyAlignment="1">
      <alignment horizontal="center" vertical="center"/>
    </xf>
    <xf numFmtId="0" fontId="2" fillId="4" borderId="3" xfId="0" applyFont="1" applyFill="1" applyBorder="1" applyAlignment="1">
      <alignment horizontal="center" vertical="center"/>
    </xf>
    <xf numFmtId="0" fontId="2" fillId="7" borderId="10" xfId="0" applyFont="1" applyFill="1" applyBorder="1" applyAlignment="1">
      <alignment horizontal="center" vertical="center"/>
    </xf>
    <xf numFmtId="0" fontId="7" fillId="0" borderId="0" xfId="2" applyAlignment="1">
      <alignment horizontal="center" vertical="center"/>
    </xf>
    <xf numFmtId="0" fontId="9" fillId="0" borderId="0" xfId="0" applyFont="1" applyAlignment="1">
      <alignment horizontal="left" vertical="top" wrapText="1"/>
    </xf>
    <xf numFmtId="0" fontId="0" fillId="0" borderId="0" xfId="0" applyAlignment="1">
      <alignment horizontal="left" vertical="top" wrapText="1"/>
    </xf>
    <xf numFmtId="0" fontId="0" fillId="0" borderId="5" xfId="0" applyBorder="1" applyAlignment="1">
      <alignment horizontal="center" vertical="top" wrapText="1"/>
    </xf>
    <xf numFmtId="0" fontId="0" fillId="0" borderId="10" xfId="0" applyBorder="1" applyAlignment="1">
      <alignment horizontal="center" vertical="top" wrapText="1"/>
    </xf>
    <xf numFmtId="0" fontId="0" fillId="0" borderId="4" xfId="0" applyFill="1" applyBorder="1" applyAlignment="1">
      <alignment horizontal="center" vertical="top" wrapText="1"/>
    </xf>
    <xf numFmtId="0" fontId="0" fillId="0" borderId="5" xfId="0" applyFill="1" applyBorder="1" applyAlignment="1">
      <alignment horizontal="center" vertical="top" wrapText="1"/>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0" fillId="0" borderId="7" xfId="0" applyBorder="1" applyAlignment="1">
      <alignment horizontal="center" vertical="top"/>
    </xf>
    <xf numFmtId="0" fontId="0" fillId="0" borderId="9" xfId="0" applyBorder="1" applyAlignment="1">
      <alignment horizontal="center" vertical="top"/>
    </xf>
    <xf numFmtId="0" fontId="12" fillId="0" borderId="0" xfId="0" applyFont="1" applyAlignment="1">
      <alignment horizontal="left" vertical="top" wrapText="1"/>
    </xf>
    <xf numFmtId="0" fontId="1" fillId="0" borderId="1" xfId="0" applyFont="1" applyFill="1" applyBorder="1" applyAlignment="1">
      <alignment vertical="top" wrapText="1"/>
    </xf>
    <xf numFmtId="0" fontId="1" fillId="0" borderId="2" xfId="0" applyFont="1" applyFill="1" applyBorder="1" applyAlignment="1">
      <alignment vertical="top" wrapText="1"/>
    </xf>
    <xf numFmtId="0" fontId="1" fillId="0" borderId="8" xfId="0" applyFont="1" applyBorder="1" applyAlignment="1">
      <alignment vertical="top" wrapText="1"/>
    </xf>
    <xf numFmtId="0" fontId="1" fillId="0" borderId="7" xfId="0" applyFont="1" applyBorder="1" applyAlignment="1">
      <alignment vertical="top" wrapText="1"/>
    </xf>
  </cellXfs>
  <cellStyles count="3">
    <cellStyle name="Hyperlink" xfId="1"/>
    <cellStyle name="Standard" xfId="0" builtinId="0"/>
    <cellStyle name="Überschrift 4" xfId="2" builtinId="19"/>
  </cellStyles>
  <dxfs count="8">
    <dxf>
      <font>
        <color rgb="FFFF0000"/>
      </font>
    </dxf>
    <dxf>
      <font>
        <color rgb="FFFF0000"/>
      </font>
    </dxf>
    <dxf>
      <alignment horizontal="center"/>
    </dxf>
    <dxf>
      <alignment horizontal="center"/>
    </dxf>
    <dxf>
      <alignment horizontal="center"/>
    </dxf>
    <dxf>
      <alignment horizontal="center"/>
    </dxf>
    <dxf>
      <fill>
        <patternFill patternType="none">
          <fgColor indexed="64"/>
          <bgColor indexed="65"/>
        </patternFill>
      </fill>
      <alignment horizontal="center"/>
    </dxf>
    <dxf>
      <alignment horizontal="center" vertical="cent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au1" displayName="Tableau1" ref="A1:F39" totalsRowShown="0" headerRowDxfId="7">
  <autoFilter ref="A1:F39"/>
  <sortState ref="A2:E39">
    <sortCondition ref="C1:C39"/>
  </sortState>
  <tableColumns count="6">
    <tableColumn id="1" name="VIN"/>
    <tableColumn id="6" name="-" dataDxfId="6"/>
    <tableColumn id="2" name="PAYS" dataDxfId="5"/>
    <tableColumn id="3" name="RÉGION" dataDxfId="4"/>
    <tableColumn id="4" name="ANNÉE" dataDxfId="3"/>
    <tableColumn id="5" name="CEPAGE DOMINANT" dataDxfId="2"/>
  </tableColumns>
  <tableStyleInfo name="TableStyleMedium5" showFirstColumn="0" showLastColumn="0" showRowStripes="0" showColumnStripes="1"/>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aq.com/fr/11334161"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abSelected="1" zoomScaleNormal="80" zoomScaleSheetLayoutView="100" workbookViewId="0"/>
  </sheetViews>
  <sheetFormatPr baseColWidth="10" defaultColWidth="9.140625" defaultRowHeight="15" x14ac:dyDescent="0.25"/>
  <cols>
    <col min="1" max="1" width="16.85546875" style="2" customWidth="1"/>
    <col min="2" max="2" width="9.7109375" style="4" customWidth="1"/>
  </cols>
  <sheetData>
    <row r="1" spans="1:19" x14ac:dyDescent="0.25">
      <c r="A1" s="3" t="s">
        <v>15</v>
      </c>
      <c r="H1" s="23">
        <v>24.95</v>
      </c>
    </row>
    <row r="2" spans="1:19" x14ac:dyDescent="0.25">
      <c r="A2" s="22" t="s">
        <v>16</v>
      </c>
    </row>
    <row r="3" spans="1:19" x14ac:dyDescent="0.25">
      <c r="A3" s="6">
        <v>11334161</v>
      </c>
      <c r="J3" s="68" t="s">
        <v>95</v>
      </c>
      <c r="K3" s="68"/>
      <c r="L3" s="68"/>
      <c r="M3" s="68"/>
      <c r="N3" s="68"/>
      <c r="O3" s="68"/>
      <c r="P3" s="68"/>
      <c r="Q3" s="68"/>
      <c r="R3" s="68"/>
      <c r="S3" s="68"/>
    </row>
    <row r="4" spans="1:19" x14ac:dyDescent="0.25">
      <c r="A4" s="1"/>
      <c r="J4" s="68"/>
      <c r="K4" s="68"/>
      <c r="L4" s="68"/>
      <c r="M4" s="68"/>
      <c r="N4" s="68"/>
      <c r="O4" s="68"/>
      <c r="P4" s="68"/>
      <c r="Q4" s="68"/>
      <c r="R4" s="68"/>
      <c r="S4" s="68"/>
    </row>
    <row r="5" spans="1:19" x14ac:dyDescent="0.25">
      <c r="J5" s="68"/>
      <c r="K5" s="68"/>
      <c r="L5" s="68"/>
      <c r="M5" s="68"/>
      <c r="N5" s="68"/>
      <c r="O5" s="68"/>
      <c r="P5" s="68"/>
      <c r="Q5" s="68"/>
      <c r="R5" s="68"/>
      <c r="S5" s="68"/>
    </row>
    <row r="6" spans="1:19" x14ac:dyDescent="0.25">
      <c r="A6" s="8" t="s">
        <v>7</v>
      </c>
      <c r="B6" s="4" t="str">
        <f>VLOOKUP(A1,Tableau1[],3,0)</f>
        <v>É-U</v>
      </c>
      <c r="J6" s="68"/>
      <c r="K6" s="68"/>
      <c r="L6" s="68"/>
      <c r="M6" s="68"/>
      <c r="N6" s="68"/>
      <c r="O6" s="68"/>
      <c r="P6" s="68"/>
      <c r="Q6" s="68"/>
      <c r="R6" s="68"/>
      <c r="S6" s="68"/>
    </row>
    <row r="7" spans="1:19" x14ac:dyDescent="0.25">
      <c r="A7" s="8" t="s">
        <v>8</v>
      </c>
      <c r="B7" s="4" t="str">
        <f>VLOOKUP(A1,Tableau1[],4,0)</f>
        <v>Oregon</v>
      </c>
      <c r="C7" t="s">
        <v>82</v>
      </c>
      <c r="J7" s="68"/>
      <c r="K7" s="68"/>
      <c r="L7" s="68"/>
      <c r="M7" s="68"/>
      <c r="N7" s="68"/>
      <c r="O7" s="68"/>
      <c r="P7" s="68"/>
      <c r="Q7" s="68"/>
      <c r="R7" s="68"/>
      <c r="S7" s="68"/>
    </row>
    <row r="8" spans="1:19" x14ac:dyDescent="0.25">
      <c r="A8" s="8" t="s">
        <v>94</v>
      </c>
      <c r="B8" s="4">
        <f>VLOOKUP(A1,Tableau1[],5,0)</f>
        <v>2018</v>
      </c>
      <c r="J8" s="68"/>
      <c r="K8" s="68"/>
      <c r="L8" s="68"/>
      <c r="M8" s="68"/>
      <c r="N8" s="68"/>
      <c r="O8" s="68"/>
      <c r="P8" s="68"/>
      <c r="Q8" s="68"/>
      <c r="R8" s="68"/>
      <c r="S8" s="68"/>
    </row>
    <row r="9" spans="1:19" x14ac:dyDescent="0.25">
      <c r="A9" s="8" t="s">
        <v>10</v>
      </c>
      <c r="B9" s="4" t="str">
        <f>VLOOKUP(A1,Tableau1[],6,0)</f>
        <v>Pinot Noir</v>
      </c>
      <c r="J9" s="68"/>
      <c r="K9" s="68"/>
      <c r="L9" s="68"/>
      <c r="M9" s="68"/>
      <c r="N9" s="68"/>
      <c r="O9" s="68"/>
      <c r="P9" s="68"/>
      <c r="Q9" s="68"/>
      <c r="R9" s="68"/>
      <c r="S9" s="68"/>
    </row>
    <row r="10" spans="1:19" x14ac:dyDescent="0.25">
      <c r="A10" s="8" t="s">
        <v>9</v>
      </c>
      <c r="B10" s="4" t="s">
        <v>17</v>
      </c>
      <c r="J10" s="68"/>
      <c r="K10" s="68"/>
      <c r="L10" s="68"/>
      <c r="M10" s="68"/>
      <c r="N10" s="68"/>
      <c r="O10" s="68"/>
      <c r="P10" s="68"/>
      <c r="Q10" s="68"/>
      <c r="R10" s="68"/>
      <c r="S10" s="68"/>
    </row>
    <row r="11" spans="1:19" x14ac:dyDescent="0.25">
      <c r="A11" s="8" t="s">
        <v>11</v>
      </c>
      <c r="B11" s="5">
        <v>0.13</v>
      </c>
      <c r="J11" s="68"/>
      <c r="K11" s="68"/>
      <c r="L11" s="68"/>
      <c r="M11" s="68"/>
      <c r="N11" s="68"/>
      <c r="O11" s="68"/>
      <c r="P11" s="68"/>
      <c r="Q11" s="68"/>
      <c r="R11" s="68"/>
      <c r="S11" s="68"/>
    </row>
    <row r="12" spans="1:19" x14ac:dyDescent="0.25">
      <c r="A12" s="8" t="s">
        <v>12</v>
      </c>
      <c r="B12" s="4" t="s">
        <v>80</v>
      </c>
      <c r="J12" s="68"/>
      <c r="K12" s="68"/>
      <c r="L12" s="68"/>
      <c r="M12" s="68"/>
      <c r="N12" s="68"/>
      <c r="O12" s="68"/>
      <c r="P12" s="68"/>
      <c r="Q12" s="68"/>
      <c r="R12" s="68"/>
      <c r="S12" s="68"/>
    </row>
    <row r="13" spans="1:19" ht="15.75" thickBot="1" x14ac:dyDescent="0.3">
      <c r="A13" s="8" t="s">
        <v>13</v>
      </c>
      <c r="B13" s="18" t="str">
        <f>IF(VLOOKUP(A1,Tableau1[],2,0)="R","Rouge","Blanc")</f>
        <v>Rouge</v>
      </c>
      <c r="J13" s="68"/>
      <c r="K13" s="68"/>
      <c r="L13" s="68"/>
      <c r="M13" s="68"/>
      <c r="N13" s="68"/>
      <c r="O13" s="68"/>
      <c r="P13" s="68"/>
      <c r="Q13" s="68"/>
      <c r="R13" s="68"/>
      <c r="S13" s="68"/>
    </row>
    <row r="14" spans="1:19" ht="15.75" thickBot="1" x14ac:dyDescent="0.3">
      <c r="A14" s="8" t="s">
        <v>23</v>
      </c>
      <c r="B14" s="24">
        <f>SUMPRODUCT((B7=mill!A3:A11)*(B9=mill!C3:C11)*(B8=mill!D1:AA1)*mill!D3:AA11)</f>
        <v>92</v>
      </c>
      <c r="J14" s="68"/>
      <c r="K14" s="68"/>
      <c r="L14" s="68"/>
      <c r="M14" s="68"/>
      <c r="N14" s="68"/>
      <c r="O14" s="68"/>
      <c r="P14" s="68"/>
      <c r="Q14" s="68"/>
      <c r="R14" s="68"/>
      <c r="S14" s="68"/>
    </row>
    <row r="15" spans="1:19" x14ac:dyDescent="0.25">
      <c r="A15" s="8" t="s">
        <v>24</v>
      </c>
      <c r="B15" s="18" t="s">
        <v>81</v>
      </c>
      <c r="J15" s="68"/>
      <c r="K15" s="68"/>
      <c r="L15" s="68"/>
      <c r="M15" s="68"/>
      <c r="N15" s="68"/>
      <c r="O15" s="68"/>
      <c r="P15" s="68"/>
      <c r="Q15" s="68"/>
      <c r="R15" s="68"/>
      <c r="S15" s="68"/>
    </row>
    <row r="16" spans="1:19" x14ac:dyDescent="0.25">
      <c r="J16" s="68"/>
      <c r="K16" s="68"/>
      <c r="L16" s="68"/>
      <c r="M16" s="68"/>
      <c r="N16" s="68"/>
      <c r="O16" s="68"/>
      <c r="P16" s="68"/>
      <c r="Q16" s="68"/>
      <c r="R16" s="68"/>
      <c r="S16" s="68"/>
    </row>
    <row r="17" spans="1:19" x14ac:dyDescent="0.25">
      <c r="A17" s="9" t="s">
        <v>14</v>
      </c>
      <c r="J17" s="68"/>
      <c r="K17" s="68"/>
      <c r="L17" s="68"/>
      <c r="M17" s="68"/>
      <c r="N17" s="68"/>
      <c r="O17" s="68"/>
      <c r="P17" s="68"/>
      <c r="Q17" s="68"/>
      <c r="R17" s="68"/>
      <c r="S17" s="68"/>
    </row>
    <row r="18" spans="1:19" s="19" customFormat="1" ht="15" customHeight="1" x14ac:dyDescent="0.25">
      <c r="A18" s="58" t="s">
        <v>85</v>
      </c>
      <c r="B18" s="58"/>
      <c r="C18" s="58"/>
      <c r="D18" s="58"/>
      <c r="E18" s="58"/>
      <c r="F18" s="58"/>
      <c r="G18" s="58"/>
      <c r="H18" s="58"/>
      <c r="J18" s="68"/>
      <c r="K18" s="68"/>
      <c r="L18" s="68"/>
      <c r="M18" s="68"/>
      <c r="N18" s="68"/>
      <c r="O18" s="68"/>
      <c r="P18" s="68"/>
      <c r="Q18" s="68"/>
      <c r="R18" s="68"/>
      <c r="S18" s="68"/>
    </row>
    <row r="19" spans="1:19" s="19" customFormat="1" x14ac:dyDescent="0.25">
      <c r="A19" s="58"/>
      <c r="B19" s="58"/>
      <c r="C19" s="58"/>
      <c r="D19" s="58"/>
      <c r="E19" s="58"/>
      <c r="F19" s="58"/>
      <c r="G19" s="58"/>
      <c r="H19" s="58"/>
      <c r="J19" s="68"/>
      <c r="K19" s="68"/>
      <c r="L19" s="68"/>
      <c r="M19" s="68"/>
      <c r="N19" s="68"/>
      <c r="O19" s="68"/>
      <c r="P19" s="68"/>
      <c r="Q19" s="68"/>
      <c r="R19" s="68"/>
      <c r="S19" s="68"/>
    </row>
    <row r="20" spans="1:19" s="19" customFormat="1" x14ac:dyDescent="0.25">
      <c r="A20" s="58"/>
      <c r="B20" s="58"/>
      <c r="C20" s="58"/>
      <c r="D20" s="58"/>
      <c r="E20" s="58"/>
      <c r="F20" s="58"/>
      <c r="G20" s="58"/>
      <c r="H20" s="58"/>
    </row>
    <row r="21" spans="1:19" s="19" customFormat="1" x14ac:dyDescent="0.25">
      <c r="A21" s="58"/>
      <c r="B21" s="58"/>
      <c r="C21" s="58"/>
      <c r="D21" s="58"/>
      <c r="E21" s="58"/>
      <c r="F21" s="58"/>
      <c r="G21" s="58"/>
      <c r="H21" s="58"/>
    </row>
    <row r="22" spans="1:19" s="19" customFormat="1" x14ac:dyDescent="0.25">
      <c r="A22" s="58"/>
      <c r="B22" s="58"/>
      <c r="C22" s="58"/>
      <c r="D22" s="58"/>
      <c r="E22" s="58"/>
      <c r="F22" s="58"/>
      <c r="G22" s="58"/>
      <c r="H22" s="58"/>
    </row>
    <row r="23" spans="1:19" s="19" customFormat="1" x14ac:dyDescent="0.25">
      <c r="A23" s="58"/>
      <c r="B23" s="58"/>
      <c r="C23" s="58"/>
      <c r="D23" s="58"/>
      <c r="E23" s="58"/>
      <c r="F23" s="58"/>
      <c r="G23" s="58"/>
      <c r="H23" s="58"/>
    </row>
    <row r="24" spans="1:19" s="19" customFormat="1" x14ac:dyDescent="0.25">
      <c r="A24" s="58"/>
      <c r="B24" s="58"/>
      <c r="C24" s="58"/>
      <c r="D24" s="58"/>
      <c r="E24" s="58"/>
      <c r="F24" s="58"/>
      <c r="G24" s="58"/>
      <c r="H24" s="58"/>
    </row>
    <row r="25" spans="1:19" s="19" customFormat="1" x14ac:dyDescent="0.25">
      <c r="A25" s="58"/>
      <c r="B25" s="58"/>
      <c r="C25" s="58"/>
      <c r="D25" s="58"/>
      <c r="E25" s="58"/>
      <c r="F25" s="58"/>
      <c r="G25" s="58"/>
      <c r="H25" s="58"/>
    </row>
    <row r="26" spans="1:19" s="19" customFormat="1" x14ac:dyDescent="0.25">
      <c r="A26" s="58"/>
      <c r="B26" s="58"/>
      <c r="C26" s="58"/>
      <c r="D26" s="58"/>
      <c r="E26" s="58"/>
      <c r="F26" s="58"/>
      <c r="G26" s="58"/>
      <c r="H26" s="58"/>
    </row>
    <row r="27" spans="1:19" x14ac:dyDescent="0.25">
      <c r="A27" s="10"/>
      <c r="B27" s="10"/>
      <c r="C27" s="10"/>
      <c r="D27" s="10"/>
      <c r="E27" s="10"/>
      <c r="F27" s="10"/>
      <c r="G27" s="10"/>
      <c r="H27" s="17"/>
    </row>
    <row r="28" spans="1:19" x14ac:dyDescent="0.25">
      <c r="A28" s="16" t="s">
        <v>79</v>
      </c>
      <c r="B28" s="10"/>
      <c r="C28" s="10"/>
      <c r="D28" s="10"/>
      <c r="E28" s="10"/>
      <c r="F28" s="10"/>
      <c r="G28" s="10"/>
      <c r="H28" s="10"/>
    </row>
    <row r="29" spans="1:19" ht="15" customHeight="1" x14ac:dyDescent="0.25">
      <c r="A29" s="59" t="s">
        <v>92</v>
      </c>
      <c r="B29" s="59"/>
      <c r="C29" s="59"/>
      <c r="D29" s="59"/>
      <c r="E29" s="59"/>
      <c r="F29" s="59"/>
      <c r="G29" s="59"/>
      <c r="H29" s="59"/>
    </row>
    <row r="30" spans="1:19" x14ac:dyDescent="0.25">
      <c r="A30" s="59"/>
      <c r="B30" s="59"/>
      <c r="C30" s="59"/>
      <c r="D30" s="59"/>
      <c r="E30" s="59"/>
      <c r="F30" s="59"/>
      <c r="G30" s="59"/>
      <c r="H30" s="59"/>
    </row>
    <row r="31" spans="1:19" x14ac:dyDescent="0.25">
      <c r="A31" s="59"/>
      <c r="B31" s="59"/>
      <c r="C31" s="59"/>
      <c r="D31" s="59"/>
      <c r="E31" s="59"/>
      <c r="F31" s="59"/>
      <c r="G31" s="59"/>
      <c r="H31" s="59"/>
    </row>
    <row r="32" spans="1:19" x14ac:dyDescent="0.25">
      <c r="A32" s="59"/>
      <c r="B32" s="59"/>
      <c r="C32" s="59"/>
      <c r="D32" s="59"/>
      <c r="E32" s="59"/>
      <c r="F32" s="59"/>
      <c r="G32" s="59"/>
      <c r="H32" s="59"/>
    </row>
    <row r="33" spans="1:8" x14ac:dyDescent="0.25">
      <c r="A33" s="59"/>
      <c r="B33" s="59"/>
      <c r="C33" s="59"/>
      <c r="D33" s="59"/>
      <c r="E33" s="59"/>
      <c r="F33" s="59"/>
      <c r="G33" s="59"/>
      <c r="H33" s="59"/>
    </row>
    <row r="34" spans="1:8" x14ac:dyDescent="0.25">
      <c r="A34" s="7"/>
      <c r="B34" s="7"/>
      <c r="C34" s="7"/>
      <c r="D34" s="7"/>
      <c r="E34" s="7"/>
      <c r="F34" s="7"/>
      <c r="G34" s="7"/>
    </row>
    <row r="35" spans="1:8" x14ac:dyDescent="0.25">
      <c r="A35" s="9" t="s">
        <v>19</v>
      </c>
      <c r="B35" s="7"/>
      <c r="C35" s="7"/>
      <c r="D35" s="7"/>
      <c r="E35" s="7"/>
      <c r="F35" s="7"/>
      <c r="G35" s="7"/>
    </row>
    <row r="36" spans="1:8" ht="15" customHeight="1" x14ac:dyDescent="0.25">
      <c r="A36" s="59" t="s">
        <v>20</v>
      </c>
      <c r="B36" s="59"/>
      <c r="C36" s="59"/>
      <c r="D36" s="59"/>
      <c r="E36" s="59"/>
      <c r="F36" s="59"/>
      <c r="G36" s="59"/>
      <c r="H36" s="59"/>
    </row>
    <row r="37" spans="1:8" x14ac:dyDescent="0.25">
      <c r="A37" s="59"/>
      <c r="B37" s="59"/>
      <c r="C37" s="59"/>
      <c r="D37" s="59"/>
      <c r="E37" s="59"/>
      <c r="F37" s="59"/>
      <c r="G37" s="59"/>
      <c r="H37" s="59"/>
    </row>
    <row r="38" spans="1:8" x14ac:dyDescent="0.25">
      <c r="A38" s="59"/>
      <c r="B38" s="59"/>
      <c r="C38" s="59"/>
      <c r="D38" s="59"/>
      <c r="E38" s="59"/>
      <c r="F38" s="59"/>
      <c r="G38" s="59"/>
      <c r="H38" s="59"/>
    </row>
    <row r="39" spans="1:8" x14ac:dyDescent="0.25">
      <c r="A39" s="59"/>
      <c r="B39" s="59"/>
      <c r="C39" s="59"/>
      <c r="D39" s="59"/>
      <c r="E39" s="59"/>
      <c r="F39" s="59"/>
      <c r="G39" s="59"/>
      <c r="H39" s="59"/>
    </row>
    <row r="40" spans="1:8" ht="12.75" customHeight="1" x14ac:dyDescent="0.25">
      <c r="A40" s="59"/>
      <c r="B40" s="59"/>
      <c r="C40" s="59"/>
      <c r="D40" s="59"/>
      <c r="E40" s="59"/>
      <c r="F40" s="59"/>
      <c r="G40" s="59"/>
      <c r="H40" s="59"/>
    </row>
    <row r="41" spans="1:8" ht="15" customHeight="1" x14ac:dyDescent="0.25">
      <c r="A41" s="59"/>
      <c r="B41" s="59"/>
      <c r="C41" s="59"/>
      <c r="D41" s="59"/>
      <c r="E41" s="59"/>
      <c r="F41" s="59"/>
      <c r="G41" s="59"/>
      <c r="H41" s="59"/>
    </row>
    <row r="42" spans="1:8" x14ac:dyDescent="0.25">
      <c r="A42" s="25" t="s">
        <v>21</v>
      </c>
    </row>
    <row r="44" spans="1:8" x14ac:dyDescent="0.25">
      <c r="A44" s="9" t="s">
        <v>22</v>
      </c>
    </row>
    <row r="46" spans="1:8" x14ac:dyDescent="0.25">
      <c r="A46" s="20" t="s">
        <v>83</v>
      </c>
    </row>
    <row r="47" spans="1:8" x14ac:dyDescent="0.25">
      <c r="A47" s="21" t="s">
        <v>84</v>
      </c>
    </row>
  </sheetData>
  <mergeCells count="4">
    <mergeCell ref="A18:H26"/>
    <mergeCell ref="A29:H33"/>
    <mergeCell ref="A36:H41"/>
    <mergeCell ref="J3:S19"/>
  </mergeCells>
  <conditionalFormatting sqref="B13">
    <cfRule type="cellIs" dxfId="0" priority="1" operator="equal">
      <formula>"Rouge"</formula>
    </cfRule>
  </conditionalFormatting>
  <dataValidations count="1">
    <dataValidation type="list" allowBlank="1" showInputMessage="1" showErrorMessage="1" sqref="A1">
      <formula1>Liste_VIN</formula1>
    </dataValidation>
  </dataValidations>
  <hyperlinks>
    <hyperlink ref="A3" r:id="rId1" display="11334161"/>
  </hyperlinks>
  <pageMargins left="0.7" right="0.7" top="0.75" bottom="0.75" header="0.3" footer="0.3"/>
  <pageSetup firstPageNumber="0" fitToWidth="0" fitToHeight="0" orientation="portrait"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liste!$A:$A</xm:f>
          </x14:formula1>
          <xm:sqref>E1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zoomScaleNormal="60" zoomScaleSheetLayoutView="100" workbookViewId="0">
      <selection activeCell="I2" sqref="I2"/>
    </sheetView>
  </sheetViews>
  <sheetFormatPr baseColWidth="10" defaultColWidth="9.140625" defaultRowHeight="15" x14ac:dyDescent="0.25"/>
  <cols>
    <col min="1" max="1" width="37.28515625" customWidth="1"/>
    <col min="2" max="2" width="2.7109375" style="11" customWidth="1"/>
    <col min="3" max="3" width="9.7109375" style="11" bestFit="1" customWidth="1"/>
    <col min="4" max="4" width="10" style="11" bestFit="1" customWidth="1"/>
    <col min="5" max="5" width="9.5703125" style="11" bestFit="1" customWidth="1"/>
    <col min="6" max="6" width="21.140625" bestFit="1" customWidth="1"/>
  </cols>
  <sheetData>
    <row r="1" spans="1:6" s="12" customFormat="1" x14ac:dyDescent="0.25">
      <c r="A1" s="14" t="s">
        <v>74</v>
      </c>
      <c r="B1" s="14" t="s">
        <v>88</v>
      </c>
      <c r="C1" s="14" t="s">
        <v>75</v>
      </c>
      <c r="D1" s="14" t="s">
        <v>26</v>
      </c>
      <c r="E1" s="14" t="s">
        <v>78</v>
      </c>
      <c r="F1" s="57" t="s">
        <v>93</v>
      </c>
    </row>
    <row r="2" spans="1:6" x14ac:dyDescent="0.25">
      <c r="A2" s="13" t="s">
        <v>37</v>
      </c>
      <c r="B2" s="26" t="s">
        <v>86</v>
      </c>
      <c r="C2" s="15" t="s">
        <v>67</v>
      </c>
      <c r="D2" s="15"/>
      <c r="E2" s="15"/>
      <c r="F2" s="15"/>
    </row>
    <row r="3" spans="1:6" x14ac:dyDescent="0.25">
      <c r="A3" s="13" t="s">
        <v>35</v>
      </c>
      <c r="B3" s="26" t="s">
        <v>86</v>
      </c>
      <c r="C3" s="15" t="s">
        <v>66</v>
      </c>
      <c r="D3" s="15"/>
      <c r="E3" s="15"/>
      <c r="F3" s="15"/>
    </row>
    <row r="4" spans="1:6" x14ac:dyDescent="0.25">
      <c r="A4" s="13" t="s">
        <v>52</v>
      </c>
      <c r="B4" s="26" t="s">
        <v>86</v>
      </c>
      <c r="C4" s="15" t="s">
        <v>69</v>
      </c>
      <c r="D4" s="15"/>
      <c r="E4" s="15"/>
      <c r="F4" s="15"/>
    </row>
    <row r="5" spans="1:6" x14ac:dyDescent="0.25">
      <c r="A5" s="13" t="s">
        <v>60</v>
      </c>
      <c r="B5" s="26" t="s">
        <v>86</v>
      </c>
      <c r="C5" s="15" t="s">
        <v>69</v>
      </c>
      <c r="D5" s="15"/>
      <c r="E5" s="15"/>
      <c r="F5" s="15"/>
    </row>
    <row r="6" spans="1:6" x14ac:dyDescent="0.25">
      <c r="A6" s="13" t="s">
        <v>51</v>
      </c>
      <c r="B6" s="26" t="s">
        <v>86</v>
      </c>
      <c r="C6" s="15" t="s">
        <v>69</v>
      </c>
      <c r="D6" s="15"/>
      <c r="E6" s="15"/>
      <c r="F6" s="15"/>
    </row>
    <row r="7" spans="1:6" x14ac:dyDescent="0.25">
      <c r="A7" s="13" t="s">
        <v>53</v>
      </c>
      <c r="B7" s="26" t="s">
        <v>86</v>
      </c>
      <c r="C7" s="15" t="s">
        <v>70</v>
      </c>
      <c r="D7" s="15"/>
      <c r="E7" s="15"/>
      <c r="F7" s="15"/>
    </row>
    <row r="8" spans="1:6" x14ac:dyDescent="0.25">
      <c r="A8" s="13" t="s">
        <v>33</v>
      </c>
      <c r="B8" s="27" t="s">
        <v>87</v>
      </c>
      <c r="C8" s="15" t="s">
        <v>64</v>
      </c>
      <c r="D8" s="15"/>
      <c r="E8" s="15"/>
      <c r="F8" s="15"/>
    </row>
    <row r="9" spans="1:6" x14ac:dyDescent="0.25">
      <c r="A9" s="13" t="s">
        <v>34</v>
      </c>
      <c r="B9" s="26" t="s">
        <v>86</v>
      </c>
      <c r="C9" s="15" t="s">
        <v>65</v>
      </c>
      <c r="D9" s="15"/>
      <c r="E9" s="15"/>
      <c r="F9" s="15"/>
    </row>
    <row r="10" spans="1:6" x14ac:dyDescent="0.25">
      <c r="A10" s="13" t="s">
        <v>40</v>
      </c>
      <c r="B10" s="27" t="s">
        <v>87</v>
      </c>
      <c r="C10" s="15" t="s">
        <v>65</v>
      </c>
      <c r="D10" s="15"/>
      <c r="E10" s="15"/>
      <c r="F10" s="15"/>
    </row>
    <row r="11" spans="1:6" x14ac:dyDescent="0.25">
      <c r="A11" s="13" t="s">
        <v>39</v>
      </c>
      <c r="B11" s="27" t="s">
        <v>87</v>
      </c>
      <c r="C11" s="15" t="s">
        <v>65</v>
      </c>
      <c r="D11" s="15"/>
      <c r="E11" s="15"/>
      <c r="F11" s="15"/>
    </row>
    <row r="12" spans="1:6" x14ac:dyDescent="0.25">
      <c r="A12" s="13" t="s">
        <v>49</v>
      </c>
      <c r="B12" s="27" t="s">
        <v>87</v>
      </c>
      <c r="C12" s="15" t="s">
        <v>65</v>
      </c>
      <c r="D12" s="15"/>
      <c r="E12" s="15"/>
      <c r="F12" s="15"/>
    </row>
    <row r="13" spans="1:6" x14ac:dyDescent="0.25">
      <c r="A13" s="13" t="s">
        <v>47</v>
      </c>
      <c r="B13" s="27" t="s">
        <v>87</v>
      </c>
      <c r="C13" s="15" t="s">
        <v>77</v>
      </c>
      <c r="D13" s="15"/>
      <c r="E13" s="15"/>
      <c r="F13" s="15"/>
    </row>
    <row r="14" spans="1:6" x14ac:dyDescent="0.25">
      <c r="A14" s="13" t="s">
        <v>72</v>
      </c>
      <c r="B14" s="27" t="s">
        <v>87</v>
      </c>
      <c r="C14" s="15" t="s">
        <v>77</v>
      </c>
      <c r="D14" s="15"/>
      <c r="E14" s="15"/>
      <c r="F14" s="15"/>
    </row>
    <row r="15" spans="1:6" x14ac:dyDescent="0.25">
      <c r="A15" s="13" t="s">
        <v>48</v>
      </c>
      <c r="B15" s="27" t="s">
        <v>87</v>
      </c>
      <c r="C15" s="15" t="s">
        <v>77</v>
      </c>
      <c r="D15" s="15"/>
      <c r="E15" s="15"/>
      <c r="F15" s="15"/>
    </row>
    <row r="16" spans="1:6" x14ac:dyDescent="0.25">
      <c r="A16" s="13" t="s">
        <v>15</v>
      </c>
      <c r="B16" s="27" t="s">
        <v>87</v>
      </c>
      <c r="C16" s="15" t="s">
        <v>77</v>
      </c>
      <c r="D16" s="15" t="s">
        <v>73</v>
      </c>
      <c r="E16" s="15">
        <v>2018</v>
      </c>
      <c r="F16" s="15" t="s">
        <v>5</v>
      </c>
    </row>
    <row r="17" spans="1:6" x14ac:dyDescent="0.25">
      <c r="A17" s="13" t="s">
        <v>28</v>
      </c>
      <c r="B17" s="26" t="s">
        <v>86</v>
      </c>
      <c r="C17" s="15" t="s">
        <v>61</v>
      </c>
      <c r="D17" s="15"/>
      <c r="E17" s="15"/>
      <c r="F17" s="15"/>
    </row>
    <row r="18" spans="1:6" x14ac:dyDescent="0.25">
      <c r="A18" s="13" t="s">
        <v>30</v>
      </c>
      <c r="B18" s="26" t="s">
        <v>86</v>
      </c>
      <c r="C18" s="15" t="s">
        <v>61</v>
      </c>
      <c r="D18" s="15"/>
      <c r="E18" s="15"/>
      <c r="F18" s="15"/>
    </row>
    <row r="19" spans="1:6" x14ac:dyDescent="0.25">
      <c r="A19" s="13" t="s">
        <v>42</v>
      </c>
      <c r="B19" s="26" t="s">
        <v>86</v>
      </c>
      <c r="C19" s="15" t="s">
        <v>61</v>
      </c>
      <c r="D19" s="15"/>
      <c r="E19" s="15"/>
      <c r="F19" s="15"/>
    </row>
    <row r="20" spans="1:6" x14ac:dyDescent="0.25">
      <c r="A20" s="13" t="s">
        <v>76</v>
      </c>
      <c r="B20" s="26" t="s">
        <v>86</v>
      </c>
      <c r="C20" s="15" t="s">
        <v>61</v>
      </c>
      <c r="D20" s="15"/>
      <c r="E20" s="15"/>
      <c r="F20" s="15"/>
    </row>
    <row r="21" spans="1:6" x14ac:dyDescent="0.25">
      <c r="A21" s="13" t="s">
        <v>43</v>
      </c>
      <c r="B21" s="27" t="s">
        <v>87</v>
      </c>
      <c r="C21" s="15" t="s">
        <v>61</v>
      </c>
      <c r="D21" s="15"/>
      <c r="E21" s="15"/>
      <c r="F21" s="15"/>
    </row>
    <row r="22" spans="1:6" x14ac:dyDescent="0.25">
      <c r="A22" s="13" t="s">
        <v>46</v>
      </c>
      <c r="B22" s="27" t="s">
        <v>87</v>
      </c>
      <c r="C22" s="15" t="s">
        <v>61</v>
      </c>
      <c r="D22" s="15"/>
      <c r="E22" s="15"/>
      <c r="F22" s="15"/>
    </row>
    <row r="23" spans="1:6" x14ac:dyDescent="0.25">
      <c r="A23" s="13" t="s">
        <v>32</v>
      </c>
      <c r="B23" s="27" t="s">
        <v>87</v>
      </c>
      <c r="C23" s="15" t="s">
        <v>61</v>
      </c>
      <c r="D23" s="15"/>
      <c r="E23" s="15"/>
      <c r="F23" s="15"/>
    </row>
    <row r="24" spans="1:6" x14ac:dyDescent="0.25">
      <c r="A24" s="13" t="s">
        <v>41</v>
      </c>
      <c r="B24" s="26" t="s">
        <v>86</v>
      </c>
      <c r="C24" s="15" t="s">
        <v>61</v>
      </c>
      <c r="D24" s="15"/>
      <c r="E24" s="15"/>
      <c r="F24" s="15"/>
    </row>
    <row r="25" spans="1:6" x14ac:dyDescent="0.25">
      <c r="A25" s="13" t="s">
        <v>55</v>
      </c>
      <c r="B25" s="26" t="s">
        <v>86</v>
      </c>
      <c r="C25" s="15" t="s">
        <v>61</v>
      </c>
      <c r="D25" s="15"/>
      <c r="E25" s="15"/>
      <c r="F25" s="15"/>
    </row>
    <row r="26" spans="1:6" x14ac:dyDescent="0.25">
      <c r="A26" s="13" t="s">
        <v>54</v>
      </c>
      <c r="B26" s="26" t="s">
        <v>86</v>
      </c>
      <c r="C26" s="15" t="s">
        <v>61</v>
      </c>
      <c r="D26" s="15"/>
      <c r="E26" s="15"/>
      <c r="F26" s="15"/>
    </row>
    <row r="27" spans="1:6" x14ac:dyDescent="0.25">
      <c r="A27" s="13" t="s">
        <v>57</v>
      </c>
      <c r="B27" s="26" t="s">
        <v>86</v>
      </c>
      <c r="C27" s="15" t="s">
        <v>61</v>
      </c>
      <c r="D27" s="15"/>
      <c r="E27" s="15"/>
      <c r="F27" s="15"/>
    </row>
    <row r="28" spans="1:6" x14ac:dyDescent="0.25">
      <c r="A28" s="13" t="s">
        <v>36</v>
      </c>
      <c r="B28" s="26" t="s">
        <v>86</v>
      </c>
      <c r="C28" s="15" t="s">
        <v>61</v>
      </c>
      <c r="D28" s="15"/>
      <c r="E28" s="15"/>
      <c r="F28" s="15"/>
    </row>
    <row r="29" spans="1:6" x14ac:dyDescent="0.25">
      <c r="A29" s="13" t="s">
        <v>50</v>
      </c>
      <c r="B29" s="26" t="s">
        <v>86</v>
      </c>
      <c r="C29" s="15" t="s">
        <v>61</v>
      </c>
      <c r="D29" s="15"/>
      <c r="E29" s="15"/>
      <c r="F29" s="15"/>
    </row>
    <row r="30" spans="1:6" x14ac:dyDescent="0.25">
      <c r="A30" s="13" t="s">
        <v>56</v>
      </c>
      <c r="B30" s="27" t="s">
        <v>87</v>
      </c>
      <c r="C30" s="15" t="s">
        <v>61</v>
      </c>
      <c r="D30" s="15"/>
      <c r="E30" s="15"/>
      <c r="F30" s="15"/>
    </row>
    <row r="31" spans="1:6" x14ac:dyDescent="0.25">
      <c r="A31" s="13" t="s">
        <v>27</v>
      </c>
      <c r="B31" s="27" t="s">
        <v>87</v>
      </c>
      <c r="C31" s="15" t="s">
        <v>61</v>
      </c>
      <c r="D31" s="15"/>
      <c r="E31" s="15"/>
      <c r="F31" s="15"/>
    </row>
    <row r="32" spans="1:6" x14ac:dyDescent="0.25">
      <c r="A32" s="13" t="s">
        <v>44</v>
      </c>
      <c r="B32" s="26" t="s">
        <v>86</v>
      </c>
      <c r="C32" s="15" t="s">
        <v>61</v>
      </c>
      <c r="D32" s="15"/>
      <c r="E32" s="15"/>
      <c r="F32" s="15"/>
    </row>
    <row r="33" spans="1:6" x14ac:dyDescent="0.25">
      <c r="A33" s="13" t="s">
        <v>45</v>
      </c>
      <c r="B33" s="26" t="s">
        <v>86</v>
      </c>
      <c r="C33" s="15" t="s">
        <v>61</v>
      </c>
      <c r="D33" s="15"/>
      <c r="E33" s="15"/>
      <c r="F33" s="15"/>
    </row>
    <row r="34" spans="1:6" x14ac:dyDescent="0.25">
      <c r="A34" s="13" t="s">
        <v>31</v>
      </c>
      <c r="B34" s="26" t="s">
        <v>86</v>
      </c>
      <c r="C34" s="15" t="s">
        <v>63</v>
      </c>
      <c r="D34" s="15"/>
      <c r="E34" s="15"/>
      <c r="F34" s="15"/>
    </row>
    <row r="35" spans="1:6" x14ac:dyDescent="0.25">
      <c r="A35" s="13" t="s">
        <v>58</v>
      </c>
      <c r="B35" s="26" t="s">
        <v>86</v>
      </c>
      <c r="C35" s="15" t="s">
        <v>62</v>
      </c>
      <c r="D35" s="15"/>
      <c r="E35" s="15"/>
      <c r="F35" s="15"/>
    </row>
    <row r="36" spans="1:6" x14ac:dyDescent="0.25">
      <c r="A36" s="13" t="s">
        <v>29</v>
      </c>
      <c r="B36" s="27" t="s">
        <v>87</v>
      </c>
      <c r="C36" s="15" t="s">
        <v>62</v>
      </c>
      <c r="D36" s="15"/>
      <c r="E36" s="15"/>
      <c r="F36" s="15"/>
    </row>
    <row r="37" spans="1:6" x14ac:dyDescent="0.25">
      <c r="A37" s="13" t="s">
        <v>71</v>
      </c>
      <c r="B37" s="27" t="s">
        <v>87</v>
      </c>
      <c r="C37" s="15" t="s">
        <v>62</v>
      </c>
      <c r="D37" s="15"/>
      <c r="E37" s="15"/>
      <c r="F37" s="15"/>
    </row>
    <row r="38" spans="1:6" x14ac:dyDescent="0.25">
      <c r="A38" s="13" t="s">
        <v>59</v>
      </c>
      <c r="B38" s="27" t="s">
        <v>87</v>
      </c>
      <c r="C38" s="15" t="s">
        <v>62</v>
      </c>
      <c r="D38" s="15"/>
      <c r="E38" s="15"/>
      <c r="F38" s="15"/>
    </row>
    <row r="39" spans="1:6" x14ac:dyDescent="0.25">
      <c r="A39" s="13" t="s">
        <v>38</v>
      </c>
      <c r="B39" s="26" t="s">
        <v>86</v>
      </c>
      <c r="C39" s="15" t="s">
        <v>68</v>
      </c>
      <c r="D39" s="15"/>
      <c r="E39" s="15"/>
      <c r="F39" s="15"/>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
  <sheetViews>
    <sheetView zoomScaleNormal="80" zoomScaleSheetLayoutView="100" workbookViewId="0">
      <pane xSplit="3" ySplit="1" topLeftCell="D2" activePane="bottomRight" state="frozen"/>
      <selection pane="topRight" activeCell="C1" sqref="C1"/>
      <selection pane="bottomLeft" activeCell="A2" sqref="A2"/>
      <selection pane="bottomRight" activeCell="D9" sqref="D9"/>
    </sheetView>
  </sheetViews>
  <sheetFormatPr baseColWidth="10" defaultColWidth="9.140625" defaultRowHeight="15" x14ac:dyDescent="0.25"/>
  <cols>
    <col min="1" max="1" width="0" style="38" hidden="1" customWidth="1"/>
    <col min="2" max="2" width="17.28515625" style="47" bestFit="1" customWidth="1"/>
    <col min="3" max="3" width="17.28515625" style="38" bestFit="1" customWidth="1"/>
    <col min="4" max="27" width="5.42578125" style="38" customWidth="1"/>
    <col min="28" max="16384" width="9.140625" style="38"/>
  </cols>
  <sheetData>
    <row r="1" spans="1:27" s="30" customFormat="1" x14ac:dyDescent="0.25">
      <c r="B1" s="28" t="s">
        <v>26</v>
      </c>
      <c r="C1" s="29" t="s">
        <v>25</v>
      </c>
      <c r="D1" s="29">
        <v>2018</v>
      </c>
      <c r="E1" s="29">
        <v>2017</v>
      </c>
      <c r="F1" s="29">
        <v>2016</v>
      </c>
      <c r="G1" s="29">
        <v>2015</v>
      </c>
      <c r="H1" s="29">
        <v>2014</v>
      </c>
      <c r="I1" s="29">
        <v>2013</v>
      </c>
      <c r="J1" s="29">
        <v>2012</v>
      </c>
      <c r="K1" s="29">
        <v>2011</v>
      </c>
      <c r="L1" s="29">
        <v>2010</v>
      </c>
      <c r="M1" s="29">
        <v>2009</v>
      </c>
      <c r="N1" s="29">
        <v>2008</v>
      </c>
      <c r="O1" s="29">
        <v>2007</v>
      </c>
      <c r="P1" s="29">
        <v>2006</v>
      </c>
      <c r="Q1" s="29">
        <v>2005</v>
      </c>
      <c r="R1" s="29">
        <v>2004</v>
      </c>
      <c r="S1" s="29">
        <v>2003</v>
      </c>
      <c r="T1" s="29">
        <v>2002</v>
      </c>
      <c r="U1" s="29">
        <v>2001</v>
      </c>
      <c r="V1" s="29">
        <v>2000</v>
      </c>
      <c r="W1" s="29">
        <v>1999</v>
      </c>
      <c r="X1" s="29">
        <v>1998</v>
      </c>
      <c r="Y1" s="29">
        <v>1997</v>
      </c>
      <c r="Z1" s="29">
        <v>1996</v>
      </c>
      <c r="AA1" s="29">
        <v>1995</v>
      </c>
    </row>
    <row r="2" spans="1:27" s="31" customFormat="1" x14ac:dyDescent="0.25">
      <c r="B2" s="69" t="s">
        <v>6</v>
      </c>
      <c r="C2" s="70"/>
      <c r="D2" s="64"/>
      <c r="E2" s="64"/>
      <c r="F2" s="64"/>
      <c r="G2" s="64"/>
      <c r="H2" s="64"/>
      <c r="I2" s="64"/>
      <c r="J2" s="64"/>
      <c r="K2" s="64"/>
      <c r="L2" s="64"/>
      <c r="M2" s="64"/>
      <c r="N2" s="64"/>
      <c r="O2" s="64"/>
      <c r="P2" s="64"/>
      <c r="Q2" s="64"/>
      <c r="R2" s="64"/>
      <c r="S2" s="64"/>
      <c r="T2" s="64"/>
      <c r="U2" s="64"/>
      <c r="V2" s="64"/>
      <c r="W2" s="64"/>
      <c r="X2" s="64"/>
      <c r="Y2" s="64"/>
      <c r="Z2" s="64"/>
      <c r="AA2" s="65"/>
    </row>
    <row r="3" spans="1:27" ht="20.25" customHeight="1" x14ac:dyDescent="0.25">
      <c r="A3" s="38" t="s">
        <v>6</v>
      </c>
      <c r="B3" s="62" t="s">
        <v>0</v>
      </c>
      <c r="C3" s="32" t="s">
        <v>2</v>
      </c>
      <c r="D3" s="33">
        <v>93</v>
      </c>
      <c r="E3" s="33">
        <v>90</v>
      </c>
      <c r="F3" s="33">
        <v>94</v>
      </c>
      <c r="G3" s="34">
        <v>90</v>
      </c>
      <c r="H3" s="35">
        <v>92</v>
      </c>
      <c r="I3" s="35">
        <v>91</v>
      </c>
      <c r="J3" s="35">
        <v>91</v>
      </c>
      <c r="K3" s="36">
        <v>87</v>
      </c>
      <c r="L3" s="36">
        <v>87</v>
      </c>
      <c r="M3" s="36">
        <v>88</v>
      </c>
      <c r="N3" s="36">
        <v>87</v>
      </c>
      <c r="O3" s="36">
        <v>90</v>
      </c>
      <c r="P3" s="37">
        <v>86</v>
      </c>
      <c r="Q3" s="37">
        <v>86</v>
      </c>
      <c r="R3" s="37">
        <v>85</v>
      </c>
      <c r="S3" s="37">
        <v>85</v>
      </c>
      <c r="T3" s="37">
        <v>90</v>
      </c>
      <c r="U3" s="37">
        <v>90</v>
      </c>
      <c r="V3" s="37">
        <v>88</v>
      </c>
      <c r="W3" s="37">
        <v>88</v>
      </c>
      <c r="X3" s="37">
        <v>87</v>
      </c>
      <c r="Y3" s="37">
        <v>94</v>
      </c>
      <c r="Z3" s="37">
        <v>90</v>
      </c>
      <c r="AA3" s="37">
        <v>92</v>
      </c>
    </row>
    <row r="4" spans="1:27" ht="20.25" customHeight="1" x14ac:dyDescent="0.25">
      <c r="A4" s="38" t="s">
        <v>6</v>
      </c>
      <c r="B4" s="62"/>
      <c r="C4" s="32" t="s">
        <v>3</v>
      </c>
      <c r="D4" s="33">
        <v>94</v>
      </c>
      <c r="E4" s="33">
        <v>90</v>
      </c>
      <c r="F4" s="33">
        <v>95</v>
      </c>
      <c r="G4" s="34">
        <v>95</v>
      </c>
      <c r="H4" s="35">
        <v>94</v>
      </c>
      <c r="I4" s="34">
        <v>95</v>
      </c>
      <c r="J4" s="35">
        <v>95</v>
      </c>
      <c r="K4" s="35">
        <v>89</v>
      </c>
      <c r="L4" s="35">
        <v>89</v>
      </c>
      <c r="M4" s="36">
        <v>89</v>
      </c>
      <c r="N4" s="36">
        <v>92</v>
      </c>
      <c r="O4" s="36">
        <v>95</v>
      </c>
      <c r="P4" s="36">
        <v>90</v>
      </c>
      <c r="Q4" s="36">
        <v>95</v>
      </c>
      <c r="R4" s="36">
        <v>90</v>
      </c>
      <c r="S4" s="36">
        <v>90</v>
      </c>
      <c r="T4" s="36">
        <v>93</v>
      </c>
      <c r="U4" s="36">
        <v>98</v>
      </c>
      <c r="V4" s="37">
        <v>85</v>
      </c>
      <c r="W4" s="36">
        <v>93</v>
      </c>
      <c r="X4" s="37">
        <v>85</v>
      </c>
      <c r="Y4" s="36">
        <v>96</v>
      </c>
      <c r="Z4" s="36">
        <v>93</v>
      </c>
      <c r="AA4" s="36">
        <v>95</v>
      </c>
    </row>
    <row r="5" spans="1:27" ht="20.25" customHeight="1" x14ac:dyDescent="0.25">
      <c r="A5" s="38" t="s">
        <v>6</v>
      </c>
      <c r="B5" s="62"/>
      <c r="C5" s="32" t="s">
        <v>4</v>
      </c>
      <c r="D5" s="33">
        <v>90</v>
      </c>
      <c r="E5" s="33">
        <v>89</v>
      </c>
      <c r="F5" s="33">
        <v>93</v>
      </c>
      <c r="G5" s="34">
        <v>93</v>
      </c>
      <c r="H5" s="35">
        <v>93</v>
      </c>
      <c r="I5" s="35">
        <v>93</v>
      </c>
      <c r="J5" s="35">
        <v>92</v>
      </c>
      <c r="K5" s="36">
        <v>89</v>
      </c>
      <c r="L5" s="36">
        <v>89</v>
      </c>
      <c r="M5" s="36">
        <v>89</v>
      </c>
      <c r="N5" s="36">
        <v>89</v>
      </c>
      <c r="O5" s="36">
        <v>94</v>
      </c>
      <c r="P5" s="37">
        <v>87</v>
      </c>
      <c r="Q5" s="37">
        <v>87</v>
      </c>
      <c r="R5" s="37">
        <v>90</v>
      </c>
      <c r="S5" s="37">
        <v>88</v>
      </c>
      <c r="T5" s="37">
        <v>86</v>
      </c>
      <c r="U5" s="37">
        <v>91</v>
      </c>
      <c r="V5" s="37">
        <v>85</v>
      </c>
      <c r="W5" s="37">
        <v>90</v>
      </c>
      <c r="X5" s="37">
        <v>85</v>
      </c>
      <c r="Y5" s="37">
        <v>89</v>
      </c>
      <c r="Z5" s="37">
        <v>88</v>
      </c>
      <c r="AA5" s="37">
        <v>90</v>
      </c>
    </row>
    <row r="6" spans="1:27" ht="20.25" customHeight="1" x14ac:dyDescent="0.25">
      <c r="A6" s="38" t="s">
        <v>6</v>
      </c>
      <c r="B6" s="62" t="s">
        <v>1</v>
      </c>
      <c r="C6" s="32" t="s">
        <v>2</v>
      </c>
      <c r="D6" s="33">
        <v>94</v>
      </c>
      <c r="E6" s="33">
        <v>92</v>
      </c>
      <c r="F6" s="33">
        <v>94</v>
      </c>
      <c r="G6" s="34">
        <v>92</v>
      </c>
      <c r="H6" s="35">
        <v>94</v>
      </c>
      <c r="I6" s="35">
        <v>94</v>
      </c>
      <c r="J6" s="35">
        <v>93</v>
      </c>
      <c r="K6" s="36">
        <v>89</v>
      </c>
      <c r="L6" s="36">
        <v>89</v>
      </c>
      <c r="M6" s="36">
        <v>87</v>
      </c>
      <c r="N6" s="36">
        <v>90</v>
      </c>
      <c r="O6" s="36">
        <v>92</v>
      </c>
      <c r="P6" s="37">
        <v>86</v>
      </c>
      <c r="Q6" s="36">
        <v>91</v>
      </c>
      <c r="R6" s="37">
        <v>93</v>
      </c>
      <c r="S6" s="37">
        <v>91</v>
      </c>
      <c r="T6" s="37">
        <v>97</v>
      </c>
      <c r="U6" s="37">
        <v>93</v>
      </c>
      <c r="V6" s="37">
        <v>90</v>
      </c>
      <c r="W6" s="37">
        <v>92</v>
      </c>
      <c r="X6" s="37">
        <v>88</v>
      </c>
      <c r="Y6" s="37">
        <v>95</v>
      </c>
      <c r="Z6" s="37">
        <v>92</v>
      </c>
      <c r="AA6" s="37">
        <v>94</v>
      </c>
    </row>
    <row r="7" spans="1:27" ht="20.25" customHeight="1" x14ac:dyDescent="0.25">
      <c r="A7" s="38" t="s">
        <v>6</v>
      </c>
      <c r="B7" s="63"/>
      <c r="C7" s="39" t="s">
        <v>5</v>
      </c>
      <c r="D7" s="40">
        <v>94</v>
      </c>
      <c r="E7" s="40">
        <v>90</v>
      </c>
      <c r="F7" s="40">
        <v>94</v>
      </c>
      <c r="G7" s="41">
        <v>93</v>
      </c>
      <c r="H7" s="42">
        <v>93</v>
      </c>
      <c r="I7" s="41">
        <v>94</v>
      </c>
      <c r="J7" s="42">
        <v>93</v>
      </c>
      <c r="K7" s="43">
        <v>88</v>
      </c>
      <c r="L7" s="43">
        <v>87</v>
      </c>
      <c r="M7" s="43">
        <v>90</v>
      </c>
      <c r="N7" s="43">
        <v>92</v>
      </c>
      <c r="O7" s="43">
        <v>96</v>
      </c>
      <c r="P7" s="43">
        <v>87</v>
      </c>
      <c r="Q7" s="43">
        <v>95</v>
      </c>
      <c r="R7" s="43">
        <v>93</v>
      </c>
      <c r="S7" s="43">
        <v>90</v>
      </c>
      <c r="T7" s="43">
        <v>89</v>
      </c>
      <c r="U7" s="43">
        <v>90</v>
      </c>
      <c r="V7" s="44">
        <v>89</v>
      </c>
      <c r="W7" s="44">
        <v>91</v>
      </c>
      <c r="X7" s="44">
        <v>85</v>
      </c>
      <c r="Y7" s="44">
        <v>91</v>
      </c>
      <c r="Z7" s="44">
        <v>90</v>
      </c>
      <c r="AA7" s="44">
        <v>91</v>
      </c>
    </row>
    <row r="8" spans="1:27" x14ac:dyDescent="0.25">
      <c r="B8" s="71" t="s">
        <v>73</v>
      </c>
      <c r="C8" s="72"/>
      <c r="D8" s="66"/>
      <c r="E8" s="66"/>
      <c r="F8" s="66"/>
      <c r="G8" s="66"/>
      <c r="H8" s="66"/>
      <c r="I8" s="66"/>
      <c r="J8" s="66"/>
      <c r="K8" s="66"/>
      <c r="L8" s="66"/>
      <c r="M8" s="66"/>
      <c r="N8" s="66"/>
      <c r="O8" s="66"/>
      <c r="P8" s="66"/>
      <c r="Q8" s="66"/>
      <c r="R8" s="66"/>
      <c r="S8" s="66"/>
      <c r="T8" s="66"/>
      <c r="U8" s="66"/>
      <c r="V8" s="66"/>
      <c r="W8" s="66"/>
      <c r="X8" s="66"/>
      <c r="Y8" s="66"/>
      <c r="Z8" s="66"/>
      <c r="AA8" s="67"/>
    </row>
    <row r="9" spans="1:27" ht="21" customHeight="1" x14ac:dyDescent="0.25">
      <c r="A9" s="38" t="s">
        <v>73</v>
      </c>
      <c r="B9" s="60" t="s">
        <v>89</v>
      </c>
      <c r="C9" s="45" t="s">
        <v>5</v>
      </c>
      <c r="D9" s="49">
        <v>92</v>
      </c>
      <c r="E9" s="49">
        <v>90</v>
      </c>
      <c r="F9" s="50">
        <v>92</v>
      </c>
      <c r="G9" s="50">
        <v>94</v>
      </c>
      <c r="H9" s="50">
        <v>93</v>
      </c>
      <c r="I9" s="51">
        <v>92</v>
      </c>
      <c r="J9" s="51">
        <v>93</v>
      </c>
      <c r="K9" s="52">
        <v>91</v>
      </c>
      <c r="L9" s="52">
        <v>87</v>
      </c>
      <c r="M9" s="52">
        <v>91</v>
      </c>
      <c r="N9" s="52">
        <v>92</v>
      </c>
      <c r="O9" s="53">
        <v>86</v>
      </c>
      <c r="P9" s="52">
        <v>94</v>
      </c>
      <c r="Q9" s="53">
        <v>89</v>
      </c>
      <c r="R9" s="53">
        <v>92</v>
      </c>
      <c r="S9" s="54">
        <v>86</v>
      </c>
      <c r="T9" s="54">
        <v>88</v>
      </c>
      <c r="U9" s="54">
        <v>89</v>
      </c>
      <c r="V9" s="54">
        <v>91</v>
      </c>
      <c r="W9" s="54">
        <v>94</v>
      </c>
      <c r="X9" s="54">
        <v>92</v>
      </c>
      <c r="Y9" s="54">
        <v>84</v>
      </c>
      <c r="Z9" s="54">
        <v>87</v>
      </c>
      <c r="AA9" s="54">
        <v>86</v>
      </c>
    </row>
    <row r="10" spans="1:27" ht="18" customHeight="1" x14ac:dyDescent="0.25">
      <c r="A10" s="38" t="s">
        <v>73</v>
      </c>
      <c r="B10" s="61"/>
      <c r="C10" s="48" t="s">
        <v>91</v>
      </c>
      <c r="D10" s="50">
        <v>91</v>
      </c>
      <c r="E10" s="50">
        <v>90</v>
      </c>
      <c r="F10" s="55">
        <v>92</v>
      </c>
      <c r="G10" s="50">
        <v>93</v>
      </c>
      <c r="H10" s="51">
        <v>93</v>
      </c>
      <c r="I10" s="52">
        <v>93</v>
      </c>
      <c r="J10" s="52">
        <v>92</v>
      </c>
      <c r="K10" s="52">
        <v>89</v>
      </c>
      <c r="L10" s="53">
        <v>88</v>
      </c>
      <c r="M10" s="53">
        <v>92</v>
      </c>
      <c r="N10" s="53">
        <v>94</v>
      </c>
      <c r="O10" s="54">
        <v>86</v>
      </c>
      <c r="P10" s="54">
        <v>91</v>
      </c>
      <c r="Q10" s="54">
        <v>90</v>
      </c>
      <c r="R10" s="54">
        <v>93</v>
      </c>
      <c r="S10" s="54">
        <v>86</v>
      </c>
      <c r="T10" s="54">
        <v>88</v>
      </c>
      <c r="U10" s="54">
        <v>89</v>
      </c>
      <c r="V10" s="54">
        <v>90</v>
      </c>
      <c r="W10" s="54">
        <v>83</v>
      </c>
      <c r="X10" s="54">
        <v>90</v>
      </c>
      <c r="Y10" s="54">
        <v>85</v>
      </c>
      <c r="Z10" s="54">
        <v>87</v>
      </c>
      <c r="AA10" s="54">
        <v>85</v>
      </c>
    </row>
    <row r="11" spans="1:27" ht="19.5" customHeight="1" x14ac:dyDescent="0.25">
      <c r="A11" s="38" t="s">
        <v>73</v>
      </c>
      <c r="B11" s="46" t="s">
        <v>90</v>
      </c>
      <c r="C11" s="45" t="s">
        <v>18</v>
      </c>
      <c r="D11" s="56">
        <v>91</v>
      </c>
      <c r="E11" s="56">
        <v>90</v>
      </c>
      <c r="F11" s="50">
        <v>90</v>
      </c>
      <c r="G11" s="51">
        <v>88</v>
      </c>
      <c r="H11" s="51">
        <v>90</v>
      </c>
      <c r="I11" s="51">
        <v>89</v>
      </c>
      <c r="J11" s="51">
        <v>90</v>
      </c>
      <c r="K11" s="52">
        <v>90</v>
      </c>
      <c r="L11" s="52">
        <v>89</v>
      </c>
      <c r="M11" s="52">
        <v>88</v>
      </c>
      <c r="N11" s="53">
        <v>90</v>
      </c>
      <c r="O11" s="53">
        <v>89</v>
      </c>
      <c r="P11" s="53">
        <v>87</v>
      </c>
      <c r="Q11" s="54">
        <v>87</v>
      </c>
      <c r="R11" s="54">
        <v>90</v>
      </c>
      <c r="S11" s="54">
        <v>85</v>
      </c>
      <c r="T11" s="54">
        <v>87</v>
      </c>
      <c r="U11" s="54">
        <v>88</v>
      </c>
      <c r="V11" s="54">
        <v>89</v>
      </c>
      <c r="W11" s="54">
        <v>90</v>
      </c>
      <c r="X11" s="54">
        <v>89</v>
      </c>
      <c r="Y11" s="54">
        <v>84</v>
      </c>
      <c r="Z11" s="54">
        <v>85</v>
      </c>
      <c r="AA11" s="54">
        <v>84</v>
      </c>
    </row>
  </sheetData>
  <mergeCells count="5">
    <mergeCell ref="B9:B10"/>
    <mergeCell ref="B6:B7"/>
    <mergeCell ref="B3:B5"/>
    <mergeCell ref="D2:AA2"/>
    <mergeCell ref="D8:AA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fiche</vt:lpstr>
      <vt:lpstr>liste</vt:lpstr>
      <vt:lpstr>mill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Raphaël Giroux</dc:creator>
  <cp:lastModifiedBy>Hicham Maddouch</cp:lastModifiedBy>
  <dcterms:created xsi:type="dcterms:W3CDTF">2020-04-01T14:34:51Z</dcterms:created>
  <dcterms:modified xsi:type="dcterms:W3CDTF">2020-04-04T22:48:17Z</dcterms:modified>
</cp:coreProperties>
</file>