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<sst xmlns="http://schemas.openxmlformats.org/spreadsheetml/2006/main" count="30" uniqueCount="16">
  <si>
    <t xml:space="preserve">Courses de moins de 13 partants</t>
  </si>
  <si>
    <t xml:space="preserve">tableaux cote %</t>
  </si>
  <si>
    <t xml:space="preserve">Cote</t>
  </si>
  <si>
    <t xml:space="preserve">P%</t>
  </si>
  <si>
    <t xml:space="preserve">Chevaux</t>
  </si>
  <si>
    <t xml:space="preserve">Cotes</t>
  </si>
  <si>
    <t xml:space="preserve">Pourcentages</t>
  </si>
  <si>
    <t xml:space="preserve">RANG</t>
  </si>
  <si>
    <t xml:space="preserve">Si inferieur a 45% jouer les outsiders</t>
  </si>
  <si>
    <t xml:space="preserve">6 Partants </t>
  </si>
  <si>
    <t xml:space="preserve">Favoris</t>
  </si>
  <si>
    <t xml:space="preserve">outsiders</t>
  </si>
  <si>
    <t xml:space="preserve">7 Partants </t>
  </si>
  <si>
    <t xml:space="preserve">8 Partants </t>
  </si>
  <si>
    <t xml:space="preserve">9 Partants </t>
  </si>
  <si>
    <t xml:space="preserve">10 Partants 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</si>
</sst>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.0%"/>
  </numFmts>
  <fonts count="12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22"/>
      <color rgb="FF000000"/>
      <name val="Calibri"/>
      <family val="2"/>
      <charset val="1"/>
    </font>
    <font>
      <b val="true"/>
      <sz val="11"/>
      <color rgb="FFFFFFFF"/>
      <name val="Calibri"/>
      <family val="2"/>
      <charset val="1"/>
    </font>
    <font>
      <b val="true"/>
      <sz val="11"/>
      <name val="Calibri"/>
      <family val="2"/>
      <charset val="1"/>
    </font>
    <font>
      <b val="true"/>
      <sz val="11"/>
      <color rgb="FF3F3F3F"/>
      <name val="Calibri"/>
      <family val="2"/>
      <charset val="1"/>
    </font>
    <font>
      <b val="true"/>
      <i val="true"/>
      <sz val="11"/>
      <color rgb="FFBFBFBF"/>
      <name val="Calibri"/>
      <family val="2"/>
      <charset val="1"/>
    </font>
    <font>
      <b val="true"/>
      <sz val="11"/>
      <color rgb="FFFA7D00"/>
      <name val="Calibri"/>
      <family val="2"/>
      <charset val="1"/>
    </font>
    <font>
      <i val="true"/>
      <sz val="11"/>
      <color rgb="FFBFBFBF"/>
      <name val="Calibri"/>
      <family val="2"/>
    </font>
    <font>
      <b val="true"/>
      <sz val="11"/>
      <color rgb="FF000000"/>
      <name val="Calibri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rgb="FFF2F2F2"/>
        <bgColor rgb="FFFFFFFF"/>
      </patternFill>
    </fill>
    <fill>
      <patternFill patternType="solid">
        <fgColor rgb="FFFFFF00"/>
        <bgColor rgb="FFFFFF00"/>
      </patternFill>
    </fill>
    <fill>
      <patternFill patternType="solid">
        <fgColor rgb="FF000000"/>
        <bgColor rgb="FF003300"/>
      </patternFill>
    </fill>
    <fill>
      <patternFill patternType="solid">
        <fgColor rgb="FFFFCC00"/>
        <bgColor rgb="FFFFFF00"/>
      </patternFill>
    </fill>
    <fill>
      <patternFill patternType="solid">
        <fgColor rgb="FF92D050"/>
        <bgColor rgb="FFBFBFBF"/>
      </patternFill>
    </fill>
  </fills>
  <borders count="5">
    <border diagonalUp="false" diagonalDown="false">
      <left/>
      <right/>
      <top/>
      <bottom/>
      <diagonal/>
    </border>
    <border diagonalUp="false" diagonalDown="false"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 diagonalUp="false" diagonalDown="false">
      <left/>
      <right/>
      <top/>
      <bottom style="thin">
        <color rgb="FF3F3F3F"/>
      </bottom>
      <diagonal/>
    </border>
    <border diagonalUp="false" diagonalDown="false"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 diagonalUp="false" diagonalDown="false">
      <left/>
      <right/>
      <top style="thin">
        <color rgb="FF3F3F3F"/>
      </top>
      <bottom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9" fillId="2" borderId="1" applyFont="true" applyBorder="true" applyAlignment="true" applyProtection="false">
      <alignment horizontal="general" vertical="bottom" textRotation="0" wrapText="false" indent="0" shrinkToFit="false"/>
    </xf>
    <xf numFmtId="164" fontId="9" fillId="2" borderId="1" applyFont="true" applyBorder="true" applyAlignment="true" applyProtection="false">
      <alignment horizontal="general" vertical="bottom" textRotation="0" wrapText="false" indent="0" shrinkToFit="false"/>
    </xf>
  </cellStyleXfs>
  <cellXfs count="2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3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4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3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7" fillId="3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7" fillId="0" borderId="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8" fillId="0" borderId="0" xfId="2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2" borderId="1" xfId="21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9" fillId="2" borderId="1" xfId="21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0" fillId="3" borderId="4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5" borderId="4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4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5" fillId="4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1" fillId="3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6" borderId="3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0" fillId="0" borderId="3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4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3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5" fillId="4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</cellXfs>
  <cellStyles count="8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Excel Built-in Calculation" xfId="20" builtinId="53" customBuiltin="true"/>
    <cellStyle name="Excel Built-in Explanatory Text" xfId="21" builtinId="53" customBuiltin="tru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7F7F7F"/>
      <rgbColor rgb="FF9999FF"/>
      <rgbColor rgb="FF993366"/>
      <rgbColor rgb="FFF2F2F2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2D050"/>
      <rgbColor rgb="FFFFCC00"/>
      <rgbColor rgb="FFFF9900"/>
      <rgbColor rgb="FFFA7D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F3F3F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W36"/>
  <sheetViews>
    <sheetView showFormulas="false" showGridLines="true" showRowColHeaders="true" showZeros="true" rightToLeft="false" tabSelected="true" showOutlineSymbols="true" defaultGridColor="true" view="normal" topLeftCell="C1" colorId="64" zoomScale="100" zoomScaleNormal="100" zoomScalePageLayoutView="100" workbookViewId="0">
      <selection pane="topLeft" activeCell="M26" activeCellId="0" sqref="M26"/>
    </sheetView>
  </sheetViews>
  <sheetFormatPr defaultRowHeight="15" outlineLevelRow="0" outlineLevelCol="0"/>
  <cols>
    <col collapsed="false" customWidth="true" hidden="false" outlineLevel="0" max="20" min="1" style="0" width="6.01"/>
    <col collapsed="false" customWidth="true" hidden="false" outlineLevel="0" max="21" min="21" style="0" width="7.49"/>
    <col collapsed="false" customWidth="true" hidden="false" outlineLevel="0" max="1025" min="22" style="0" width="10.65"/>
  </cols>
  <sheetData>
    <row r="1" customFormat="false" ht="28.5" hidden="false" customHeight="false" outlineLevel="0" collapsed="false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customFormat="false" ht="13.8" hidden="false" customHeight="false" outlineLevel="0" collapsed="false">
      <c r="L2" s="2" t="s">
        <v>1</v>
      </c>
      <c r="M2" s="2"/>
      <c r="N2" s="2"/>
      <c r="O2" s="2"/>
      <c r="P2" s="2"/>
      <c r="Q2" s="2"/>
      <c r="R2" s="2"/>
      <c r="S2" s="2"/>
    </row>
    <row r="3" customFormat="false" ht="13.8" hidden="false" customHeight="false" outlineLevel="0" collapsed="false">
      <c r="L3" s="3" t="s">
        <v>2</v>
      </c>
      <c r="M3" s="4" t="s">
        <v>3</v>
      </c>
      <c r="N3" s="5" t="s">
        <v>2</v>
      </c>
      <c r="O3" s="4" t="s">
        <v>3</v>
      </c>
      <c r="P3" s="5" t="s">
        <v>2</v>
      </c>
      <c r="Q3" s="4" t="s">
        <v>3</v>
      </c>
      <c r="R3" s="5" t="s">
        <v>2</v>
      </c>
      <c r="S3" s="4" t="s">
        <v>3</v>
      </c>
    </row>
    <row r="4" customFormat="false" ht="13.8" hidden="false" customHeight="false" outlineLevel="0" collapsed="false">
      <c r="D4" s="6" t="s">
        <v>4</v>
      </c>
      <c r="E4" s="6"/>
      <c r="F4" s="6" t="s">
        <v>5</v>
      </c>
      <c r="G4" s="6"/>
      <c r="H4" s="6" t="s">
        <v>6</v>
      </c>
      <c r="I4" s="6"/>
      <c r="J4" s="6"/>
      <c r="K4" s="7" t="s">
        <v>7</v>
      </c>
      <c r="L4" s="8" t="n">
        <v>1</v>
      </c>
      <c r="M4" s="9" t="n">
        <v>50</v>
      </c>
      <c r="N4" s="8" t="n">
        <v>12</v>
      </c>
      <c r="O4" s="9" t="n">
        <v>7.7</v>
      </c>
      <c r="P4" s="8" t="n">
        <v>23</v>
      </c>
      <c r="Q4" s="9" t="n">
        <v>4.1</v>
      </c>
      <c r="R4" s="8" t="n">
        <v>34</v>
      </c>
      <c r="S4" s="9" t="n">
        <v>2.8</v>
      </c>
    </row>
    <row r="5" customFormat="false" ht="13.8" hidden="false" customHeight="false" outlineLevel="0" collapsed="false">
      <c r="D5" s="10" t="n">
        <v>1</v>
      </c>
      <c r="E5" s="10"/>
      <c r="F5" s="11" t="n">
        <v>3.4</v>
      </c>
      <c r="G5" s="11"/>
      <c r="H5" s="12" t="n">
        <f aca="false" t="array" ref="H5:H5">IF(F5="","",MIN(IF($L$4:$S$14=INT(F5),$M$4:$T$14))/100)</f>
        <v>0.25</v>
      </c>
      <c r="I5" s="12"/>
      <c r="J5" s="12"/>
      <c r="K5" s="13" t="n">
        <f aca="false">IFERROR(RANK(F5,$F$5:$G$14,1)+COUNTIF(F5:F14,F5)-1,"")</f>
        <v>2</v>
      </c>
      <c r="L5" s="8" t="n">
        <v>2</v>
      </c>
      <c r="M5" s="9" t="n">
        <v>33.3</v>
      </c>
      <c r="N5" s="8" t="n">
        <v>13</v>
      </c>
      <c r="O5" s="9" t="n">
        <v>7.1</v>
      </c>
      <c r="P5" s="8" t="n">
        <v>24</v>
      </c>
      <c r="Q5" s="9" t="n">
        <v>4</v>
      </c>
      <c r="R5" s="8" t="n">
        <v>35</v>
      </c>
      <c r="S5" s="9" t="n">
        <v>2.7</v>
      </c>
    </row>
    <row r="6" customFormat="false" ht="13.8" hidden="false" customHeight="false" outlineLevel="0" collapsed="false">
      <c r="D6" s="10" t="n">
        <v>2</v>
      </c>
      <c r="E6" s="10"/>
      <c r="F6" s="11" t="n">
        <v>2.7</v>
      </c>
      <c r="G6" s="11"/>
      <c r="H6" s="12" t="n">
        <f aca="false" t="array" ref="H6:H6">IF(F6="","",MIN(IF($L$4:$S$14=INT(F6),$M$4:$T$14))/100)</f>
        <v>0.333</v>
      </c>
      <c r="I6" s="12"/>
      <c r="J6" s="12"/>
      <c r="K6" s="13" t="n">
        <f aca="false">IFERROR(RANK(F6,$F$5:$G$14,1)+COUNTIF(F6:F15,F6)-1,"")</f>
        <v>1</v>
      </c>
      <c r="L6" s="8" t="n">
        <v>3</v>
      </c>
      <c r="M6" s="9" t="n">
        <v>25</v>
      </c>
      <c r="N6" s="8" t="n">
        <v>14</v>
      </c>
      <c r="O6" s="9" t="n">
        <v>6.7</v>
      </c>
      <c r="P6" s="8" t="n">
        <v>25</v>
      </c>
      <c r="Q6" s="9" t="n">
        <v>3.8</v>
      </c>
      <c r="R6" s="8" t="n">
        <v>36</v>
      </c>
      <c r="S6" s="9" t="n">
        <v>2.7</v>
      </c>
    </row>
    <row r="7" customFormat="false" ht="13.8" hidden="false" customHeight="false" outlineLevel="0" collapsed="false">
      <c r="D7" s="10" t="n">
        <v>3</v>
      </c>
      <c r="E7" s="10"/>
      <c r="F7" s="11" t="n">
        <v>5.9</v>
      </c>
      <c r="G7" s="11"/>
      <c r="H7" s="12" t="n">
        <f aca="false" t="array" ref="H7:H7">IF(F7="","",MIN(IF($L$4:$S$14=INT(F7),$M$4:$T$14))/100)</f>
        <v>0.167</v>
      </c>
      <c r="I7" s="12"/>
      <c r="J7" s="12"/>
      <c r="K7" s="13" t="n">
        <f aca="false">IFERROR(RANK(F7,$F$5:$G$14,1)+COUNTIF(F7:F16,F7)-1,"")</f>
        <v>3</v>
      </c>
      <c r="L7" s="8" t="n">
        <v>4</v>
      </c>
      <c r="M7" s="9" t="n">
        <v>20</v>
      </c>
      <c r="N7" s="8" t="n">
        <v>15</v>
      </c>
      <c r="O7" s="9" t="n">
        <v>6.3</v>
      </c>
      <c r="P7" s="8" t="n">
        <v>26</v>
      </c>
      <c r="Q7" s="9" t="n">
        <v>3.7</v>
      </c>
      <c r="R7" s="8" t="n">
        <v>37</v>
      </c>
      <c r="S7" s="9" t="n">
        <v>2.6</v>
      </c>
    </row>
    <row r="8" customFormat="false" ht="13.8" hidden="false" customHeight="false" outlineLevel="0" collapsed="false">
      <c r="D8" s="10" t="n">
        <v>4</v>
      </c>
      <c r="E8" s="10"/>
      <c r="F8" s="11" t="n">
        <v>10</v>
      </c>
      <c r="G8" s="11"/>
      <c r="H8" s="12" t="n">
        <f aca="false" t="array" ref="H8:H8">IF(F8="","",MIN(IF($L$4:$S$14=INT(F8),$M$4:$T$14))/100)</f>
        <v>0.091</v>
      </c>
      <c r="I8" s="12"/>
      <c r="J8" s="12"/>
      <c r="K8" s="13" t="n">
        <f aca="false">IFERROR(RANK(F8,$F$5:$G$14,1)+COUNTIF(F8:F17,F8)-1,"")</f>
        <v>5</v>
      </c>
      <c r="L8" s="8" t="n">
        <v>5</v>
      </c>
      <c r="M8" s="9" t="n">
        <v>16.7</v>
      </c>
      <c r="N8" s="8" t="n">
        <v>16</v>
      </c>
      <c r="O8" s="9" t="n">
        <v>5.9</v>
      </c>
      <c r="P8" s="8" t="n">
        <v>27</v>
      </c>
      <c r="Q8" s="9" t="n">
        <v>3.5</v>
      </c>
      <c r="R8" s="8" t="n">
        <v>38</v>
      </c>
      <c r="S8" s="9" t="n">
        <v>2.5</v>
      </c>
    </row>
    <row r="9" customFormat="false" ht="13.8" hidden="false" customHeight="false" outlineLevel="0" collapsed="false">
      <c r="D9" s="10" t="n">
        <v>5</v>
      </c>
      <c r="E9" s="10"/>
      <c r="F9" s="11" t="n">
        <v>8</v>
      </c>
      <c r="G9" s="11"/>
      <c r="H9" s="12" t="n">
        <f aca="false" t="array" ref="H9:H9">IF(F9="","",MIN(IF($L$4:$S$14=INT(F9),$M$4:$T$14))/100)</f>
        <v>0.111</v>
      </c>
      <c r="I9" s="12"/>
      <c r="J9" s="12"/>
      <c r="K9" s="13" t="n">
        <f aca="false">IFERROR(RANK(F9,$F$5:$G$14,1)+COUNTIF(F9:F18,F9)-1,"")</f>
        <v>4</v>
      </c>
      <c r="L9" s="8" t="n">
        <v>6</v>
      </c>
      <c r="M9" s="9" t="n">
        <v>14.3</v>
      </c>
      <c r="N9" s="8" t="n">
        <v>17</v>
      </c>
      <c r="O9" s="9" t="n">
        <v>5.5</v>
      </c>
      <c r="P9" s="8" t="n">
        <v>28</v>
      </c>
      <c r="Q9" s="9" t="n">
        <v>3.4</v>
      </c>
      <c r="R9" s="8" t="n">
        <v>39</v>
      </c>
      <c r="S9" s="9" t="n">
        <v>2.5</v>
      </c>
    </row>
    <row r="10" customFormat="false" ht="13.8" hidden="false" customHeight="false" outlineLevel="0" collapsed="false">
      <c r="D10" s="10" t="n">
        <v>6</v>
      </c>
      <c r="E10" s="10"/>
      <c r="F10" s="11" t="n">
        <v>11</v>
      </c>
      <c r="G10" s="11"/>
      <c r="H10" s="12" t="n">
        <f aca="false" t="array" ref="H10:H10">IF(F10="","",MIN(IF($L$4:$S$14=INT(F10),$M$4:$T$14))/100)</f>
        <v>0.083</v>
      </c>
      <c r="I10" s="12"/>
      <c r="J10" s="12"/>
      <c r="K10" s="13" t="n">
        <f aca="false">IFERROR(RANK(F10,$F$5:$G$14,1)+COUNTIF(F10:F19,F10)-1,"")</f>
        <v>6</v>
      </c>
      <c r="L10" s="8" t="n">
        <v>7</v>
      </c>
      <c r="M10" s="9" t="n">
        <v>12.5</v>
      </c>
      <c r="N10" s="8" t="n">
        <v>18</v>
      </c>
      <c r="O10" s="9" t="n">
        <v>5.3</v>
      </c>
      <c r="P10" s="8" t="n">
        <v>29</v>
      </c>
      <c r="Q10" s="9" t="n">
        <v>3.3</v>
      </c>
      <c r="R10" s="14"/>
      <c r="S10" s="14"/>
    </row>
    <row r="11" customFormat="false" ht="13.8" hidden="false" customHeight="false" outlineLevel="0" collapsed="false">
      <c r="D11" s="10" t="n">
        <v>7</v>
      </c>
      <c r="E11" s="10"/>
      <c r="F11" s="11" t="n">
        <v>21</v>
      </c>
      <c r="G11" s="11"/>
      <c r="H11" s="12" t="n">
        <f aca="false" t="array" ref="H11:H11">IF(F11="","",MIN(IF($L$4:$S$14=INT(F11),$M$4:$T$14))/100)</f>
        <v>0.045</v>
      </c>
      <c r="I11" s="12"/>
      <c r="J11" s="12"/>
      <c r="K11" s="13" t="n">
        <f aca="false">IFERROR(RANK(F11,$F$5:$G$14,1)+COUNTIF(F11:F20,F11)-1,"")</f>
        <v>7</v>
      </c>
      <c r="L11" s="8" t="n">
        <v>8</v>
      </c>
      <c r="M11" s="9" t="n">
        <v>11.1</v>
      </c>
      <c r="N11" s="8" t="n">
        <v>19</v>
      </c>
      <c r="O11" s="9" t="n">
        <v>5</v>
      </c>
      <c r="P11" s="8" t="n">
        <v>30</v>
      </c>
      <c r="Q11" s="9" t="n">
        <v>3.2</v>
      </c>
      <c r="R11" s="14"/>
      <c r="S11" s="14"/>
    </row>
    <row r="12" customFormat="false" ht="13.8" hidden="false" customHeight="false" outlineLevel="0" collapsed="false">
      <c r="D12" s="10" t="n">
        <v>8</v>
      </c>
      <c r="E12" s="10"/>
      <c r="F12" s="11"/>
      <c r="G12" s="11"/>
      <c r="H12" s="12" t="str">
        <f aca="false" t="array" ref="H12:H12">IF(F12="","",MIN(IF($L$4:$S$14=INT(F12),$M$4:$T$14))/100)</f>
        <v/>
      </c>
      <c r="I12" s="12"/>
      <c r="J12" s="12"/>
      <c r="K12" s="13" t="str">
        <f aca="false">IFERROR(RANK(F12,$F$5:$G$14,1)+COUNTIF(F12:F21,F12)-1,"")</f>
        <v/>
      </c>
      <c r="L12" s="8" t="n">
        <v>9</v>
      </c>
      <c r="M12" s="9" t="n">
        <v>10</v>
      </c>
      <c r="N12" s="8" t="n">
        <v>20</v>
      </c>
      <c r="O12" s="9" t="n">
        <v>4.8</v>
      </c>
      <c r="P12" s="8" t="n">
        <v>31</v>
      </c>
      <c r="Q12" s="9" t="n">
        <v>3.1</v>
      </c>
      <c r="R12" s="14"/>
      <c r="S12" s="14"/>
    </row>
    <row r="13" customFormat="false" ht="13.8" hidden="false" customHeight="false" outlineLevel="0" collapsed="false">
      <c r="D13" s="10" t="n">
        <v>9</v>
      </c>
      <c r="E13" s="10"/>
      <c r="F13" s="11"/>
      <c r="G13" s="11"/>
      <c r="H13" s="12" t="str">
        <f aca="false" t="array" ref="H13:H13">IF(F13="","",MIN(IF($L$4:$S$14=INT(F13),$M$4:$T$14))/100)</f>
        <v/>
      </c>
      <c r="I13" s="12"/>
      <c r="J13" s="12"/>
      <c r="K13" s="13" t="str">
        <f aca="false">IFERROR(RANK(F13,$F$5:$G$14,1)+COUNTIF(F13:F22,F13)-1,"")</f>
        <v/>
      </c>
      <c r="L13" s="8" t="n">
        <v>10</v>
      </c>
      <c r="M13" s="9" t="n">
        <v>9.1</v>
      </c>
      <c r="N13" s="8" t="n">
        <v>21</v>
      </c>
      <c r="O13" s="9" t="n">
        <v>4.5</v>
      </c>
      <c r="P13" s="8" t="n">
        <v>32</v>
      </c>
      <c r="Q13" s="9" t="n">
        <v>3</v>
      </c>
      <c r="R13" s="14"/>
      <c r="S13" s="14"/>
    </row>
    <row r="14" customFormat="false" ht="13.8" hidden="false" customHeight="false" outlineLevel="0" collapsed="false">
      <c r="D14" s="10" t="n">
        <v>10</v>
      </c>
      <c r="E14" s="10"/>
      <c r="F14" s="11"/>
      <c r="G14" s="11"/>
      <c r="H14" s="12" t="str">
        <f aca="false" t="array" ref="H14:H14">IF(F14="","",MIN(IF($L$4:$S$14=INT(F14),$M$4:$T$14))/100)</f>
        <v/>
      </c>
      <c r="I14" s="12"/>
      <c r="J14" s="12"/>
      <c r="K14" s="13" t="str">
        <f aca="false">IFERROR(RANK(F14,$F$5:$G$14,1)+COUNTIF(F14:F23,F14)-1,"")</f>
        <v/>
      </c>
      <c r="L14" s="8" t="n">
        <v>11</v>
      </c>
      <c r="M14" s="9" t="n">
        <v>8.3</v>
      </c>
      <c r="N14" s="8" t="n">
        <v>22</v>
      </c>
      <c r="O14" s="9" t="n">
        <v>4.3</v>
      </c>
      <c r="P14" s="8" t="n">
        <v>33</v>
      </c>
      <c r="Q14" s="9" t="n">
        <v>2.9</v>
      </c>
      <c r="R14" s="14"/>
      <c r="S14" s="14"/>
    </row>
    <row r="16" customFormat="false" ht="13.8" hidden="false" customHeight="false" outlineLevel="0" collapsed="false">
      <c r="D16" s="15" t="str">
        <f aca="false">IF(H16&lt;1.25,"Course jouable","Course non jouable")</f>
        <v>Course jouable</v>
      </c>
      <c r="E16" s="15"/>
      <c r="F16" s="15"/>
      <c r="G16" s="15"/>
      <c r="H16" s="16" t="n">
        <f aca="false">SUM(H5:H14)</f>
        <v>1.08</v>
      </c>
      <c r="I16" s="16"/>
      <c r="J16" s="16"/>
    </row>
    <row r="17" customFormat="false" ht="13.8" hidden="false" customHeight="false" outlineLevel="0" collapsed="false">
      <c r="D17" s="17" t="str">
        <f aca="false">IF(H16&gt;0.45,"Jouer les favoris","jouer les outsiders")</f>
        <v>Jouer les favoris</v>
      </c>
      <c r="E17" s="17"/>
      <c r="F17" s="17"/>
      <c r="G17" s="17"/>
      <c r="H17" s="18" t="n">
        <f aca="false">H16-(H5+H6)</f>
        <v>0.497</v>
      </c>
      <c r="I17" s="18"/>
      <c r="J17" s="18"/>
    </row>
    <row r="18" customFormat="false" ht="13.8" hidden="false" customHeight="false" outlineLevel="0" collapsed="false">
      <c r="D18" s="19" t="s">
        <v>8</v>
      </c>
      <c r="E18" s="19"/>
      <c r="F18" s="19"/>
      <c r="G18" s="19"/>
      <c r="H18" s="19"/>
      <c r="I18" s="19"/>
      <c r="J18" s="19"/>
    </row>
    <row r="19" customFormat="false" ht="15" hidden="false" customHeight="false" outlineLevel="0" collapsed="false">
      <c r="D19" s="20" t="s">
        <v>9</v>
      </c>
      <c r="E19" s="20"/>
      <c r="F19" s="20"/>
    </row>
    <row r="20" customFormat="false" ht="15" hidden="false" customHeight="false" outlineLevel="0" collapsed="false">
      <c r="D20" s="19" t="s">
        <v>10</v>
      </c>
      <c r="E20" s="19"/>
      <c r="F20" s="19"/>
      <c r="H20" s="21" t="s">
        <v>11</v>
      </c>
      <c r="I20" s="21"/>
      <c r="J20" s="21"/>
    </row>
    <row r="21" customFormat="false" ht="15" hidden="false" customHeight="false" outlineLevel="0" collapsed="false">
      <c r="D21" s="22"/>
      <c r="E21" s="22"/>
      <c r="H21" s="4"/>
      <c r="I21" s="4"/>
      <c r="J21" s="4"/>
      <c r="K21" s="4"/>
    </row>
    <row r="22" customFormat="false" ht="13.8" hidden="false" customHeight="false" outlineLevel="0" collapsed="false">
      <c r="D22" s="0" t="n">
        <v>1</v>
      </c>
      <c r="E22" s="0" t="n">
        <v>2</v>
      </c>
      <c r="F22" s="0" t="n">
        <v>3</v>
      </c>
      <c r="G22" s="0" t="n">
        <v>4</v>
      </c>
      <c r="H22" s="0" t="n">
        <v>5</v>
      </c>
      <c r="I22" s="0" t="n">
        <v>6</v>
      </c>
      <c r="J22" s="0" t="n">
        <v>7</v>
      </c>
      <c r="K22" s="0" t="n">
        <v>8</v>
      </c>
      <c r="L22" s="0" t="n">
        <v>9</v>
      </c>
      <c r="M22" s="0" t="n">
        <v>10</v>
      </c>
      <c r="N22" s="0" t="n">
        <v>11</v>
      </c>
      <c r="O22" s="0" t="n">
        <v>12</v>
      </c>
      <c r="P22" s="0" t="n">
        <v>13</v>
      </c>
      <c r="Q22" s="0" t="n">
        <v>14</v>
      </c>
      <c r="R22" s="0" t="n">
        <v>15</v>
      </c>
      <c r="S22" s="0" t="n">
        <v>16</v>
      </c>
      <c r="T22" s="0" t="n">
        <v>17</v>
      </c>
      <c r="U22" s="0" t="n">
        <v>18</v>
      </c>
    </row>
    <row r="23" customFormat="false" ht="15" hidden="false" customHeight="false" outlineLevel="0" collapsed="false">
      <c r="D23" s="20" t="s">
        <v>12</v>
      </c>
      <c r="E23" s="20"/>
      <c r="F23" s="20"/>
    </row>
    <row r="24" customFormat="false" ht="15" hidden="false" customHeight="false" outlineLevel="0" collapsed="false">
      <c r="D24" s="2" t="s">
        <v>10</v>
      </c>
      <c r="E24" s="2"/>
      <c r="F24" s="2"/>
      <c r="H24" s="14" t="s">
        <v>11</v>
      </c>
      <c r="I24" s="14"/>
      <c r="J24" s="14"/>
    </row>
    <row r="25" customFormat="false" ht="13.8" hidden="false" customHeight="false" outlineLevel="0" collapsed="false">
      <c r="D25" s="22" t="n">
        <f aca="false">IFERROR(INDEX($D$5:$D$14,MATCH(1,$K$5:$K$14,0)),"")</f>
        <v>2</v>
      </c>
      <c r="E25" s="22" t="n">
        <f aca="false">IFERROR(INDEX($D$5:$D$14,MATCH(2,$K$5:$K$14,0)),"")</f>
        <v>1</v>
      </c>
      <c r="F25" s="22" t="n">
        <f aca="false">IFERROR(INDEX($D$5:$D$14,MATCH(3,$K$5:$K$14,0)),"")</f>
        <v>3</v>
      </c>
      <c r="G25" s="0" t="n">
        <f aca="false">IFERROR(INDEX($D$5:$D$14,MATCH(4,$K$5:$K$14,0)),"")</f>
        <v>5</v>
      </c>
      <c r="H25" s="4" t="n">
        <f aca="false">IFERROR(INDEX($D$5:$D$14,MATCH(5,$K$5:$K$14,0)),"")</f>
        <v>4</v>
      </c>
      <c r="I25" s="4" t="n">
        <f aca="false">IFERROR(INDEX($D$5:$D$14,MATCH(6,$K$5:$K$14,0)),"")</f>
        <v>6</v>
      </c>
      <c r="J25" s="4" t="n">
        <f aca="false">IFERROR(INDEX($D$5:$D$14,MATCH(7,$K$5:$K$14,0)),"")</f>
        <v>7</v>
      </c>
      <c r="K25" s="4" t="str">
        <f aca="false">IFERROR(INDEX($D$5:$D$14,MATCH(8,$K$5:$K$14,0)),"")</f>
        <v/>
      </c>
      <c r="L25" s="0" t="str">
        <f aca="false">IFERROR(INDEX($D$5:$D$14,MATCH(9,$K$5:$K$14,0)),"")</f>
        <v/>
      </c>
      <c r="M25" s="0" t="str">
        <f aca="false">IFERROR(INDEX($D$5:$D$14,MATCH(10,$K$5:$K$14,0)),"")</f>
        <v/>
      </c>
      <c r="W25" s="23"/>
    </row>
    <row r="27" customFormat="false" ht="15" hidden="false" customHeight="false" outlineLevel="0" collapsed="false">
      <c r="D27" s="20" t="s">
        <v>13</v>
      </c>
      <c r="E27" s="20"/>
      <c r="F27" s="20"/>
    </row>
    <row r="28" customFormat="false" ht="15" hidden="false" customHeight="false" outlineLevel="0" collapsed="false">
      <c r="D28" s="24" t="s">
        <v>10</v>
      </c>
      <c r="E28" s="24"/>
      <c r="F28" s="24"/>
      <c r="H28" s="14" t="s">
        <v>11</v>
      </c>
      <c r="I28" s="14"/>
      <c r="J28" s="14"/>
    </row>
    <row r="29" customFormat="false" ht="15" hidden="false" customHeight="false" outlineLevel="0" collapsed="false">
      <c r="D29" s="22"/>
      <c r="E29" s="22"/>
      <c r="F29" s="22"/>
      <c r="H29" s="4"/>
      <c r="I29" s="4"/>
      <c r="J29" s="4"/>
      <c r="K29" s="4"/>
      <c r="L29" s="4"/>
    </row>
    <row r="31" customFormat="false" ht="15" hidden="false" customHeight="false" outlineLevel="0" collapsed="false">
      <c r="D31" s="20" t="s">
        <v>14</v>
      </c>
      <c r="E31" s="20"/>
      <c r="F31" s="20"/>
    </row>
    <row r="32" customFormat="false" ht="15" hidden="false" customHeight="false" outlineLevel="0" collapsed="false">
      <c r="D32" s="2" t="s">
        <v>10</v>
      </c>
      <c r="E32" s="2"/>
      <c r="F32" s="2"/>
      <c r="H32" s="14" t="s">
        <v>11</v>
      </c>
      <c r="I32" s="14"/>
      <c r="J32" s="14"/>
    </row>
    <row r="33" customFormat="false" ht="15" hidden="false" customHeight="false" outlineLevel="0" collapsed="false">
      <c r="D33" s="22"/>
      <c r="E33" s="22"/>
      <c r="F33" s="22"/>
      <c r="H33" s="4"/>
      <c r="I33" s="4"/>
      <c r="J33" s="4"/>
      <c r="K33" s="4"/>
      <c r="L33" s="4"/>
      <c r="M33" s="4"/>
    </row>
    <row r="35" customFormat="false" ht="15" hidden="false" customHeight="false" outlineLevel="0" collapsed="false">
      <c r="D35" s="20" t="s">
        <v>15</v>
      </c>
      <c r="E35" s="20"/>
      <c r="F35" s="20"/>
    </row>
    <row r="36" customFormat="false" ht="15" hidden="false" customHeight="false" outlineLevel="0" collapsed="false">
      <c r="D36" s="2" t="s">
        <v>10</v>
      </c>
      <c r="E36" s="2"/>
      <c r="F36" s="2"/>
      <c r="H36" s="14" t="s">
        <v>11</v>
      </c>
      <c r="I36" s="14"/>
      <c r="J36" s="14"/>
    </row>
  </sheetData>
  <mergeCells count="51">
    <mergeCell ref="A1:P1"/>
    <mergeCell ref="L2:S2"/>
    <mergeCell ref="D4:E4"/>
    <mergeCell ref="F4:G4"/>
    <mergeCell ref="H4:J4"/>
    <mergeCell ref="D5:E5"/>
    <mergeCell ref="F5:G5"/>
    <mergeCell ref="H5:J5"/>
    <mergeCell ref="D6:E6"/>
    <mergeCell ref="F6:G6"/>
    <mergeCell ref="H6:J6"/>
    <mergeCell ref="D7:E7"/>
    <mergeCell ref="F7:G7"/>
    <mergeCell ref="H7:J7"/>
    <mergeCell ref="D8:E8"/>
    <mergeCell ref="F8:G8"/>
    <mergeCell ref="H8:J8"/>
    <mergeCell ref="D9:E9"/>
    <mergeCell ref="F9:G9"/>
    <mergeCell ref="H9:J9"/>
    <mergeCell ref="D10:E10"/>
    <mergeCell ref="F10:G10"/>
    <mergeCell ref="H10:J10"/>
    <mergeCell ref="D11:E11"/>
    <mergeCell ref="F11:G11"/>
    <mergeCell ref="H11:J11"/>
    <mergeCell ref="D12:E12"/>
    <mergeCell ref="F12:G12"/>
    <mergeCell ref="H12:J12"/>
    <mergeCell ref="D13:E13"/>
    <mergeCell ref="F13:G13"/>
    <mergeCell ref="H13:J13"/>
    <mergeCell ref="D14:E14"/>
    <mergeCell ref="F14:G14"/>
    <mergeCell ref="H14:J14"/>
    <mergeCell ref="D16:G16"/>
    <mergeCell ref="H16:J16"/>
    <mergeCell ref="D17:G17"/>
    <mergeCell ref="H17:J17"/>
    <mergeCell ref="D18:J18"/>
    <mergeCell ref="D19:F19"/>
    <mergeCell ref="D20:F20"/>
    <mergeCell ref="H20:J20"/>
    <mergeCell ref="D23:F23"/>
    <mergeCell ref="D24:F24"/>
    <mergeCell ref="D27:F27"/>
    <mergeCell ref="D28:F28"/>
    <mergeCell ref="D31:F31"/>
    <mergeCell ref="D32:F32"/>
    <mergeCell ref="D35:F35"/>
    <mergeCell ref="D36:F36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137</TotalTime>
  <Application>LibreOffice/5.2.8.0.0$Windows_X86_64 LibreOffice_project/ad71ba53b4460026ede720d70a7397b92d5ce453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2019-07-15T12:54:38Z</dcterms:created>
  <dc:creator>franc</dc:creator>
  <dc:description/>
  <dc:language>de-DE</dc:language>
  <cp:lastModifiedBy/>
  <dcterms:modified xsi:type="dcterms:W3CDTF">2019-07-16T12:29:15Z</dcterms:modified>
  <cp:revision>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