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52" windowHeight="13176"/>
  </bookViews>
  <sheets>
    <sheet name="Commande 2019" sheetId="1" r:id="rId1"/>
    <sheet name="Formules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7" i="1" l="1"/>
  <c r="G25" i="1"/>
  <c r="G17" i="1"/>
  <c r="G12" i="1"/>
  <c r="G10" i="1"/>
  <c r="H3" i="1"/>
  <c r="G5" i="1"/>
  <c r="H5" i="1"/>
  <c r="G3" i="1"/>
  <c r="D5" i="2" l="1"/>
</calcChain>
</file>

<file path=xl/sharedStrings.xml><?xml version="1.0" encoding="utf-8"?>
<sst xmlns="http://schemas.openxmlformats.org/spreadsheetml/2006/main" count="201" uniqueCount="33">
  <si>
    <t>REXEL FRANCE</t>
  </si>
  <si>
    <t>P.0257275.6.01</t>
  </si>
  <si>
    <t>DA/réserv./Commande</t>
  </si>
  <si>
    <t>Date de la D.A.</t>
  </si>
  <si>
    <t>Valeur totale</t>
  </si>
  <si>
    <t>Nom de fournisseur</t>
  </si>
  <si>
    <t>Affaire</t>
  </si>
  <si>
    <t>Nombre de commande par affaire</t>
  </si>
  <si>
    <t>Nombre de commande en 2019</t>
  </si>
  <si>
    <t>AFFAIRE</t>
  </si>
  <si>
    <t>Total commande en 2019</t>
  </si>
  <si>
    <t>Total commande affaire</t>
  </si>
  <si>
    <t>FOURNISSEUR</t>
  </si>
  <si>
    <t>COMMANDE</t>
  </si>
  <si>
    <t xml:space="preserve">Total commande </t>
  </si>
  <si>
    <t>FOURNISSEUR et AFFAIRE</t>
  </si>
  <si>
    <t>FOUNISSEUR</t>
  </si>
  <si>
    <t>Nombre de commande par fournisseur</t>
  </si>
  <si>
    <t xml:space="preserve">AFFAIRE 1 </t>
  </si>
  <si>
    <t>AFFAIRE 1</t>
  </si>
  <si>
    <t>AFFAIRE 2</t>
  </si>
  <si>
    <t>AFFAIRE 3</t>
  </si>
  <si>
    <t>FOURNISSEUR 1</t>
  </si>
  <si>
    <t>FOURNISSEUR 2</t>
  </si>
  <si>
    <t>FOURNISSEUR 3</t>
  </si>
  <si>
    <t>FOURNISSEUR 4</t>
  </si>
  <si>
    <t>FOURNISSEUR 5</t>
  </si>
  <si>
    <t>FOURNISSEUR 6</t>
  </si>
  <si>
    <t>FORMULE A TROUVER</t>
  </si>
  <si>
    <t xml:space="preserve">Total commande en fonction du founisseur </t>
  </si>
  <si>
    <t>Total commande en fonction founisseur et aff</t>
  </si>
  <si>
    <t>???</t>
  </si>
  <si>
    <t>ou comme ca??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</si>
</sst>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10"/>
      <name val="Arial"/>
      <family val="2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4" fontId="0" fillId="0" borderId="0" xfId="0" applyNumberFormat="1" applyAlignment="1">
      <alignment horizontal="left" vertical="top"/>
    </xf>
    <xf numFmtId="0" fontId="2" fillId="0" borderId="0" xfId="0" applyFont="1" applyAlignment="1">
      <alignment vertical="top"/>
    </xf>
    <xf numFmtId="0" fontId="1" fillId="0" borderId="0" xfId="0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1" fillId="2" borderId="2" xfId="0" applyFont="1" applyFill="1" applyBorder="1" applyAlignment="1">
      <alignment horizontal="left" vertical="top" wrapText="1"/>
    </xf>
    <xf numFmtId="0" fontId="1" fillId="2" borderId="2" xfId="0" applyFont="1" applyFill="1" applyBorder="1" applyAlignment="1">
      <alignment horizontal="left" vertical="top"/>
    </xf>
    <xf numFmtId="0" fontId="0" fillId="4" borderId="0" xfId="0" applyFill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0" fillId="4" borderId="1" xfId="0" applyFill="1" applyBorder="1" applyAlignment="1">
      <alignment horizontal="left" vertical="top"/>
    </xf>
    <xf numFmtId="0" fontId="3" fillId="0" borderId="0" xfId="0" applyFont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1" xfId="0" applyFont="1" applyFill="1" applyBorder="1" applyAlignment="1">
      <alignment horizontal="center" vertical="top"/>
    </xf>
    <xf numFmtId="0" fontId="3" fillId="6" borderId="0" xfId="0" applyFont="1" applyFill="1" applyAlignment="1">
      <alignment horizontal="center" vertical="top"/>
    </xf>
  </cellXfs>
  <cellStyles count="1">
    <cellStyle name="Standard" xfId="0" builtinId="0"/>
  </cellStyles>
  <dxfs count="14"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4" formatCode="#,##0.00"/>
      <alignment horizontal="left" vertical="top" textRotation="0" wrapText="0" indent="0" justifyLastLine="0" shrinkToFit="0" readingOrder="0"/>
    </dxf>
    <dxf>
      <numFmt numFmtId="4" formatCode="#,##0.00"/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E80" totalsRowShown="0" headerRowDxfId="13" dataDxfId="12" headerRowBorderDxfId="10" tableBorderDxfId="11">
  <autoFilter ref="A1:E80"/>
  <sortState ref="A67:E80">
    <sortCondition descending="1" ref="B1:B80"/>
  </sortState>
  <tableColumns count="5">
    <tableColumn id="1" name="DA/réserv./Commande" dataDxfId="8" totalsRowDxfId="9"/>
    <tableColumn id="2" name="Date de la D.A." dataDxfId="6" totalsRowDxfId="7"/>
    <tableColumn id="5" name="Valeur totale" dataDxfId="4" totalsRowDxfId="5"/>
    <tableColumn id="6" name="Nom de fournisseur" dataDxfId="2" totalsRowDxfId="3"/>
    <tableColumn id="7" name="Affaire" dataDxfId="0" totalsRow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0"/>
  <sheetViews>
    <sheetView tabSelected="1" workbookViewId="0">
      <selection activeCell="H1" sqref="H1"/>
    </sheetView>
  </sheetViews>
  <sheetFormatPr baseColWidth="10" defaultColWidth="9.109375" defaultRowHeight="13.2" x14ac:dyDescent="0.25"/>
  <cols>
    <col min="1" max="1" width="23.44140625" style="1" customWidth="1"/>
    <col min="2" max="2" width="17" style="1" bestFit="1" customWidth="1"/>
    <col min="3" max="3" width="14.88671875" style="1" customWidth="1"/>
    <col min="4" max="4" width="33" style="1" bestFit="1" customWidth="1"/>
    <col min="5" max="5" width="20.5546875" style="1" customWidth="1"/>
    <col min="6" max="6" width="42.6640625" style="12" customWidth="1"/>
    <col min="7" max="7" width="21.5546875" style="1" bestFit="1" customWidth="1"/>
    <col min="8" max="16384" width="9.109375" style="1"/>
  </cols>
  <sheetData>
    <row r="1" spans="1:9" s="5" customFormat="1" x14ac:dyDescent="0.25">
      <c r="A1" s="7" t="s">
        <v>2</v>
      </c>
      <c r="B1" s="8" t="s">
        <v>3</v>
      </c>
      <c r="C1" s="8" t="s">
        <v>4</v>
      </c>
      <c r="D1" s="8" t="s">
        <v>5</v>
      </c>
      <c r="E1" s="8" t="s">
        <v>6</v>
      </c>
      <c r="F1" s="12"/>
      <c r="G1" s="17" t="s">
        <v>28</v>
      </c>
      <c r="H1" s="5" t="s">
        <v>32</v>
      </c>
    </row>
    <row r="2" spans="1:9" ht="14.1" customHeight="1" x14ac:dyDescent="0.25">
      <c r="A2" s="1">
        <v>59685</v>
      </c>
      <c r="B2" s="2">
        <v>43822</v>
      </c>
      <c r="C2" s="3">
        <v>173.73</v>
      </c>
      <c r="D2" s="5" t="s">
        <v>22</v>
      </c>
      <c r="E2" s="5" t="s">
        <v>18</v>
      </c>
      <c r="F2" s="13" t="s">
        <v>13</v>
      </c>
    </row>
    <row r="3" spans="1:9" ht="14.1" customHeight="1" x14ac:dyDescent="0.25">
      <c r="A3" s="1">
        <v>59685</v>
      </c>
      <c r="B3" s="2">
        <v>43822</v>
      </c>
      <c r="C3" s="3">
        <v>24.45</v>
      </c>
      <c r="D3" s="5" t="s">
        <v>23</v>
      </c>
      <c r="E3" s="5" t="s">
        <v>18</v>
      </c>
      <c r="F3" s="14" t="s">
        <v>8</v>
      </c>
      <c r="G3" s="1">
        <f>SUM(--(FREQUENCY(IF(YEAR(B:B)=2019,A:A),A:A)&gt;0))</f>
        <v>4</v>
      </c>
      <c r="H3" s="1">
        <f>SUMPRODUCT((YEAR(B2:B80)=2019)*(A2:A80&lt;&gt;""))</f>
        <v>79</v>
      </c>
      <c r="I3" s="5" t="s">
        <v>31</v>
      </c>
    </row>
    <row r="4" spans="1:9" ht="14.1" customHeight="1" x14ac:dyDescent="0.25">
      <c r="A4" s="1">
        <v>59685</v>
      </c>
      <c r="B4" s="2">
        <v>43822</v>
      </c>
      <c r="C4" s="3">
        <v>14.68</v>
      </c>
      <c r="D4" s="5" t="s">
        <v>24</v>
      </c>
      <c r="E4" s="5" t="s">
        <v>19</v>
      </c>
      <c r="F4" s="15"/>
      <c r="G4" s="9"/>
    </row>
    <row r="5" spans="1:9" ht="14.1" customHeight="1" x14ac:dyDescent="0.25">
      <c r="A5" s="1">
        <v>59685</v>
      </c>
      <c r="B5" s="2">
        <v>43822</v>
      </c>
      <c r="C5" s="3">
        <v>12.54</v>
      </c>
      <c r="D5" s="5" t="s">
        <v>25</v>
      </c>
      <c r="E5" s="5" t="s">
        <v>19</v>
      </c>
      <c r="F5" s="14" t="s">
        <v>10</v>
      </c>
      <c r="G5" s="1">
        <f>SUMPRODUCT((YEAR(B2:B80)=2019)*(A2:A80&lt;&gt;""))</f>
        <v>79</v>
      </c>
      <c r="H5" s="1">
        <f>SUMPRODUCT((YEAR(B2:B80)=2019)*(C2:C80))</f>
        <v>25065.439999999991</v>
      </c>
      <c r="I5" s="5" t="s">
        <v>31</v>
      </c>
    </row>
    <row r="6" spans="1:9" ht="14.1" customHeight="1" x14ac:dyDescent="0.25">
      <c r="A6" s="1">
        <v>59685</v>
      </c>
      <c r="B6" s="2">
        <v>43822</v>
      </c>
      <c r="C6" s="3">
        <v>23.26</v>
      </c>
      <c r="D6" s="5" t="s">
        <v>26</v>
      </c>
      <c r="E6" s="5" t="s">
        <v>19</v>
      </c>
      <c r="F6" s="15"/>
      <c r="G6" s="9"/>
    </row>
    <row r="7" spans="1:9" ht="14.1" customHeight="1" x14ac:dyDescent="0.25">
      <c r="A7" s="1">
        <v>59685</v>
      </c>
      <c r="B7" s="2">
        <v>43822</v>
      </c>
      <c r="C7" s="3">
        <v>7.72</v>
      </c>
      <c r="D7" s="5" t="s">
        <v>27</v>
      </c>
      <c r="E7" s="5" t="s">
        <v>19</v>
      </c>
    </row>
    <row r="8" spans="1:9" ht="14.1" customHeight="1" x14ac:dyDescent="0.25">
      <c r="A8" s="1">
        <v>59685</v>
      </c>
      <c r="B8" s="2">
        <v>43822</v>
      </c>
      <c r="C8" s="3">
        <v>52.46</v>
      </c>
      <c r="D8" s="5" t="s">
        <v>22</v>
      </c>
      <c r="E8" s="5" t="s">
        <v>19</v>
      </c>
      <c r="F8" s="13" t="s">
        <v>9</v>
      </c>
    </row>
    <row r="9" spans="1:9" ht="14.1" customHeight="1" x14ac:dyDescent="0.25">
      <c r="A9" s="1">
        <v>59685</v>
      </c>
      <c r="B9" s="2">
        <v>43819</v>
      </c>
      <c r="C9" s="3">
        <v>748.33</v>
      </c>
      <c r="D9" s="5" t="s">
        <v>23</v>
      </c>
      <c r="E9" s="5" t="s">
        <v>19</v>
      </c>
      <c r="F9" s="16" t="s">
        <v>19</v>
      </c>
    </row>
    <row r="10" spans="1:9" ht="14.1" customHeight="1" x14ac:dyDescent="0.25">
      <c r="A10" s="1">
        <v>59685</v>
      </c>
      <c r="B10" s="2">
        <v>43819</v>
      </c>
      <c r="C10" s="3">
        <v>263.33</v>
      </c>
      <c r="D10" s="5" t="s">
        <v>24</v>
      </c>
      <c r="E10" s="5" t="s">
        <v>19</v>
      </c>
      <c r="F10" s="14" t="s">
        <v>7</v>
      </c>
      <c r="G10" s="1">
        <f>SUMPRODUCT((YEAR(B2:B80)=2019)*(A2:A80&lt;&gt;"")*(E2:E80=F9))</f>
        <v>33</v>
      </c>
    </row>
    <row r="11" spans="1:9" ht="14.1" customHeight="1" x14ac:dyDescent="0.25">
      <c r="A11" s="1">
        <v>59685</v>
      </c>
      <c r="B11" s="2">
        <v>43819</v>
      </c>
      <c r="C11" s="3">
        <v>156.16999999999999</v>
      </c>
      <c r="D11" s="5" t="s">
        <v>25</v>
      </c>
      <c r="E11" s="5" t="s">
        <v>19</v>
      </c>
      <c r="F11" s="15"/>
      <c r="G11" s="9"/>
    </row>
    <row r="12" spans="1:9" ht="14.1" customHeight="1" x14ac:dyDescent="0.25">
      <c r="A12" s="1">
        <v>59685</v>
      </c>
      <c r="B12" s="2">
        <v>43819</v>
      </c>
      <c r="C12" s="3">
        <v>313.72000000000003</v>
      </c>
      <c r="D12" s="5" t="s">
        <v>26</v>
      </c>
      <c r="E12" s="5" t="s">
        <v>19</v>
      </c>
      <c r="F12" s="14" t="s">
        <v>11</v>
      </c>
      <c r="G12" s="1">
        <f>SUMPRODUCT((YEAR(B2:B80)=2019)*(E2:E80=F9)*(C2:C80))</f>
        <v>5335.0999999999995</v>
      </c>
    </row>
    <row r="13" spans="1:9" ht="14.1" customHeight="1" x14ac:dyDescent="0.25">
      <c r="A13" s="1">
        <v>59685</v>
      </c>
      <c r="B13" s="2">
        <v>43819</v>
      </c>
      <c r="C13" s="3">
        <v>94.12</v>
      </c>
      <c r="D13" s="5" t="s">
        <v>27</v>
      </c>
      <c r="E13" s="5" t="s">
        <v>19</v>
      </c>
      <c r="F13" s="15"/>
      <c r="G13" s="9"/>
    </row>
    <row r="14" spans="1:9" ht="14.1" customHeight="1" x14ac:dyDescent="0.25">
      <c r="A14" s="1">
        <v>59685</v>
      </c>
      <c r="B14" s="2">
        <v>43819</v>
      </c>
      <c r="C14" s="3">
        <v>291.98</v>
      </c>
      <c r="D14" s="5" t="s">
        <v>22</v>
      </c>
      <c r="E14" s="5" t="s">
        <v>19</v>
      </c>
    </row>
    <row r="15" spans="1:9" ht="14.1" customHeight="1" x14ac:dyDescent="0.25">
      <c r="A15" s="1">
        <v>59685</v>
      </c>
      <c r="B15" s="2">
        <v>43818</v>
      </c>
      <c r="C15" s="3">
        <v>1240</v>
      </c>
      <c r="D15" s="5" t="s">
        <v>23</v>
      </c>
      <c r="E15" s="5" t="s">
        <v>19</v>
      </c>
      <c r="F15" s="13" t="s">
        <v>12</v>
      </c>
    </row>
    <row r="16" spans="1:9" ht="14.1" customHeight="1" x14ac:dyDescent="0.25">
      <c r="A16" s="1">
        <v>59685</v>
      </c>
      <c r="B16" s="2">
        <v>43818</v>
      </c>
      <c r="C16" s="3">
        <v>6.93</v>
      </c>
      <c r="D16" s="5" t="s">
        <v>24</v>
      </c>
      <c r="E16" s="5" t="s">
        <v>19</v>
      </c>
      <c r="F16" s="16" t="s">
        <v>24</v>
      </c>
    </row>
    <row r="17" spans="1:7" ht="14.1" customHeight="1" x14ac:dyDescent="0.25">
      <c r="A17" s="1">
        <v>59685</v>
      </c>
      <c r="B17" s="2">
        <v>43818</v>
      </c>
      <c r="C17" s="3">
        <v>8.6300000000000008</v>
      </c>
      <c r="D17" s="5" t="s">
        <v>25</v>
      </c>
      <c r="E17" s="5" t="s">
        <v>19</v>
      </c>
      <c r="F17" s="14" t="s">
        <v>29</v>
      </c>
      <c r="G17" s="1">
        <f>SUMPRODUCT((YEAR(B2:B80)=2019)*(D2:D80=F16)*(C2:C80))</f>
        <v>284.94</v>
      </c>
    </row>
    <row r="18" spans="1:7" ht="14.1" customHeight="1" x14ac:dyDescent="0.25">
      <c r="A18" s="1">
        <v>59685</v>
      </c>
      <c r="B18" s="2">
        <v>43818</v>
      </c>
      <c r="C18" s="3">
        <v>10.45</v>
      </c>
      <c r="D18" s="5" t="s">
        <v>22</v>
      </c>
      <c r="E18" s="5" t="s">
        <v>19</v>
      </c>
      <c r="F18" s="15"/>
      <c r="G18" s="9"/>
    </row>
    <row r="19" spans="1:7" ht="14.1" customHeight="1" x14ac:dyDescent="0.25">
      <c r="A19" s="1">
        <v>59685</v>
      </c>
      <c r="B19" s="2">
        <v>43818</v>
      </c>
      <c r="C19" s="3">
        <v>20.3</v>
      </c>
      <c r="D19" s="5" t="s">
        <v>22</v>
      </c>
      <c r="E19" s="5" t="s">
        <v>19</v>
      </c>
    </row>
    <row r="20" spans="1:7" ht="14.1" customHeight="1" x14ac:dyDescent="0.25">
      <c r="A20" s="1">
        <v>59685</v>
      </c>
      <c r="B20" s="2">
        <v>43818</v>
      </c>
      <c r="C20" s="3">
        <v>60.8</v>
      </c>
      <c r="D20" s="5" t="s">
        <v>22</v>
      </c>
      <c r="E20" s="5" t="s">
        <v>19</v>
      </c>
      <c r="F20" s="13" t="s">
        <v>15</v>
      </c>
    </row>
    <row r="21" spans="1:7" ht="14.1" customHeight="1" x14ac:dyDescent="0.25">
      <c r="A21" s="1">
        <v>59685</v>
      </c>
      <c r="B21" s="2">
        <v>43818</v>
      </c>
      <c r="C21" s="3">
        <v>40.700000000000003</v>
      </c>
      <c r="D21" s="5" t="s">
        <v>22</v>
      </c>
      <c r="E21" s="5" t="s">
        <v>19</v>
      </c>
      <c r="F21" s="13" t="s">
        <v>16</v>
      </c>
    </row>
    <row r="22" spans="1:7" ht="14.1" customHeight="1" x14ac:dyDescent="0.25">
      <c r="A22" s="1">
        <v>59685</v>
      </c>
      <c r="B22" s="2">
        <v>43818</v>
      </c>
      <c r="C22" s="3">
        <v>11.68</v>
      </c>
      <c r="D22" s="5" t="s">
        <v>22</v>
      </c>
      <c r="E22" s="5" t="s">
        <v>19</v>
      </c>
      <c r="F22" s="16" t="s">
        <v>24</v>
      </c>
    </row>
    <row r="23" spans="1:7" ht="14.1" customHeight="1" x14ac:dyDescent="0.25">
      <c r="A23" s="1">
        <v>59685</v>
      </c>
      <c r="B23" s="2">
        <v>43818</v>
      </c>
      <c r="C23" s="3">
        <v>35.92</v>
      </c>
      <c r="D23" s="5" t="s">
        <v>22</v>
      </c>
      <c r="E23" s="5" t="s">
        <v>19</v>
      </c>
      <c r="F23" s="13" t="s">
        <v>9</v>
      </c>
    </row>
    <row r="24" spans="1:7" ht="14.1" customHeight="1" x14ac:dyDescent="0.25">
      <c r="A24" s="1">
        <v>59685</v>
      </c>
      <c r="B24" s="2">
        <v>43818</v>
      </c>
      <c r="C24" s="3">
        <v>0.2</v>
      </c>
      <c r="D24" s="5" t="s">
        <v>22</v>
      </c>
      <c r="E24" s="5" t="s">
        <v>19</v>
      </c>
      <c r="F24" s="16" t="s">
        <v>19</v>
      </c>
    </row>
    <row r="25" spans="1:7" ht="14.1" customHeight="1" x14ac:dyDescent="0.25">
      <c r="A25" s="1">
        <v>59685</v>
      </c>
      <c r="B25" s="2">
        <v>43818</v>
      </c>
      <c r="C25" s="3">
        <v>7.22</v>
      </c>
      <c r="D25" s="5" t="s">
        <v>22</v>
      </c>
      <c r="E25" s="5" t="s">
        <v>19</v>
      </c>
      <c r="F25" s="14" t="s">
        <v>30</v>
      </c>
      <c r="G25" s="1">
        <f>SUMPRODUCT((YEAR(B2:B80)=2019)*(E2:E80=F24)*(D2:D80=F22)*(C2:C80))</f>
        <v>284.94</v>
      </c>
    </row>
    <row r="26" spans="1:7" ht="14.1" customHeight="1" x14ac:dyDescent="0.25">
      <c r="A26" s="1">
        <v>49017</v>
      </c>
      <c r="B26" s="2">
        <v>43818</v>
      </c>
      <c r="C26" s="3">
        <v>28.71</v>
      </c>
      <c r="D26" s="5" t="s">
        <v>22</v>
      </c>
      <c r="E26" s="5" t="s">
        <v>19</v>
      </c>
      <c r="F26" s="15"/>
      <c r="G26" s="9"/>
    </row>
    <row r="27" spans="1:7" ht="14.1" customHeight="1" x14ac:dyDescent="0.25">
      <c r="A27" s="1">
        <v>97280</v>
      </c>
      <c r="B27" s="2">
        <v>43817</v>
      </c>
      <c r="C27" s="3">
        <v>750</v>
      </c>
      <c r="D27" s="5" t="s">
        <v>22</v>
      </c>
      <c r="E27" s="5" t="s">
        <v>19</v>
      </c>
      <c r="F27" s="14" t="s">
        <v>17</v>
      </c>
      <c r="G27" s="1">
        <f>SUMPRODUCT((A2:A80&lt;&gt;"")*(D2:D80=F22))</f>
        <v>3</v>
      </c>
    </row>
    <row r="28" spans="1:7" ht="14.1" customHeight="1" x14ac:dyDescent="0.25">
      <c r="A28" s="1">
        <v>97280</v>
      </c>
      <c r="B28" s="2">
        <v>43817</v>
      </c>
      <c r="C28" s="3">
        <v>390</v>
      </c>
      <c r="D28" s="5" t="s">
        <v>22</v>
      </c>
      <c r="E28" s="5" t="s">
        <v>19</v>
      </c>
      <c r="F28" s="15"/>
      <c r="G28" s="9"/>
    </row>
    <row r="29" spans="1:7" ht="14.1" customHeight="1" x14ac:dyDescent="0.25">
      <c r="A29" s="1">
        <v>97280</v>
      </c>
      <c r="B29" s="2">
        <v>43817</v>
      </c>
      <c r="C29" s="3">
        <v>450</v>
      </c>
      <c r="D29" s="5" t="s">
        <v>22</v>
      </c>
      <c r="E29" s="5" t="s">
        <v>19</v>
      </c>
    </row>
    <row r="30" spans="1:7" ht="14.1" customHeight="1" x14ac:dyDescent="0.25">
      <c r="A30" s="1">
        <v>97280</v>
      </c>
      <c r="B30" s="2">
        <v>43816</v>
      </c>
      <c r="C30" s="3">
        <v>55</v>
      </c>
      <c r="D30" s="5" t="s">
        <v>22</v>
      </c>
      <c r="E30" s="5" t="s">
        <v>19</v>
      </c>
    </row>
    <row r="31" spans="1:7" ht="14.1" customHeight="1" x14ac:dyDescent="0.25">
      <c r="A31" s="1">
        <v>97280</v>
      </c>
      <c r="B31" s="2">
        <v>43816</v>
      </c>
      <c r="C31" s="3">
        <v>56.5</v>
      </c>
      <c r="D31" s="5" t="s">
        <v>22</v>
      </c>
      <c r="E31" s="5" t="s">
        <v>19</v>
      </c>
    </row>
    <row r="32" spans="1:7" ht="14.1" customHeight="1" x14ac:dyDescent="0.25">
      <c r="A32" s="1">
        <v>97280</v>
      </c>
      <c r="B32" s="2">
        <v>43816</v>
      </c>
      <c r="C32" s="3">
        <v>3.64</v>
      </c>
      <c r="D32" s="5" t="s">
        <v>22</v>
      </c>
      <c r="E32" s="5" t="s">
        <v>19</v>
      </c>
    </row>
    <row r="33" spans="1:5" ht="14.1" customHeight="1" x14ac:dyDescent="0.25">
      <c r="A33" s="1">
        <v>97280</v>
      </c>
      <c r="B33" s="2">
        <v>43816</v>
      </c>
      <c r="C33" s="3">
        <v>5.46</v>
      </c>
      <c r="D33" s="5" t="s">
        <v>22</v>
      </c>
      <c r="E33" s="5" t="s">
        <v>19</v>
      </c>
    </row>
    <row r="34" spans="1:5" ht="14.1" customHeight="1" x14ac:dyDescent="0.25">
      <c r="A34" s="1">
        <v>97280</v>
      </c>
      <c r="B34" s="2">
        <v>43816</v>
      </c>
      <c r="C34" s="3">
        <v>7.67</v>
      </c>
      <c r="D34" s="5" t="s">
        <v>22</v>
      </c>
      <c r="E34" s="5" t="s">
        <v>19</v>
      </c>
    </row>
    <row r="35" spans="1:5" ht="14.1" customHeight="1" x14ac:dyDescent="0.25">
      <c r="A35" s="1">
        <v>97280</v>
      </c>
      <c r="B35" s="2">
        <v>43816</v>
      </c>
      <c r="C35" s="3">
        <v>26.7</v>
      </c>
      <c r="D35" s="5" t="s">
        <v>22</v>
      </c>
      <c r="E35" s="5" t="s">
        <v>19</v>
      </c>
    </row>
    <row r="36" spans="1:5" ht="14.1" customHeight="1" x14ac:dyDescent="0.25">
      <c r="A36" s="1">
        <v>97280</v>
      </c>
      <c r="B36" s="2">
        <v>43816</v>
      </c>
      <c r="C36" s="3">
        <v>140.28</v>
      </c>
      <c r="D36" s="5" t="s">
        <v>23</v>
      </c>
      <c r="E36" s="5" t="s">
        <v>19</v>
      </c>
    </row>
    <row r="37" spans="1:5" ht="14.1" customHeight="1" x14ac:dyDescent="0.25">
      <c r="A37" s="1">
        <v>97280</v>
      </c>
      <c r="B37" s="2">
        <v>43816</v>
      </c>
      <c r="C37" s="3">
        <v>256.2</v>
      </c>
      <c r="D37" s="5" t="s">
        <v>23</v>
      </c>
      <c r="E37" s="5" t="s">
        <v>20</v>
      </c>
    </row>
    <row r="38" spans="1:5" ht="14.1" customHeight="1" x14ac:dyDescent="0.25">
      <c r="A38" s="1">
        <v>97280</v>
      </c>
      <c r="B38" s="2">
        <v>43816</v>
      </c>
      <c r="C38" s="3">
        <v>170.76</v>
      </c>
      <c r="D38" s="5" t="s">
        <v>23</v>
      </c>
      <c r="E38" s="5" t="s">
        <v>20</v>
      </c>
    </row>
    <row r="39" spans="1:5" ht="14.1" customHeight="1" x14ac:dyDescent="0.25">
      <c r="A39" s="1">
        <v>97280</v>
      </c>
      <c r="B39" s="2">
        <v>43815</v>
      </c>
      <c r="C39" s="3">
        <v>150</v>
      </c>
      <c r="D39" s="5" t="s">
        <v>23</v>
      </c>
      <c r="E39" s="5" t="s">
        <v>20</v>
      </c>
    </row>
    <row r="40" spans="1:5" ht="14.1" customHeight="1" x14ac:dyDescent="0.25">
      <c r="A40" s="1">
        <v>97280</v>
      </c>
      <c r="B40" s="2">
        <v>43815</v>
      </c>
      <c r="C40" s="3">
        <v>176</v>
      </c>
      <c r="D40" s="5" t="s">
        <v>23</v>
      </c>
      <c r="E40" s="5" t="s">
        <v>20</v>
      </c>
    </row>
    <row r="41" spans="1:5" ht="14.1" customHeight="1" x14ac:dyDescent="0.25">
      <c r="A41" s="1">
        <v>97280</v>
      </c>
      <c r="B41" s="2">
        <v>43815</v>
      </c>
      <c r="C41" s="3">
        <v>374.4</v>
      </c>
      <c r="D41" s="5" t="s">
        <v>23</v>
      </c>
      <c r="E41" s="5" t="s">
        <v>20</v>
      </c>
    </row>
    <row r="42" spans="1:5" ht="14.1" customHeight="1" x14ac:dyDescent="0.25">
      <c r="A42" s="1">
        <v>97280</v>
      </c>
      <c r="B42" s="2">
        <v>43811</v>
      </c>
      <c r="C42" s="3">
        <v>9.48</v>
      </c>
      <c r="D42" s="5" t="s">
        <v>23</v>
      </c>
      <c r="E42" s="5" t="s">
        <v>20</v>
      </c>
    </row>
    <row r="43" spans="1:5" ht="14.1" customHeight="1" x14ac:dyDescent="0.25">
      <c r="A43" s="1">
        <v>97280</v>
      </c>
      <c r="B43" s="2">
        <v>43811</v>
      </c>
      <c r="C43" s="3">
        <v>6.55</v>
      </c>
      <c r="D43" s="5" t="s">
        <v>23</v>
      </c>
      <c r="E43" s="5" t="s">
        <v>20</v>
      </c>
    </row>
    <row r="44" spans="1:5" ht="14.1" customHeight="1" x14ac:dyDescent="0.25">
      <c r="A44" s="1">
        <v>97280</v>
      </c>
      <c r="B44" s="2">
        <v>43811</v>
      </c>
      <c r="C44" s="3">
        <v>184.84</v>
      </c>
      <c r="D44" s="5" t="s">
        <v>23</v>
      </c>
      <c r="E44" s="5" t="s">
        <v>20</v>
      </c>
    </row>
    <row r="45" spans="1:5" ht="14.1" customHeight="1" x14ac:dyDescent="0.25">
      <c r="A45" s="1">
        <v>97280</v>
      </c>
      <c r="B45" s="2">
        <v>43811</v>
      </c>
      <c r="C45" s="3">
        <v>207.6</v>
      </c>
      <c r="D45" s="5" t="s">
        <v>23</v>
      </c>
      <c r="E45" s="5" t="s">
        <v>20</v>
      </c>
    </row>
    <row r="46" spans="1:5" ht="14.1" customHeight="1" x14ac:dyDescent="0.25">
      <c r="A46" s="1">
        <v>97280</v>
      </c>
      <c r="B46" s="2">
        <v>43811</v>
      </c>
      <c r="C46" s="3">
        <v>40.72</v>
      </c>
      <c r="D46" s="5" t="s">
        <v>23</v>
      </c>
      <c r="E46" s="5" t="s">
        <v>20</v>
      </c>
    </row>
    <row r="47" spans="1:5" ht="14.1" customHeight="1" x14ac:dyDescent="0.25">
      <c r="A47" s="1">
        <v>21887</v>
      </c>
      <c r="B47" s="2">
        <v>43811</v>
      </c>
      <c r="C47" s="3">
        <v>65.11</v>
      </c>
      <c r="D47" s="5" t="s">
        <v>23</v>
      </c>
      <c r="E47" s="5" t="s">
        <v>20</v>
      </c>
    </row>
    <row r="48" spans="1:5" ht="14.1" customHeight="1" x14ac:dyDescent="0.25">
      <c r="A48" s="1">
        <v>21887</v>
      </c>
      <c r="B48" s="2">
        <v>43811</v>
      </c>
      <c r="C48" s="3">
        <v>17.010000000000002</v>
      </c>
      <c r="D48" s="5" t="s">
        <v>23</v>
      </c>
      <c r="E48" s="5" t="s">
        <v>20</v>
      </c>
    </row>
    <row r="49" spans="1:5" ht="14.1" customHeight="1" x14ac:dyDescent="0.25">
      <c r="A49" s="1">
        <v>21887</v>
      </c>
      <c r="B49" s="2">
        <v>43811</v>
      </c>
      <c r="C49" s="3">
        <v>57.91</v>
      </c>
      <c r="D49" s="5" t="s">
        <v>23</v>
      </c>
      <c r="E49" s="5" t="s">
        <v>20</v>
      </c>
    </row>
    <row r="50" spans="1:5" ht="14.1" customHeight="1" x14ac:dyDescent="0.25">
      <c r="A50" s="1">
        <v>21887</v>
      </c>
      <c r="B50" s="2">
        <v>43811</v>
      </c>
      <c r="C50" s="3">
        <v>41.38</v>
      </c>
      <c r="D50" s="5" t="s">
        <v>23</v>
      </c>
      <c r="E50" s="5" t="s">
        <v>20</v>
      </c>
    </row>
    <row r="51" spans="1:5" ht="14.1" customHeight="1" x14ac:dyDescent="0.25">
      <c r="A51" s="1">
        <v>21887</v>
      </c>
      <c r="B51" s="2">
        <v>43811</v>
      </c>
      <c r="C51" s="3">
        <v>6.29</v>
      </c>
      <c r="D51" s="5" t="s">
        <v>23</v>
      </c>
      <c r="E51" s="5" t="s">
        <v>20</v>
      </c>
    </row>
    <row r="52" spans="1:5" ht="14.1" customHeight="1" x14ac:dyDescent="0.25">
      <c r="A52" s="1">
        <v>21887</v>
      </c>
      <c r="B52" s="2">
        <v>43811</v>
      </c>
      <c r="C52" s="3">
        <v>202.12</v>
      </c>
      <c r="D52" s="5" t="s">
        <v>23</v>
      </c>
      <c r="E52" s="5" t="s">
        <v>20</v>
      </c>
    </row>
    <row r="53" spans="1:5" ht="14.1" customHeight="1" x14ac:dyDescent="0.25">
      <c r="A53" s="1">
        <v>21887</v>
      </c>
      <c r="B53" s="2">
        <v>43811</v>
      </c>
      <c r="C53" s="3">
        <v>166.53</v>
      </c>
      <c r="D53" s="5" t="s">
        <v>23</v>
      </c>
      <c r="E53" s="5" t="s">
        <v>20</v>
      </c>
    </row>
    <row r="54" spans="1:5" ht="14.1" customHeight="1" x14ac:dyDescent="0.25">
      <c r="A54" s="1">
        <v>21887</v>
      </c>
      <c r="B54" s="2">
        <v>43811</v>
      </c>
      <c r="C54" s="3">
        <v>127.98</v>
      </c>
      <c r="D54" s="5" t="s">
        <v>23</v>
      </c>
      <c r="E54" s="5" t="s">
        <v>20</v>
      </c>
    </row>
    <row r="55" spans="1:5" ht="14.1" customHeight="1" x14ac:dyDescent="0.25">
      <c r="A55" s="1">
        <v>21887</v>
      </c>
      <c r="B55" s="2">
        <v>43811</v>
      </c>
      <c r="C55" s="3">
        <v>60.9</v>
      </c>
      <c r="D55" s="5" t="s">
        <v>23</v>
      </c>
      <c r="E55" s="5" t="s">
        <v>20</v>
      </c>
    </row>
    <row r="56" spans="1:5" ht="14.1" customHeight="1" x14ac:dyDescent="0.25">
      <c r="A56" s="1">
        <v>21887</v>
      </c>
      <c r="B56" s="2">
        <v>43811</v>
      </c>
      <c r="C56" s="3">
        <v>111.32</v>
      </c>
      <c r="D56" s="5" t="s">
        <v>23</v>
      </c>
      <c r="E56" s="5" t="s">
        <v>20</v>
      </c>
    </row>
    <row r="57" spans="1:5" ht="14.1" customHeight="1" x14ac:dyDescent="0.25">
      <c r="A57" s="1">
        <v>21887</v>
      </c>
      <c r="B57" s="2">
        <v>43811</v>
      </c>
      <c r="C57" s="3">
        <v>32.76</v>
      </c>
      <c r="D57" s="5" t="s">
        <v>23</v>
      </c>
      <c r="E57" s="5" t="s">
        <v>20</v>
      </c>
    </row>
    <row r="58" spans="1:5" ht="14.1" customHeight="1" x14ac:dyDescent="0.25">
      <c r="A58" s="1">
        <v>21887</v>
      </c>
      <c r="B58" s="2">
        <v>43811</v>
      </c>
      <c r="C58" s="3">
        <v>34.36</v>
      </c>
      <c r="D58" s="5" t="s">
        <v>23</v>
      </c>
      <c r="E58" s="5" t="s">
        <v>20</v>
      </c>
    </row>
    <row r="59" spans="1:5" ht="14.1" customHeight="1" x14ac:dyDescent="0.25">
      <c r="A59" s="1">
        <v>21887</v>
      </c>
      <c r="B59" s="2">
        <v>43810</v>
      </c>
      <c r="C59" s="3">
        <v>6.4</v>
      </c>
      <c r="D59" s="5" t="s">
        <v>23</v>
      </c>
      <c r="E59" s="5" t="s">
        <v>20</v>
      </c>
    </row>
    <row r="60" spans="1:5" ht="14.1" customHeight="1" x14ac:dyDescent="0.25">
      <c r="A60" s="1">
        <v>21887</v>
      </c>
      <c r="B60" s="2">
        <v>43810</v>
      </c>
      <c r="C60" s="3">
        <v>4.7300000000000004</v>
      </c>
      <c r="D60" s="5" t="s">
        <v>23</v>
      </c>
      <c r="E60" s="5" t="s">
        <v>20</v>
      </c>
    </row>
    <row r="61" spans="1:5" ht="14.1" customHeight="1" x14ac:dyDescent="0.25">
      <c r="A61" s="1">
        <v>21887</v>
      </c>
      <c r="B61" s="2">
        <v>43810</v>
      </c>
      <c r="C61" s="3">
        <v>4.2699999999999996</v>
      </c>
      <c r="D61" s="5" t="s">
        <v>23</v>
      </c>
      <c r="E61" s="5" t="s">
        <v>20</v>
      </c>
    </row>
    <row r="62" spans="1:5" ht="14.1" customHeight="1" x14ac:dyDescent="0.25">
      <c r="A62" s="1">
        <v>21887</v>
      </c>
      <c r="B62" s="2">
        <v>43808</v>
      </c>
      <c r="C62" s="3">
        <v>13670</v>
      </c>
      <c r="D62" s="5" t="s">
        <v>23</v>
      </c>
      <c r="E62" s="5" t="s">
        <v>20</v>
      </c>
    </row>
    <row r="63" spans="1:5" ht="14.1" customHeight="1" x14ac:dyDescent="0.25">
      <c r="A63" s="1">
        <v>21887</v>
      </c>
      <c r="B63" s="2">
        <v>43808</v>
      </c>
      <c r="C63" s="3">
        <v>98.6</v>
      </c>
      <c r="D63" s="5" t="s">
        <v>23</v>
      </c>
      <c r="E63" s="5" t="s">
        <v>20</v>
      </c>
    </row>
    <row r="64" spans="1:5" ht="14.1" customHeight="1" x14ac:dyDescent="0.25">
      <c r="A64" s="1">
        <v>21887</v>
      </c>
      <c r="B64" s="2">
        <v>43808</v>
      </c>
      <c r="C64" s="3">
        <v>106.54</v>
      </c>
      <c r="D64" s="5" t="s">
        <v>23</v>
      </c>
      <c r="E64" s="5" t="s">
        <v>20</v>
      </c>
    </row>
    <row r="65" spans="1:5" ht="14.1" customHeight="1" x14ac:dyDescent="0.25">
      <c r="A65" s="1">
        <v>21887</v>
      </c>
      <c r="B65" s="2">
        <v>43805</v>
      </c>
      <c r="C65" s="3">
        <v>1250</v>
      </c>
      <c r="D65" s="5" t="s">
        <v>23</v>
      </c>
      <c r="E65" s="5" t="s">
        <v>20</v>
      </c>
    </row>
    <row r="66" spans="1:5" ht="14.1" customHeight="1" x14ac:dyDescent="0.25">
      <c r="A66" s="1">
        <v>21887</v>
      </c>
      <c r="B66" s="2">
        <v>43805</v>
      </c>
      <c r="C66" s="3">
        <v>280</v>
      </c>
      <c r="D66" s="5" t="s">
        <v>23</v>
      </c>
      <c r="E66" s="5" t="s">
        <v>20</v>
      </c>
    </row>
    <row r="67" spans="1:5" ht="14.1" customHeight="1" x14ac:dyDescent="0.25">
      <c r="A67" s="1">
        <v>21887</v>
      </c>
      <c r="B67" s="2">
        <v>43804</v>
      </c>
      <c r="C67" s="3">
        <v>4.22</v>
      </c>
      <c r="D67" s="5" t="s">
        <v>23</v>
      </c>
      <c r="E67" s="5" t="s">
        <v>20</v>
      </c>
    </row>
    <row r="68" spans="1:5" ht="14.1" customHeight="1" x14ac:dyDescent="0.25">
      <c r="A68" s="1">
        <v>21887</v>
      </c>
      <c r="B68" s="2">
        <v>43802</v>
      </c>
      <c r="C68" s="3">
        <v>410</v>
      </c>
      <c r="D68" s="5" t="s">
        <v>23</v>
      </c>
      <c r="E68" s="5" t="s">
        <v>21</v>
      </c>
    </row>
    <row r="69" spans="1:5" ht="14.1" customHeight="1" x14ac:dyDescent="0.25">
      <c r="A69" s="1">
        <v>21887</v>
      </c>
      <c r="B69" s="2">
        <v>43802</v>
      </c>
      <c r="C69" s="3">
        <v>57.16</v>
      </c>
      <c r="D69" s="5" t="s">
        <v>23</v>
      </c>
      <c r="E69" s="5" t="s">
        <v>21</v>
      </c>
    </row>
    <row r="70" spans="1:5" ht="14.1" customHeight="1" x14ac:dyDescent="0.25">
      <c r="A70" s="1">
        <v>21887</v>
      </c>
      <c r="B70" s="2">
        <v>43788</v>
      </c>
      <c r="C70" s="3">
        <v>36.299999999999997</v>
      </c>
      <c r="D70" s="5" t="s">
        <v>23</v>
      </c>
      <c r="E70" s="5" t="s">
        <v>20</v>
      </c>
    </row>
    <row r="71" spans="1:5" ht="14.1" customHeight="1" x14ac:dyDescent="0.25">
      <c r="A71" s="1">
        <v>21887</v>
      </c>
      <c r="B71" s="2">
        <v>43788</v>
      </c>
      <c r="C71" s="3">
        <v>362.98</v>
      </c>
      <c r="D71" s="5" t="s">
        <v>23</v>
      </c>
      <c r="E71" s="5" t="s">
        <v>20</v>
      </c>
    </row>
    <row r="72" spans="1:5" ht="14.1" customHeight="1" x14ac:dyDescent="0.25">
      <c r="A72" s="1">
        <v>21887</v>
      </c>
      <c r="B72" s="2">
        <v>43797</v>
      </c>
      <c r="C72" s="3">
        <v>28.38</v>
      </c>
      <c r="D72" s="5" t="s">
        <v>23</v>
      </c>
      <c r="E72" s="5" t="s">
        <v>20</v>
      </c>
    </row>
    <row r="73" spans="1:5" ht="14.1" customHeight="1" x14ac:dyDescent="0.25">
      <c r="A73" s="1">
        <v>21887</v>
      </c>
      <c r="B73" s="2">
        <v>43796</v>
      </c>
      <c r="C73" s="3">
        <v>47.58</v>
      </c>
      <c r="D73" s="5" t="s">
        <v>23</v>
      </c>
      <c r="E73" s="5" t="s">
        <v>20</v>
      </c>
    </row>
    <row r="74" spans="1:5" ht="14.1" customHeight="1" x14ac:dyDescent="0.25">
      <c r="A74" s="1">
        <v>21887</v>
      </c>
      <c r="B74" s="2">
        <v>43794</v>
      </c>
      <c r="C74" s="3">
        <v>85.26</v>
      </c>
      <c r="D74" s="5" t="s">
        <v>23</v>
      </c>
      <c r="E74" s="5" t="s">
        <v>20</v>
      </c>
    </row>
    <row r="75" spans="1:5" ht="14.1" customHeight="1" x14ac:dyDescent="0.25">
      <c r="A75" s="1">
        <v>21887</v>
      </c>
      <c r="B75" s="2">
        <v>43795</v>
      </c>
      <c r="C75" s="3">
        <v>166.53</v>
      </c>
      <c r="D75" s="5" t="s">
        <v>23</v>
      </c>
      <c r="E75" s="5" t="s">
        <v>20</v>
      </c>
    </row>
    <row r="76" spans="1:5" ht="14.1" customHeight="1" x14ac:dyDescent="0.25">
      <c r="A76" s="1">
        <v>21887</v>
      </c>
      <c r="B76" s="2">
        <v>43791</v>
      </c>
      <c r="C76" s="3">
        <v>360</v>
      </c>
      <c r="D76" s="5" t="s">
        <v>23</v>
      </c>
      <c r="E76" s="5" t="s">
        <v>20</v>
      </c>
    </row>
    <row r="77" spans="1:5" ht="14.1" customHeight="1" x14ac:dyDescent="0.25">
      <c r="A77" s="1">
        <v>21887</v>
      </c>
      <c r="B77" s="2">
        <v>43794</v>
      </c>
      <c r="C77" s="3">
        <v>21.78</v>
      </c>
      <c r="D77" s="5" t="s">
        <v>23</v>
      </c>
      <c r="E77" s="5" t="s">
        <v>20</v>
      </c>
    </row>
    <row r="78" spans="1:5" ht="14.1" customHeight="1" x14ac:dyDescent="0.25">
      <c r="A78" s="1">
        <v>21887</v>
      </c>
      <c r="B78" s="2">
        <v>43794</v>
      </c>
      <c r="C78" s="3">
        <v>17.010000000000002</v>
      </c>
      <c r="D78" s="5" t="s">
        <v>23</v>
      </c>
      <c r="E78" s="5" t="s">
        <v>20</v>
      </c>
    </row>
    <row r="79" spans="1:5" ht="14.1" customHeight="1" x14ac:dyDescent="0.25">
      <c r="A79" s="1">
        <v>21887</v>
      </c>
      <c r="B79" s="2">
        <v>43794</v>
      </c>
      <c r="C79" s="3">
        <v>9.6</v>
      </c>
      <c r="D79" s="5" t="s">
        <v>23</v>
      </c>
      <c r="E79" s="5" t="s">
        <v>20</v>
      </c>
    </row>
    <row r="80" spans="1:5" ht="14.1" customHeight="1" x14ac:dyDescent="0.25">
      <c r="A80" s="1">
        <v>21887</v>
      </c>
      <c r="B80" s="2">
        <v>43794</v>
      </c>
      <c r="C80" s="3">
        <v>4.5999999999999996</v>
      </c>
      <c r="D80" s="5" t="s">
        <v>23</v>
      </c>
      <c r="E80" s="5" t="s">
        <v>20</v>
      </c>
    </row>
  </sheetData>
  <phoneticPr fontId="0" type="noConversion"/>
  <pageMargins left="0.75" right="0.75" top="1" bottom="1" header="0.5" footer="0.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F29"/>
  <sheetViews>
    <sheetView workbookViewId="0">
      <selection activeCell="D5" sqref="D5"/>
    </sheetView>
  </sheetViews>
  <sheetFormatPr baseColWidth="10" defaultRowHeight="13.2" x14ac:dyDescent="0.25"/>
  <cols>
    <col min="4" max="4" width="59.33203125" customWidth="1"/>
  </cols>
  <sheetData>
    <row r="3" spans="4:6" x14ac:dyDescent="0.25">
      <c r="D3" s="13" t="s">
        <v>13</v>
      </c>
      <c r="F3" s="4"/>
    </row>
    <row r="4" spans="4:6" x14ac:dyDescent="0.25">
      <c r="D4" s="10" t="s">
        <v>8</v>
      </c>
    </row>
    <row r="5" spans="4:6" x14ac:dyDescent="0.25">
      <c r="D5" s="11" t="e">
        <f>SUM(IF(FREQUENCY(MATCH('Commande 2019'!#REF!,'Commande 2019'!#REF!,0),MATCH('Commande 2019'!#REF!,'Commande 2019'!#REF!,0))&gt;0,1))</f>
        <v>#REF!</v>
      </c>
    </row>
    <row r="6" spans="4:6" x14ac:dyDescent="0.25">
      <c r="D6" s="10" t="s">
        <v>10</v>
      </c>
    </row>
    <row r="7" spans="4:6" x14ac:dyDescent="0.25">
      <c r="D7" s="11"/>
    </row>
    <row r="8" spans="4:6" x14ac:dyDescent="0.25">
      <c r="D8" s="1"/>
    </row>
    <row r="9" spans="4:6" x14ac:dyDescent="0.25">
      <c r="D9" s="13" t="s">
        <v>9</v>
      </c>
    </row>
    <row r="10" spans="4:6" x14ac:dyDescent="0.25">
      <c r="D10" s="13" t="s">
        <v>1</v>
      </c>
    </row>
    <row r="11" spans="4:6" x14ac:dyDescent="0.25">
      <c r="D11" s="10" t="s">
        <v>7</v>
      </c>
      <c r="E11" s="5"/>
    </row>
    <row r="12" spans="4:6" x14ac:dyDescent="0.25">
      <c r="D12" s="11"/>
      <c r="E12" s="6"/>
    </row>
    <row r="13" spans="4:6" x14ac:dyDescent="0.25">
      <c r="D13" s="10" t="s">
        <v>11</v>
      </c>
      <c r="E13" s="1"/>
    </row>
    <row r="14" spans="4:6" x14ac:dyDescent="0.25">
      <c r="D14" s="11"/>
      <c r="E14" s="6"/>
    </row>
    <row r="15" spans="4:6" x14ac:dyDescent="0.25">
      <c r="D15" s="1"/>
      <c r="E15" s="1"/>
    </row>
    <row r="16" spans="4:6" x14ac:dyDescent="0.25">
      <c r="D16" s="13" t="s">
        <v>12</v>
      </c>
    </row>
    <row r="17" spans="4:4" x14ac:dyDescent="0.25">
      <c r="D17" s="13" t="s">
        <v>0</v>
      </c>
    </row>
    <row r="18" spans="4:4" x14ac:dyDescent="0.25">
      <c r="D18" s="10" t="s">
        <v>14</v>
      </c>
    </row>
    <row r="19" spans="4:4" x14ac:dyDescent="0.25">
      <c r="D19" s="11"/>
    </row>
    <row r="20" spans="4:4" x14ac:dyDescent="0.25">
      <c r="D20" s="1"/>
    </row>
    <row r="21" spans="4:4" x14ac:dyDescent="0.25">
      <c r="D21" s="13" t="s">
        <v>15</v>
      </c>
    </row>
    <row r="22" spans="4:4" x14ac:dyDescent="0.25">
      <c r="D22" s="13" t="s">
        <v>16</v>
      </c>
    </row>
    <row r="23" spans="4:4" x14ac:dyDescent="0.25">
      <c r="D23" s="13" t="s">
        <v>0</v>
      </c>
    </row>
    <row r="24" spans="4:4" x14ac:dyDescent="0.25">
      <c r="D24" s="13" t="s">
        <v>9</v>
      </c>
    </row>
    <row r="25" spans="4:4" x14ac:dyDescent="0.25">
      <c r="D25" s="13" t="s">
        <v>1</v>
      </c>
    </row>
    <row r="26" spans="4:4" x14ac:dyDescent="0.25">
      <c r="D26" s="10" t="s">
        <v>14</v>
      </c>
    </row>
    <row r="27" spans="4:4" x14ac:dyDescent="0.25">
      <c r="D27" s="11"/>
    </row>
    <row r="28" spans="4:4" x14ac:dyDescent="0.25">
      <c r="D28" s="10" t="s">
        <v>17</v>
      </c>
    </row>
    <row r="29" spans="4:4" x14ac:dyDescent="0.25">
      <c r="D2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Commande 2019</vt:lpstr>
      <vt:lpstr>Formules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Arbeitsplatz</cp:lastModifiedBy>
  <cp:revision>1</cp:revision>
  <dcterms:created xsi:type="dcterms:W3CDTF">2020-02-23T06:49:22Z</dcterms:created>
  <dcterms:modified xsi:type="dcterms:W3CDTF">2020-02-23T06:49:22Z</dcterms:modified>
</cp:coreProperties>
</file>