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drawings/drawing2.xml" ContentType="application/vnd.openxmlformats-officedocument.drawing+xml"/>
  <Override PartName="/xl/ctrlProps/ctrlProp5.xml" ContentType="application/vnd.ms-excel.controlproperties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256" windowHeight="12300" activeTab="2"/>
  </bookViews>
  <sheets>
    <sheet name="DEVIS" sheetId="1" r:id="rId1"/>
    <sheet name="FACTURE" sheetId="3" r:id="rId2"/>
    <sheet name="SuiviDevis" sheetId="6" r:id="rId3"/>
    <sheet name="SuiviFactures" sheetId="7" r:id="rId4"/>
  </sheets>
  <externalReferences>
    <externalReference r:id="rId5"/>
  </externalReferences>
  <definedNames>
    <definedName name="_xlnm.Print_Area" localSheetId="0">DEVIS!$A$1:$H$68</definedName>
    <definedName name="_xlnm.Print_Area" localSheetId="1">FACTURE!$A$1:$H$68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K2" i="7"/>
  <c r="K3" i="7"/>
  <c r="K4" i="7"/>
  <c r="K5" i="7"/>
  <c r="K6" i="7"/>
  <c r="K7" i="7"/>
  <c r="K8" i="7"/>
  <c r="K9" i="7"/>
  <c r="K10" i="7"/>
  <c r="K11" i="7"/>
  <c r="K12" i="7"/>
  <c r="K13" i="7"/>
  <c r="K14" i="7"/>
  <c r="K15" i="7"/>
  <c r="K16" i="7"/>
  <c r="K17" i="7"/>
  <c r="K18" i="7"/>
  <c r="K19" i="7"/>
  <c r="K20" i="7"/>
  <c r="K21" i="7"/>
  <c r="K22" i="7"/>
  <c r="K23" i="7"/>
  <c r="K24" i="7"/>
  <c r="K25" i="7"/>
  <c r="K26" i="7"/>
  <c r="K27" i="7"/>
  <c r="K28" i="7"/>
  <c r="K29" i="7"/>
  <c r="K30" i="7"/>
  <c r="K31" i="7"/>
  <c r="K32" i="7"/>
  <c r="K33" i="7"/>
  <c r="K34" i="7"/>
  <c r="K35" i="7"/>
  <c r="K36" i="7"/>
  <c r="K37" i="7"/>
  <c r="K38" i="7"/>
  <c r="K39" i="7"/>
  <c r="K40" i="7"/>
  <c r="K41" i="7"/>
  <c r="K42" i="7"/>
  <c r="K43" i="7"/>
  <c r="G51" i="3"/>
  <c r="H51" i="3"/>
  <c r="G50" i="3"/>
  <c r="H50" i="3"/>
  <c r="G49" i="3"/>
  <c r="H49" i="3"/>
  <c r="G48" i="3"/>
  <c r="H48" i="3"/>
  <c r="G47" i="3"/>
  <c r="H47" i="3"/>
  <c r="G46" i="3"/>
  <c r="H46" i="3"/>
  <c r="G45" i="3"/>
  <c r="H45" i="3"/>
  <c r="G44" i="3"/>
  <c r="H44" i="3"/>
  <c r="G43" i="3"/>
  <c r="H43" i="3"/>
  <c r="G42" i="3"/>
  <c r="H42" i="3"/>
  <c r="G41" i="3"/>
  <c r="H41" i="3"/>
  <c r="G40" i="3"/>
  <c r="H40" i="3"/>
  <c r="G39" i="3"/>
  <c r="H39" i="3"/>
  <c r="G38" i="3"/>
  <c r="H38" i="3"/>
  <c r="G37" i="3"/>
  <c r="H37" i="3"/>
  <c r="G36" i="3"/>
  <c r="H36" i="3"/>
  <c r="G35" i="3"/>
  <c r="H35" i="3"/>
  <c r="G34" i="3"/>
  <c r="H34" i="3"/>
  <c r="G33" i="3"/>
  <c r="H33" i="3"/>
  <c r="G32" i="3"/>
  <c r="H32" i="3"/>
  <c r="G31" i="3"/>
  <c r="H31" i="3"/>
  <c r="G30" i="3"/>
  <c r="H30" i="3"/>
  <c r="G29" i="3"/>
  <c r="H29" i="3"/>
  <c r="G28" i="3"/>
  <c r="H28" i="3"/>
  <c r="G27" i="3"/>
  <c r="H27" i="3"/>
  <c r="G26" i="3"/>
  <c r="H26" i="3"/>
  <c r="G25" i="3"/>
  <c r="H25" i="3"/>
  <c r="G24" i="3"/>
  <c r="H24" i="3"/>
  <c r="G23" i="3"/>
  <c r="H23" i="3"/>
  <c r="G22" i="3"/>
  <c r="H22" i="3"/>
  <c r="G21" i="3"/>
  <c r="H21" i="3"/>
  <c r="F12" i="3"/>
  <c r="F8" i="3"/>
  <c r="H53" i="3"/>
  <c r="H55" i="3"/>
  <c r="H56" i="3"/>
  <c r="H57" i="3"/>
  <c r="H54" i="3"/>
  <c r="G51" i="1"/>
  <c r="H51" i="1"/>
  <c r="G50" i="1"/>
  <c r="H50" i="1"/>
  <c r="G49" i="1"/>
  <c r="H49" i="1"/>
  <c r="G48" i="1"/>
  <c r="H48" i="1"/>
  <c r="G47" i="1"/>
  <c r="H47" i="1"/>
  <c r="G46" i="1"/>
  <c r="H46" i="1"/>
  <c r="G45" i="1"/>
  <c r="H45" i="1"/>
  <c r="G44" i="1"/>
  <c r="H44" i="1"/>
  <c r="G43" i="1"/>
  <c r="H43" i="1"/>
  <c r="G42" i="1"/>
  <c r="H42" i="1"/>
  <c r="G41" i="1"/>
  <c r="H41" i="1"/>
  <c r="G40" i="1"/>
  <c r="H40" i="1"/>
  <c r="G39" i="1"/>
  <c r="H39" i="1"/>
  <c r="G38" i="1"/>
  <c r="H38" i="1"/>
  <c r="G37" i="1"/>
  <c r="H37" i="1"/>
  <c r="G36" i="1"/>
  <c r="H36" i="1"/>
  <c r="G35" i="1"/>
  <c r="H35" i="1"/>
  <c r="G34" i="1"/>
  <c r="H34" i="1"/>
  <c r="G33" i="1"/>
  <c r="H33" i="1"/>
  <c r="G32" i="1"/>
  <c r="H32" i="1"/>
  <c r="G31" i="1"/>
  <c r="H31" i="1"/>
  <c r="G30" i="1"/>
  <c r="H30" i="1"/>
  <c r="G29" i="1"/>
  <c r="H29" i="1"/>
  <c r="G28" i="1"/>
  <c r="H28" i="1"/>
  <c r="G27" i="1"/>
  <c r="H27" i="1"/>
  <c r="G26" i="1"/>
  <c r="H26" i="1"/>
  <c r="G25" i="1"/>
  <c r="H25" i="1"/>
  <c r="G24" i="1"/>
  <c r="H24" i="1"/>
  <c r="G23" i="1"/>
  <c r="H23" i="1"/>
  <c r="G22" i="1"/>
  <c r="H22" i="1"/>
  <c r="G21" i="1"/>
  <c r="H21" i="1"/>
  <c r="H53" i="1"/>
  <c r="H55" i="1"/>
  <c r="H56" i="1"/>
  <c r="H57" i="1"/>
  <c r="H54" i="1"/>
</calcChain>
</file>

<file path=xl/sharedStrings.xml><?xml version="1.0" encoding="utf-8"?>
<sst xmlns="http://schemas.openxmlformats.org/spreadsheetml/2006/main" count="135" uniqueCount="61">
  <si>
    <t>DEVIS N°</t>
  </si>
  <si>
    <t>Date du devis:</t>
  </si>
  <si>
    <t>Destinataire :</t>
  </si>
  <si>
    <t>Référence du devis:</t>
  </si>
  <si>
    <t>Numéro de client:</t>
  </si>
  <si>
    <t>Date de validité du devis:</t>
  </si>
  <si>
    <t>Modalité de paiement:</t>
  </si>
  <si>
    <t>Virement fin de mois</t>
  </si>
  <si>
    <t>Emis par:</t>
  </si>
  <si>
    <t>Adresse chantier:</t>
  </si>
  <si>
    <t>Contact client:</t>
  </si>
  <si>
    <t>Date de début de la prestation:</t>
  </si>
  <si>
    <t>Durée estimée de la prestation:</t>
  </si>
  <si>
    <t>Nous vous prions de bien vouloir trouver ci-joint notre meilleur proposition pour les travaux suivants.</t>
  </si>
  <si>
    <t>Description</t>
  </si>
  <si>
    <t>Quantités</t>
  </si>
  <si>
    <t>Unités</t>
  </si>
  <si>
    <t>Prix unitaires HT</t>
  </si>
  <si>
    <t>TVA %</t>
  </si>
  <si>
    <t>TVA</t>
  </si>
  <si>
    <t>TOTAL TTC</t>
  </si>
  <si>
    <t>U</t>
  </si>
  <si>
    <t>Hre</t>
  </si>
  <si>
    <t>Total HT</t>
  </si>
  <si>
    <t>SSTotal TTC</t>
  </si>
  <si>
    <t>Versement d'un acompte :</t>
  </si>
  <si>
    <t>Total TTC</t>
  </si>
  <si>
    <t xml:space="preserve">Signature du client (précédée de la mention « Bon pour accord ») </t>
  </si>
  <si>
    <t>Entreprise:</t>
  </si>
  <si>
    <t>Contact:</t>
  </si>
  <si>
    <t>Détails bancaires:</t>
  </si>
  <si>
    <t>Pce.</t>
  </si>
  <si>
    <t>ml.</t>
  </si>
  <si>
    <t>m².</t>
  </si>
  <si>
    <t>Fin de travaux</t>
  </si>
  <si>
    <t/>
  </si>
  <si>
    <t>FACTURE N°</t>
  </si>
  <si>
    <t>Date de la facture:</t>
  </si>
  <si>
    <t>Référence de la facture:</t>
  </si>
  <si>
    <t>Paiement du:</t>
  </si>
  <si>
    <t>Date de la prestation:</t>
  </si>
  <si>
    <t>Merci d'avoir choisi cette entreprise pour nos services.</t>
  </si>
  <si>
    <t>Service Après Vente : Garantie 1 an.</t>
  </si>
  <si>
    <t>Net à payer :</t>
  </si>
  <si>
    <t>Détails bancaires</t>
  </si>
  <si>
    <t>Tél/ Mail</t>
  </si>
  <si>
    <t>Total</t>
  </si>
  <si>
    <t>Validité du DEVIS</t>
  </si>
  <si>
    <t>Date du DEVIS</t>
  </si>
  <si>
    <t>N°client</t>
  </si>
  <si>
    <t>Nom du client</t>
  </si>
  <si>
    <t>N° du DEVIS</t>
  </si>
  <si>
    <t>xxxxxxxx</t>
  </si>
  <si>
    <t>N° Facture</t>
  </si>
  <si>
    <t>Date Facture</t>
  </si>
  <si>
    <t>Échéance du paiement</t>
  </si>
  <si>
    <t xml:space="preserve">Montant </t>
  </si>
  <si>
    <t xml:space="preserve">Frais de retard </t>
  </si>
  <si>
    <t>Total payé</t>
  </si>
  <si>
    <t>Date de paiement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</si>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</sst>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8">
    <numFmt numFmtId="7" formatCode="#,##0.00\ &quot;€&quot;;\-#,##0.00\ &quot;€&quot;"/>
    <numFmt numFmtId="164" formatCode="yyyy"/>
    <numFmt numFmtId="165" formatCode="\.00000"/>
    <numFmt numFmtId="166" formatCode="&quot;N°Client &quot;0"/>
    <numFmt numFmtId="167" formatCode="&quot;&quot;0"/>
    <numFmt numFmtId="168" formatCode="d\.m\.yyyy;@"/>
    <numFmt numFmtId="169" formatCode="0#&quot; &quot;##&quot; &quot;##&quot; &quot;##&quot; &quot;##"/>
    <numFmt numFmtId="170" formatCode="&quot;N° OS &quot;0"/>
    <numFmt numFmtId="171" formatCode="_([$€-2]\ * #,##0.00_);_([$€-2]\ * \(#,##0.00\);_([$€-2]\ * &quot;-&quot;??_);_(@_)"/>
    <numFmt numFmtId="172" formatCode="#,##0.00\ &quot;€&quot;"/>
    <numFmt numFmtId="173" formatCode="#,##0.00\ [$€-407]"/>
    <numFmt numFmtId="174" formatCode="#,##0.00\ \k\r"/>
    <numFmt numFmtId="175" formatCode="\+\3\3\(0\)&quot;&quot;##&quot; &quot;#&quot; &quot;##&quot; &quot;##&quot; &quot;##&quot; &quot;##"/>
    <numFmt numFmtId="176" formatCode="0.0%"/>
    <numFmt numFmtId="177" formatCode="\.0000\-"/>
    <numFmt numFmtId="178" formatCode="0&quot; jours&quot;"/>
    <numFmt numFmtId="179" formatCode="_-* #,##0.00\ [$€-40C]_-;\-* #,##0.00\ [$€-40C]_-;_-* &quot;-&quot;??\ [$€-40C]_-;_-@_-"/>
    <numFmt numFmtId="180" formatCode="#,##0.00\ [$€-40C];\-#,##0.00\ [$€-40C]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sz val="12"/>
      <color theme="1"/>
      <name val="Arial"/>
      <family val="2"/>
    </font>
    <font>
      <i/>
      <sz val="10"/>
      <color theme="1" tint="0.499984740745262"/>
      <name val="Arial"/>
      <family val="2"/>
    </font>
    <font>
      <b/>
      <sz val="16"/>
      <color theme="1"/>
      <name val="Arial"/>
      <family val="2"/>
    </font>
    <font>
      <b/>
      <sz val="12"/>
      <color theme="1"/>
      <name val="Arial"/>
      <family val="2"/>
    </font>
    <font>
      <b/>
      <sz val="14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14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1"/>
      <color theme="1"/>
      <name val="Arial"/>
      <family val="2"/>
    </font>
    <font>
      <sz val="14"/>
      <color theme="1"/>
      <name val="Calibri"/>
      <family val="2"/>
      <scheme val="minor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1"/>
      <name val="Arial"/>
      <family val="2"/>
    </font>
    <font>
      <b/>
      <i/>
      <u/>
      <sz val="14"/>
      <name val="Calibri"/>
      <family val="2"/>
      <scheme val="minor"/>
    </font>
    <font>
      <sz val="14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rgb="FF000090"/>
      <name val="Calibri"/>
      <family val="2"/>
    </font>
    <font>
      <sz val="12"/>
      <color rgb="FF000000"/>
      <name val="Arial"/>
      <family val="2"/>
    </font>
    <font>
      <i/>
      <u/>
      <sz val="14"/>
      <name val="Calibri"/>
      <family val="2"/>
      <scheme val="minor"/>
    </font>
    <font>
      <b/>
      <sz val="12"/>
      <color theme="0"/>
      <name val="Arial"/>
      <family val="2"/>
    </font>
    <font>
      <b/>
      <i/>
      <sz val="14"/>
      <color theme="1"/>
      <name val="Arial"/>
      <family val="2"/>
    </font>
    <font>
      <i/>
      <sz val="14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Arial"/>
      <family val="2"/>
    </font>
    <font>
      <b/>
      <u/>
      <sz val="12"/>
      <name val="Calibri"/>
      <family val="2"/>
      <scheme val="minor"/>
    </font>
    <font>
      <b/>
      <sz val="14"/>
      <color rgb="FF008000"/>
      <name val="Calibri"/>
      <family val="2"/>
    </font>
    <font>
      <b/>
      <sz val="14"/>
      <color rgb="FF800080"/>
      <name val="Calibri"/>
      <family val="2"/>
    </font>
    <font>
      <b/>
      <sz val="14"/>
      <color rgb="FFFF0000"/>
      <name val="Calibri"/>
      <family val="2"/>
    </font>
    <font>
      <b/>
      <sz val="16"/>
      <color rgb="FF0000FF"/>
      <name val="Calibri"/>
      <family val="2"/>
    </font>
    <font>
      <b/>
      <sz val="16"/>
      <color rgb="FFFF00FF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66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CCC"/>
        <bgColor indexed="64"/>
      </patternFill>
    </fill>
  </fills>
  <borders count="20">
    <border>
      <left/>
      <right/>
      <top/>
      <bottom/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/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/>
      <bottom/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 style="hair">
        <color indexed="64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8" fillId="0" borderId="0" applyNumberFormat="0" applyFill="0" applyBorder="0" applyAlignment="0" applyProtection="0"/>
  </cellStyleXfs>
  <cellXfs count="223">
    <xf numFmtId="0" fontId="0" fillId="0" borderId="0" xfId="0"/>
    <xf numFmtId="0" fontId="4" fillId="0" borderId="0" xfId="0" applyFont="1" applyFill="1" applyProtection="1">
      <protection locked="0"/>
    </xf>
    <xf numFmtId="0" fontId="7" fillId="0" borderId="0" xfId="0" applyFont="1" applyFill="1" applyBorder="1" applyProtection="1">
      <protection locked="0"/>
    </xf>
    <xf numFmtId="9" fontId="13" fillId="0" borderId="0" xfId="0" applyNumberFormat="1" applyFont="1" applyFill="1" applyAlignment="1" applyProtection="1">
      <alignment horizontal="center"/>
      <protection locked="0"/>
    </xf>
    <xf numFmtId="0" fontId="21" fillId="0" borderId="8" xfId="0" applyFont="1" applyFill="1" applyBorder="1" applyProtection="1">
      <protection locked="0"/>
    </xf>
    <xf numFmtId="171" fontId="21" fillId="0" borderId="8" xfId="0" applyNumberFormat="1" applyFont="1" applyFill="1" applyBorder="1" applyAlignment="1" applyProtection="1">
      <alignment horizontal="center"/>
      <protection locked="0"/>
    </xf>
    <xf numFmtId="171" fontId="21" fillId="0" borderId="8" xfId="0" applyNumberFormat="1" applyFont="1" applyFill="1" applyBorder="1" applyProtection="1">
      <protection locked="0"/>
    </xf>
    <xf numFmtId="10" fontId="21" fillId="0" borderId="8" xfId="0" applyNumberFormat="1" applyFont="1" applyFill="1" applyBorder="1" applyProtection="1">
      <protection locked="0"/>
    </xf>
    <xf numFmtId="0" fontId="21" fillId="0" borderId="11" xfId="0" applyFont="1" applyFill="1" applyBorder="1" applyProtection="1">
      <protection locked="0"/>
    </xf>
    <xf numFmtId="171" fontId="21" fillId="0" borderId="11" xfId="0" applyNumberFormat="1" applyFont="1" applyFill="1" applyBorder="1" applyAlignment="1" applyProtection="1">
      <alignment horizontal="center"/>
      <protection locked="0"/>
    </xf>
    <xf numFmtId="171" fontId="21" fillId="0" borderId="11" xfId="0" applyNumberFormat="1" applyFont="1" applyFill="1" applyBorder="1" applyProtection="1">
      <protection locked="0"/>
    </xf>
    <xf numFmtId="10" fontId="21" fillId="0" borderId="11" xfId="0" applyNumberFormat="1" applyFont="1" applyFill="1" applyBorder="1" applyProtection="1">
      <protection locked="0"/>
    </xf>
    <xf numFmtId="0" fontId="3" fillId="0" borderId="0" xfId="0" applyFont="1" applyFill="1" applyAlignment="1" applyProtection="1">
      <alignment horizontal="left"/>
      <protection locked="0"/>
    </xf>
    <xf numFmtId="0" fontId="0" fillId="0" borderId="0" xfId="0" applyFill="1" applyProtection="1">
      <protection locked="0"/>
    </xf>
    <xf numFmtId="0" fontId="5" fillId="0" borderId="0" xfId="0" applyFont="1" applyFill="1" applyProtection="1">
      <protection locked="0"/>
    </xf>
    <xf numFmtId="0" fontId="4" fillId="0" borderId="0" xfId="0" applyFont="1" applyFill="1" applyAlignment="1" applyProtection="1">
      <alignment horizontal="right"/>
      <protection locked="0"/>
    </xf>
    <xf numFmtId="0" fontId="7" fillId="0" borderId="0" xfId="0" applyFont="1" applyFill="1" applyProtection="1">
      <protection locked="0"/>
    </xf>
    <xf numFmtId="0" fontId="9" fillId="0" borderId="0" xfId="0" applyFont="1" applyFill="1" applyProtection="1">
      <protection locked="0"/>
    </xf>
    <xf numFmtId="0" fontId="12" fillId="0" borderId="0" xfId="0" applyFont="1" applyFill="1" applyProtection="1">
      <protection locked="0"/>
    </xf>
    <xf numFmtId="49" fontId="4" fillId="0" borderId="0" xfId="0" applyNumberFormat="1" applyFont="1" applyFill="1" applyProtection="1">
      <protection locked="0"/>
    </xf>
    <xf numFmtId="2" fontId="4" fillId="0" borderId="0" xfId="0" applyNumberFormat="1" applyFont="1" applyFill="1" applyProtection="1">
      <protection locked="0"/>
    </xf>
    <xf numFmtId="0" fontId="9" fillId="0" borderId="0" xfId="0" applyFont="1" applyFill="1" applyAlignment="1" applyProtection="1">
      <alignment horizontal="right"/>
      <protection locked="0"/>
    </xf>
    <xf numFmtId="176" fontId="9" fillId="0" borderId="0" xfId="0" applyNumberFormat="1" applyFont="1" applyFill="1" applyAlignment="1" applyProtection="1">
      <alignment horizontal="left" indent="1"/>
      <protection locked="0"/>
    </xf>
    <xf numFmtId="0" fontId="4" fillId="0" borderId="0" xfId="0" applyFont="1" applyFill="1" applyAlignment="1" applyProtection="1">
      <alignment horizontal="center"/>
      <protection locked="0"/>
    </xf>
    <xf numFmtId="170" fontId="7" fillId="0" borderId="0" xfId="0" applyNumberFormat="1" applyFont="1" applyFill="1" applyAlignment="1" applyProtection="1">
      <alignment horizontal="left"/>
      <protection locked="0"/>
    </xf>
    <xf numFmtId="0" fontId="26" fillId="0" borderId="0" xfId="0" applyFont="1" applyFill="1" applyProtection="1">
      <protection locked="0"/>
    </xf>
    <xf numFmtId="166" fontId="14" fillId="5" borderId="3" xfId="0" applyNumberFormat="1" applyFont="1" applyFill="1" applyBorder="1" applyAlignment="1" applyProtection="1">
      <alignment horizontal="left"/>
      <protection locked="0"/>
    </xf>
    <xf numFmtId="177" fontId="14" fillId="5" borderId="2" xfId="0" applyNumberFormat="1" applyFont="1" applyFill="1" applyBorder="1" applyAlignment="1" applyProtection="1">
      <alignment horizontal="right"/>
      <protection locked="0"/>
    </xf>
    <xf numFmtId="177" fontId="6" fillId="2" borderId="2" xfId="0" applyNumberFormat="1" applyFont="1" applyFill="1" applyBorder="1" applyAlignment="1" applyProtection="1">
      <alignment horizontal="right"/>
      <protection locked="0"/>
    </xf>
    <xf numFmtId="0" fontId="19" fillId="0" borderId="9" xfId="0" applyFont="1" applyFill="1" applyBorder="1" applyAlignment="1" applyProtection="1">
      <protection locked="0"/>
    </xf>
    <xf numFmtId="0" fontId="29" fillId="0" borderId="9" xfId="0" applyFont="1" applyFill="1" applyBorder="1" applyAlignment="1" applyProtection="1">
      <protection locked="0"/>
    </xf>
    <xf numFmtId="0" fontId="30" fillId="0" borderId="11" xfId="0" applyFont="1" applyFill="1" applyBorder="1" applyProtection="1">
      <protection locked="0"/>
    </xf>
    <xf numFmtId="171" fontId="30" fillId="0" borderId="11" xfId="0" applyNumberFormat="1" applyFont="1" applyFill="1" applyBorder="1" applyAlignment="1" applyProtection="1">
      <alignment horizontal="center"/>
      <protection locked="0"/>
    </xf>
    <xf numFmtId="171" fontId="30" fillId="0" borderId="11" xfId="0" applyNumberFormat="1" applyFont="1" applyFill="1" applyBorder="1" applyProtection="1">
      <protection locked="0"/>
    </xf>
    <xf numFmtId="10" fontId="30" fillId="0" borderId="11" xfId="0" applyNumberFormat="1" applyFont="1" applyFill="1" applyBorder="1" applyProtection="1">
      <protection locked="0"/>
    </xf>
    <xf numFmtId="0" fontId="30" fillId="0" borderId="10" xfId="0" applyFont="1" applyFill="1" applyBorder="1" applyProtection="1">
      <protection locked="0"/>
    </xf>
    <xf numFmtId="0" fontId="30" fillId="0" borderId="10" xfId="0" applyFont="1" applyFill="1" applyBorder="1" applyAlignment="1" applyProtection="1">
      <protection locked="0"/>
    </xf>
    <xf numFmtId="0" fontId="33" fillId="0" borderId="10" xfId="0" applyFont="1" applyFill="1" applyBorder="1" applyAlignment="1" applyProtection="1">
      <protection locked="0"/>
    </xf>
    <xf numFmtId="0" fontId="19" fillId="0" borderId="10" xfId="0" applyFont="1" applyFill="1" applyBorder="1" applyAlignment="1" applyProtection="1">
      <protection locked="0"/>
    </xf>
    <xf numFmtId="0" fontId="30" fillId="0" borderId="14" xfId="0" applyFont="1" applyFill="1" applyBorder="1" applyProtection="1">
      <protection locked="0"/>
    </xf>
    <xf numFmtId="171" fontId="30" fillId="0" borderId="14" xfId="0" applyNumberFormat="1" applyFont="1" applyFill="1" applyBorder="1" applyAlignment="1" applyProtection="1">
      <alignment horizontal="center"/>
      <protection locked="0"/>
    </xf>
    <xf numFmtId="171" fontId="30" fillId="0" borderId="14" xfId="0" applyNumberFormat="1" applyFont="1" applyFill="1" applyBorder="1" applyProtection="1">
      <protection locked="0"/>
    </xf>
    <xf numFmtId="10" fontId="30" fillId="0" borderId="14" xfId="0" applyNumberFormat="1" applyFont="1" applyFill="1" applyBorder="1" applyProtection="1">
      <protection locked="0"/>
    </xf>
    <xf numFmtId="0" fontId="2" fillId="0" borderId="6" xfId="0" applyFont="1" applyFill="1" applyBorder="1" applyProtection="1">
      <protection locked="0"/>
    </xf>
    <xf numFmtId="0" fontId="19" fillId="0" borderId="9" xfId="0" applyFont="1" applyFill="1" applyBorder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4" fontId="4" fillId="0" borderId="0" xfId="0" applyNumberFormat="1" applyFont="1" applyFill="1" applyBorder="1" applyAlignment="1" applyProtection="1">
      <alignment horizontal="left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5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protection locked="0"/>
    </xf>
    <xf numFmtId="0" fontId="1" fillId="0" borderId="0" xfId="0" applyFont="1" applyFill="1" applyBorder="1" applyAlignment="1" applyProtection="1">
      <protection locked="0"/>
    </xf>
    <xf numFmtId="167" fontId="4" fillId="0" borderId="0" xfId="0" applyNumberFormat="1" applyFont="1" applyFill="1" applyBorder="1" applyAlignment="1" applyProtection="1">
      <alignment horizontal="left"/>
      <protection locked="0"/>
    </xf>
    <xf numFmtId="0" fontId="4" fillId="0" borderId="0" xfId="0" applyFont="1" applyFill="1" applyBorder="1" applyAlignment="1" applyProtection="1">
      <alignment horizontal="left"/>
      <protection locked="0"/>
    </xf>
    <xf numFmtId="168" fontId="4" fillId="0" borderId="0" xfId="0" applyNumberFormat="1" applyFont="1" applyFill="1" applyBorder="1" applyAlignment="1" applyProtection="1">
      <alignment horizontal="left"/>
      <protection locked="0"/>
    </xf>
    <xf numFmtId="168" fontId="9" fillId="0" borderId="0" xfId="0" applyNumberFormat="1" applyFont="1" applyFill="1" applyBorder="1" applyAlignment="1" applyProtection="1">
      <alignment horizontal="left"/>
      <protection locked="0"/>
    </xf>
    <xf numFmtId="178" fontId="4" fillId="0" borderId="0" xfId="0" applyNumberFormat="1" applyFont="1" applyFill="1" applyBorder="1" applyAlignment="1" applyProtection="1">
      <alignment horizontal="left"/>
      <protection locked="0"/>
    </xf>
    <xf numFmtId="9" fontId="13" fillId="0" borderId="0" xfId="0" applyNumberFormat="1" applyFont="1" applyFill="1" applyBorder="1" applyAlignment="1" applyProtection="1">
      <alignment horizontal="center"/>
      <protection locked="0"/>
    </xf>
    <xf numFmtId="166" fontId="6" fillId="2" borderId="2" xfId="0" applyNumberFormat="1" applyFont="1" applyFill="1" applyBorder="1" applyAlignment="1" applyProtection="1">
      <alignment horizontal="left"/>
      <protection locked="0"/>
    </xf>
    <xf numFmtId="165" fontId="0" fillId="0" borderId="0" xfId="0" applyNumberFormat="1" applyFill="1" applyBorder="1" applyAlignment="1" applyProtection="1">
      <alignment horizontal="center"/>
      <protection locked="0"/>
    </xf>
    <xf numFmtId="0" fontId="0" fillId="0" borderId="0" xfId="0" applyFill="1" applyBorder="1" applyAlignment="1" applyProtection="1">
      <protection locked="0"/>
    </xf>
    <xf numFmtId="0" fontId="4" fillId="0" borderId="0" xfId="0" applyFont="1" applyFill="1" applyBorder="1" applyProtection="1">
      <protection locked="0"/>
    </xf>
    <xf numFmtId="0" fontId="2" fillId="7" borderId="16" xfId="0" applyFont="1" applyFill="1" applyBorder="1" applyAlignment="1" applyProtection="1">
      <alignment horizontal="center" vertical="center"/>
      <protection locked="0"/>
    </xf>
    <xf numFmtId="0" fontId="2" fillId="7" borderId="16" xfId="0" applyFont="1" applyFill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0" fillId="3" borderId="18" xfId="0" applyFill="1" applyBorder="1" applyAlignment="1" applyProtection="1">
      <alignment horizontal="center" vertical="center"/>
      <protection locked="0"/>
    </xf>
    <xf numFmtId="14" fontId="0" fillId="3" borderId="18" xfId="0" applyNumberFormat="1" applyFill="1" applyBorder="1" applyAlignment="1" applyProtection="1">
      <alignment horizontal="center" vertical="center"/>
      <protection locked="0"/>
    </xf>
    <xf numFmtId="172" fontId="0" fillId="3" borderId="19" xfId="0" applyNumberFormat="1" applyFill="1" applyBorder="1" applyAlignment="1" applyProtection="1">
      <alignment horizontal="center" vertical="center"/>
      <protection locked="0"/>
    </xf>
    <xf numFmtId="172" fontId="0" fillId="0" borderId="19" xfId="0" applyNumberFormat="1" applyFill="1" applyBorder="1" applyAlignment="1" applyProtection="1">
      <alignment horizontal="center" vertical="center"/>
      <protection locked="0"/>
    </xf>
    <xf numFmtId="0" fontId="0" fillId="0" borderId="19" xfId="0" applyFill="1" applyBorder="1" applyAlignment="1" applyProtection="1">
      <alignment horizontal="center"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14" fontId="0" fillId="3" borderId="5" xfId="0" applyNumberFormat="1" applyFill="1" applyBorder="1" applyAlignment="1" applyProtection="1">
      <alignment horizontal="center" vertical="center"/>
      <protection locked="0"/>
    </xf>
    <xf numFmtId="172" fontId="0" fillId="3" borderId="5" xfId="0" applyNumberFormat="1" applyFill="1" applyBorder="1" applyAlignment="1" applyProtection="1">
      <alignment horizontal="center" vertical="center"/>
      <protection locked="0"/>
    </xf>
    <xf numFmtId="172" fontId="0" fillId="0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Fill="1" applyBorder="1" applyAlignment="1" applyProtection="1">
      <alignment horizontal="center" vertical="center"/>
      <protection locked="0"/>
    </xf>
    <xf numFmtId="172" fontId="0" fillId="0" borderId="14" xfId="0" applyNumberFormat="1" applyFill="1" applyBorder="1" applyAlignment="1" applyProtection="1">
      <alignment horizontal="center" vertical="center"/>
      <protection locked="0"/>
    </xf>
    <xf numFmtId="0" fontId="0" fillId="0" borderId="14" xfId="0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172" fontId="0" fillId="0" borderId="18" xfId="0" applyNumberFormat="1" applyFill="1" applyBorder="1" applyAlignment="1" applyProtection="1">
      <alignment horizontal="center" vertical="center"/>
    </xf>
    <xf numFmtId="172" fontId="0" fillId="0" borderId="5" xfId="0" applyNumberFormat="1" applyFill="1" applyBorder="1" applyAlignment="1" applyProtection="1">
      <alignment horizontal="center" vertical="center"/>
    </xf>
    <xf numFmtId="0" fontId="2" fillId="6" borderId="16" xfId="0" applyFont="1" applyFill="1" applyBorder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18" xfId="0" applyFill="1" applyBorder="1" applyAlignment="1" applyProtection="1">
      <alignment horizontal="center" vertical="center"/>
    </xf>
    <xf numFmtId="14" fontId="0" fillId="3" borderId="18" xfId="0" applyNumberFormat="1" applyFill="1" applyBorder="1" applyAlignment="1" applyProtection="1">
      <alignment horizontal="center" vertical="center"/>
    </xf>
    <xf numFmtId="0" fontId="0" fillId="3" borderId="5" xfId="0" applyFill="1" applyBorder="1" applyAlignment="1" applyProtection="1">
      <alignment horizontal="center" vertical="center"/>
    </xf>
    <xf numFmtId="14" fontId="0" fillId="3" borderId="5" xfId="0" applyNumberFormat="1" applyFill="1" applyBorder="1" applyAlignment="1" applyProtection="1">
      <alignment horizontal="center" vertical="center"/>
    </xf>
    <xf numFmtId="19" fontId="0" fillId="3" borderId="5" xfId="0" applyNumberForma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/>
      <protection locked="0"/>
    </xf>
    <xf numFmtId="0" fontId="5" fillId="0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164" fontId="6" fillId="2" borderId="2" xfId="0" applyNumberFormat="1" applyFont="1" applyFill="1" applyBorder="1" applyAlignment="1" applyProtection="1">
      <alignment horizontal="left"/>
      <protection locked="0"/>
    </xf>
    <xf numFmtId="0" fontId="0" fillId="0" borderId="0" xfId="0" quotePrefix="1" applyProtection="1">
      <protection locked="0"/>
    </xf>
    <xf numFmtId="0" fontId="4" fillId="0" borderId="0" xfId="0" applyFont="1" applyFill="1" applyBorder="1" applyAlignment="1" applyProtection="1">
      <alignment horizontal="right"/>
      <protection locked="0"/>
    </xf>
    <xf numFmtId="0" fontId="4" fillId="0" borderId="16" xfId="0" applyFont="1" applyFill="1" applyBorder="1" applyProtection="1">
      <protection locked="0"/>
    </xf>
    <xf numFmtId="171" fontId="9" fillId="0" borderId="16" xfId="0" applyNumberFormat="1" applyFont="1" applyFill="1" applyBorder="1" applyAlignment="1" applyProtection="1">
      <alignment horizontal="center"/>
      <protection locked="0"/>
    </xf>
    <xf numFmtId="10" fontId="4" fillId="0" borderId="16" xfId="0" applyNumberFormat="1" applyFont="1" applyFill="1" applyBorder="1" applyProtection="1">
      <protection locked="0"/>
    </xf>
    <xf numFmtId="0" fontId="7" fillId="0" borderId="0" xfId="0" applyFont="1" applyFill="1" applyBorder="1" applyAlignment="1" applyProtection="1">
      <alignment horizontal="right"/>
      <protection locked="0"/>
    </xf>
    <xf numFmtId="0" fontId="9" fillId="0" borderId="0" xfId="0" applyFont="1" applyFill="1" applyBorder="1" applyProtection="1">
      <protection locked="0"/>
    </xf>
    <xf numFmtId="0" fontId="0" fillId="0" borderId="0" xfId="0" applyFill="1" applyBorder="1" applyProtection="1">
      <protection locked="0"/>
    </xf>
    <xf numFmtId="49" fontId="10" fillId="0" borderId="0" xfId="0" applyNumberFormat="1" applyFont="1" applyFill="1" applyBorder="1" applyAlignment="1" applyProtection="1">
      <protection locked="0"/>
    </xf>
    <xf numFmtId="0" fontId="11" fillId="0" borderId="0" xfId="0" applyFont="1" applyFill="1" applyBorder="1" applyAlignment="1" applyProtection="1">
      <protection locked="0"/>
    </xf>
    <xf numFmtId="49" fontId="4" fillId="0" borderId="0" xfId="0" applyNumberFormat="1" applyFont="1" applyFill="1" applyBorder="1" applyProtection="1">
      <protection locked="0"/>
    </xf>
    <xf numFmtId="0" fontId="10" fillId="0" borderId="0" xfId="0" applyFont="1" applyFill="1" applyBorder="1" applyAlignment="1" applyProtection="1">
      <protection locked="0"/>
    </xf>
    <xf numFmtId="0" fontId="4" fillId="0" borderId="0" xfId="0" applyFont="1" applyBorder="1" applyProtection="1"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0" fontId="4" fillId="0" borderId="4" xfId="0" applyFont="1" applyFill="1" applyBorder="1" applyAlignment="1" applyProtection="1">
      <alignment vertical="center"/>
      <protection locked="0"/>
    </xf>
    <xf numFmtId="0" fontId="0" fillId="0" borderId="4" xfId="0" applyFill="1" applyBorder="1" applyAlignment="1" applyProtection="1">
      <alignment vertical="center"/>
      <protection locked="0"/>
    </xf>
    <xf numFmtId="0" fontId="12" fillId="2" borderId="5" xfId="0" applyFont="1" applyFill="1" applyBorder="1" applyAlignment="1" applyProtection="1">
      <alignment horizontal="center" vertical="center"/>
      <protection locked="0"/>
    </xf>
    <xf numFmtId="0" fontId="21" fillId="0" borderId="7" xfId="0" applyFont="1" applyFill="1" applyBorder="1" applyProtection="1">
      <protection locked="0"/>
    </xf>
    <xf numFmtId="0" fontId="2" fillId="0" borderId="9" xfId="0" applyFont="1" applyBorder="1" applyAlignment="1" applyProtection="1">
      <alignment vertical="center"/>
      <protection locked="0"/>
    </xf>
    <xf numFmtId="0" fontId="21" fillId="0" borderId="10" xfId="0" applyFont="1" applyFill="1" applyBorder="1" applyProtection="1">
      <protection locked="0"/>
    </xf>
    <xf numFmtId="0" fontId="19" fillId="0" borderId="9" xfId="0" applyFont="1" applyBorder="1" applyProtection="1">
      <protection locked="0"/>
    </xf>
    <xf numFmtId="0" fontId="16" fillId="0" borderId="9" xfId="0" applyFont="1" applyFill="1" applyBorder="1" applyProtection="1">
      <protection locked="0"/>
    </xf>
    <xf numFmtId="0" fontId="31" fillId="0" borderId="10" xfId="0" applyFont="1" applyFill="1" applyBorder="1" applyProtection="1">
      <protection locked="0"/>
    </xf>
    <xf numFmtId="0" fontId="32" fillId="0" borderId="10" xfId="0" applyFont="1" applyFill="1" applyBorder="1" applyProtection="1"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/>
      <protection locked="0"/>
    </xf>
    <xf numFmtId="172" fontId="4" fillId="0" borderId="17" xfId="0" applyNumberFormat="1" applyFont="1" applyFill="1" applyBorder="1" applyProtection="1">
      <protection locked="0"/>
    </xf>
    <xf numFmtId="9" fontId="4" fillId="0" borderId="17" xfId="0" applyNumberFormat="1" applyFont="1" applyFill="1" applyBorder="1" applyProtection="1">
      <protection locked="0"/>
    </xf>
    <xf numFmtId="0" fontId="8" fillId="0" borderId="0" xfId="0" applyFont="1" applyFill="1" applyBorder="1" applyProtection="1">
      <protection locked="0"/>
    </xf>
    <xf numFmtId="0" fontId="8" fillId="0" borderId="15" xfId="0" applyFont="1" applyFill="1" applyBorder="1" applyProtection="1">
      <protection locked="0"/>
    </xf>
    <xf numFmtId="0" fontId="8" fillId="0" borderId="0" xfId="0" applyFont="1" applyFill="1" applyBorder="1" applyAlignment="1" applyProtection="1">
      <alignment horizontal="right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Protection="1">
      <protection locked="0"/>
    </xf>
    <xf numFmtId="0" fontId="15" fillId="0" borderId="0" xfId="0" applyFont="1" applyFill="1" applyBorder="1" applyProtection="1">
      <protection locked="0"/>
    </xf>
    <xf numFmtId="174" fontId="14" fillId="0" borderId="0" xfId="0" applyNumberFormat="1" applyFont="1" applyFill="1" applyBorder="1" applyProtection="1">
      <protection locked="0"/>
    </xf>
    <xf numFmtId="171" fontId="21" fillId="3" borderId="8" xfId="0" applyNumberFormat="1" applyFont="1" applyFill="1" applyBorder="1" applyProtection="1"/>
    <xf numFmtId="171" fontId="21" fillId="3" borderId="11" xfId="0" applyNumberFormat="1" applyFont="1" applyFill="1" applyBorder="1" applyProtection="1"/>
    <xf numFmtId="171" fontId="21" fillId="3" borderId="14" xfId="0" applyNumberFormat="1" applyFont="1" applyFill="1" applyBorder="1" applyProtection="1"/>
    <xf numFmtId="0" fontId="8" fillId="0" borderId="0" xfId="0" applyFont="1" applyFill="1" applyBorder="1" applyProtection="1"/>
    <xf numFmtId="0" fontId="8" fillId="0" borderId="15" xfId="0" applyFont="1" applyFill="1" applyBorder="1" applyProtection="1"/>
    <xf numFmtId="173" fontId="13" fillId="0" borderId="15" xfId="0" applyNumberFormat="1" applyFont="1" applyFill="1" applyBorder="1" applyProtection="1"/>
    <xf numFmtId="0" fontId="13" fillId="0" borderId="0" xfId="0" applyFont="1" applyFill="1" applyBorder="1" applyProtection="1"/>
    <xf numFmtId="0" fontId="17" fillId="2" borderId="1" xfId="0" applyFont="1" applyFill="1" applyBorder="1" applyProtection="1"/>
    <xf numFmtId="0" fontId="18" fillId="2" borderId="2" xfId="0" applyFont="1" applyFill="1" applyBorder="1" applyProtection="1"/>
    <xf numFmtId="0" fontId="17" fillId="2" borderId="2" xfId="0" applyFont="1" applyFill="1" applyBorder="1" applyProtection="1"/>
    <xf numFmtId="14" fontId="19" fillId="0" borderId="9" xfId="0" applyNumberFormat="1" applyFont="1" applyBorder="1" applyProtection="1"/>
    <xf numFmtId="0" fontId="19" fillId="0" borderId="0" xfId="0" applyFont="1" applyBorder="1" applyProtection="1"/>
    <xf numFmtId="0" fontId="20" fillId="0" borderId="0" xfId="0" applyFont="1" applyBorder="1" applyAlignment="1" applyProtection="1">
      <alignment horizontal="right"/>
    </xf>
    <xf numFmtId="0" fontId="19" fillId="0" borderId="10" xfId="0" applyFont="1" applyBorder="1" applyProtection="1"/>
    <xf numFmtId="0" fontId="19" fillId="0" borderId="10" xfId="0" applyFont="1" applyBorder="1" applyAlignment="1" applyProtection="1">
      <alignment horizontal="left"/>
    </xf>
    <xf numFmtId="49" fontId="19" fillId="0" borderId="9" xfId="0" applyNumberFormat="1" applyFont="1" applyBorder="1" applyProtection="1"/>
    <xf numFmtId="0" fontId="20" fillId="0" borderId="0" xfId="0" applyFont="1" applyBorder="1" applyProtection="1"/>
    <xf numFmtId="0" fontId="19" fillId="0" borderId="0" xfId="0" quotePrefix="1" applyFont="1" applyBorder="1" applyProtection="1"/>
    <xf numFmtId="0" fontId="19" fillId="0" borderId="4" xfId="0" applyFont="1" applyBorder="1" applyProtection="1"/>
    <xf numFmtId="0" fontId="2" fillId="0" borderId="4" xfId="0" applyFont="1" applyBorder="1" applyAlignment="1" applyProtection="1">
      <alignment horizontal="right"/>
    </xf>
    <xf numFmtId="0" fontId="1" fillId="0" borderId="4" xfId="0" applyFont="1" applyBorder="1" applyProtection="1"/>
    <xf numFmtId="0" fontId="1" fillId="0" borderId="13" xfId="0" applyFont="1" applyBorder="1" applyProtection="1"/>
    <xf numFmtId="0" fontId="14" fillId="5" borderId="1" xfId="0" applyFont="1" applyFill="1" applyBorder="1" applyAlignment="1" applyProtection="1">
      <alignment horizontal="center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7" fillId="0" borderId="0" xfId="0" applyFont="1" applyFill="1" applyAlignment="1" applyProtection="1">
      <alignment horizontal="right"/>
      <protection locked="0"/>
    </xf>
    <xf numFmtId="0" fontId="4" fillId="0" borderId="0" xfId="0" applyFont="1" applyProtection="1">
      <protection locked="0"/>
    </xf>
    <xf numFmtId="165" fontId="4" fillId="0" borderId="0" xfId="0" applyNumberFormat="1" applyFont="1" applyFill="1" applyAlignment="1" applyProtection="1">
      <alignment horizontal="left"/>
      <protection locked="0"/>
    </xf>
    <xf numFmtId="167" fontId="4" fillId="0" borderId="0" xfId="0" applyNumberFormat="1" applyFont="1" applyFill="1" applyAlignment="1" applyProtection="1">
      <alignment horizontal="left"/>
      <protection locked="0"/>
    </xf>
    <xf numFmtId="0" fontId="25" fillId="0" borderId="0" xfId="0" applyFont="1" applyFill="1" applyAlignment="1" applyProtection="1">
      <alignment horizontal="right"/>
      <protection locked="0"/>
    </xf>
    <xf numFmtId="168" fontId="4" fillId="0" borderId="0" xfId="0" applyNumberFormat="1" applyFont="1" applyFill="1" applyAlignment="1" applyProtection="1">
      <alignment horizontal="left"/>
      <protection locked="0"/>
    </xf>
    <xf numFmtId="49" fontId="4" fillId="0" borderId="0" xfId="0" applyNumberFormat="1" applyFont="1" applyFill="1" applyAlignment="1" applyProtection="1">
      <alignment horizontal="left"/>
      <protection locked="0"/>
    </xf>
    <xf numFmtId="176" fontId="4" fillId="0" borderId="0" xfId="0" applyNumberFormat="1" applyFont="1" applyFill="1" applyAlignment="1" applyProtection="1">
      <alignment horizontal="left"/>
      <protection locked="0"/>
    </xf>
    <xf numFmtId="0" fontId="23" fillId="0" borderId="0" xfId="0" applyFont="1" applyFill="1" applyProtection="1">
      <protection locked="0"/>
    </xf>
    <xf numFmtId="172" fontId="4" fillId="0" borderId="0" xfId="0" applyNumberFormat="1" applyFont="1" applyFill="1" applyProtection="1">
      <protection locked="0"/>
    </xf>
    <xf numFmtId="9" fontId="4" fillId="0" borderId="0" xfId="0" applyNumberFormat="1" applyFont="1" applyFill="1" applyProtection="1">
      <protection locked="0"/>
    </xf>
    <xf numFmtId="0" fontId="8" fillId="0" borderId="0" xfId="0" applyFont="1" applyFill="1" applyProtection="1">
      <protection locked="0"/>
    </xf>
    <xf numFmtId="173" fontId="8" fillId="0" borderId="0" xfId="0" applyNumberFormat="1" applyFont="1" applyFill="1" applyProtection="1">
      <protection locked="0"/>
    </xf>
    <xf numFmtId="0" fontId="8" fillId="0" borderId="0" xfId="0" applyFont="1" applyFill="1" applyAlignment="1" applyProtection="1">
      <alignment horizontal="right" vertical="center"/>
      <protection locked="0"/>
    </xf>
    <xf numFmtId="0" fontId="13" fillId="0" borderId="0" xfId="0" applyFont="1" applyFill="1" applyProtection="1">
      <protection locked="0"/>
    </xf>
    <xf numFmtId="171" fontId="4" fillId="4" borderId="8" xfId="0" applyNumberFormat="1" applyFont="1" applyFill="1" applyBorder="1" applyProtection="1"/>
    <xf numFmtId="171" fontId="4" fillId="4" borderId="11" xfId="0" applyNumberFormat="1" applyFont="1" applyFill="1" applyBorder="1" applyProtection="1"/>
    <xf numFmtId="171" fontId="4" fillId="4" borderId="14" xfId="0" applyNumberFormat="1" applyFont="1" applyFill="1" applyBorder="1" applyProtection="1"/>
    <xf numFmtId="0" fontId="0" fillId="0" borderId="0" xfId="0" applyFill="1" applyProtection="1"/>
    <xf numFmtId="0" fontId="7" fillId="0" borderId="0" xfId="0" applyFont="1" applyFill="1" applyProtection="1"/>
    <xf numFmtId="173" fontId="13" fillId="0" borderId="0" xfId="0" applyNumberFormat="1" applyFont="1" applyFill="1" applyProtection="1"/>
    <xf numFmtId="0" fontId="7" fillId="0" borderId="15" xfId="0" applyFont="1" applyFill="1" applyBorder="1" applyProtection="1"/>
    <xf numFmtId="9" fontId="13" fillId="0" borderId="0" xfId="0" applyNumberFormat="1" applyFont="1" applyFill="1" applyAlignment="1" applyProtection="1">
      <alignment horizontal="center"/>
    </xf>
    <xf numFmtId="173" fontId="8" fillId="0" borderId="0" xfId="0" applyNumberFormat="1" applyFont="1" applyFill="1" applyProtection="1"/>
    <xf numFmtId="173" fontId="13" fillId="0" borderId="0" xfId="0" applyNumberFormat="1" applyFont="1" applyFill="1" applyAlignment="1" applyProtection="1">
      <alignment horizontal="right"/>
    </xf>
    <xf numFmtId="0" fontId="17" fillId="5" borderId="1" xfId="0" applyFont="1" applyFill="1" applyBorder="1" applyProtection="1"/>
    <xf numFmtId="0" fontId="24" fillId="5" borderId="2" xfId="0" applyFont="1" applyFill="1" applyBorder="1" applyProtection="1"/>
    <xf numFmtId="0" fontId="17" fillId="5" borderId="2" xfId="0" applyFont="1" applyFill="1" applyBorder="1" applyProtection="1"/>
    <xf numFmtId="0" fontId="19" fillId="0" borderId="0" xfId="0" applyFont="1" applyProtection="1"/>
    <xf numFmtId="0" fontId="20" fillId="0" borderId="0" xfId="0" applyFont="1" applyAlignment="1" applyProtection="1">
      <alignment horizontal="right"/>
    </xf>
    <xf numFmtId="0" fontId="20" fillId="0" borderId="0" xfId="0" applyFont="1" applyProtection="1"/>
    <xf numFmtId="0" fontId="19" fillId="0" borderId="0" xfId="0" quotePrefix="1" applyFont="1" applyProtection="1"/>
    <xf numFmtId="19" fontId="0" fillId="3" borderId="18" xfId="0" applyNumberFormat="1" applyFill="1" applyBorder="1" applyAlignment="1" applyProtection="1">
      <alignment horizontal="center" vertical="center"/>
    </xf>
    <xf numFmtId="7" fontId="8" fillId="0" borderId="0" xfId="0" applyNumberFormat="1" applyFont="1" applyFill="1" applyBorder="1" applyProtection="1"/>
    <xf numFmtId="179" fontId="2" fillId="6" borderId="16" xfId="0" applyNumberFormat="1" applyFont="1" applyFill="1" applyBorder="1" applyAlignment="1" applyProtection="1">
      <alignment horizontal="center" vertical="center"/>
    </xf>
    <xf numFmtId="179" fontId="0" fillId="0" borderId="0" xfId="0" applyNumberFormat="1" applyProtection="1"/>
    <xf numFmtId="7" fontId="13" fillId="0" borderId="0" xfId="0" applyNumberFormat="1" applyFont="1" applyFill="1" applyBorder="1" applyProtection="1"/>
    <xf numFmtId="7" fontId="13" fillId="0" borderId="15" xfId="0" applyNumberFormat="1" applyFont="1" applyFill="1" applyBorder="1" applyProtection="1"/>
    <xf numFmtId="7" fontId="13" fillId="0" borderId="0" xfId="0" applyNumberFormat="1" applyFont="1" applyFill="1" applyBorder="1" applyAlignment="1" applyProtection="1">
      <alignment horizontal="right"/>
      <protection locked="0"/>
    </xf>
    <xf numFmtId="180" fontId="0" fillId="0" borderId="18" xfId="0" applyNumberFormat="1" applyFill="1" applyBorder="1" applyAlignment="1" applyProtection="1">
      <alignment horizontal="center" vertical="center"/>
    </xf>
    <xf numFmtId="180" fontId="0" fillId="0" borderId="5" xfId="0" applyNumberFormat="1" applyFill="1" applyBorder="1" applyAlignment="1" applyProtection="1">
      <alignment horizontal="center" vertical="center"/>
    </xf>
    <xf numFmtId="0" fontId="12" fillId="5" borderId="6" xfId="0" applyFont="1" applyFill="1" applyBorder="1" applyAlignment="1" applyProtection="1">
      <alignment vertical="center"/>
      <protection locked="0"/>
    </xf>
    <xf numFmtId="0" fontId="12" fillId="5" borderId="7" xfId="0" applyFont="1" applyFill="1" applyBorder="1" applyAlignment="1" applyProtection="1">
      <alignment vertical="center"/>
      <protection locked="0"/>
    </xf>
    <xf numFmtId="0" fontId="19" fillId="0" borderId="12" xfId="0" applyFont="1" applyFill="1" applyBorder="1" applyAlignment="1" applyProtection="1">
      <protection locked="0"/>
    </xf>
    <xf numFmtId="0" fontId="19" fillId="0" borderId="13" xfId="0" applyFont="1" applyFill="1" applyBorder="1" applyAlignment="1" applyProtection="1">
      <protection locked="0"/>
    </xf>
    <xf numFmtId="0" fontId="12" fillId="5" borderId="8" xfId="0" applyFont="1" applyFill="1" applyBorder="1" applyAlignment="1" applyProtection="1">
      <alignment horizontal="center" vertical="center"/>
      <protection locked="0"/>
    </xf>
    <xf numFmtId="19" fontId="0" fillId="3" borderId="18" xfId="0" applyNumberForma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Protection="1">
      <protection locked="0"/>
    </xf>
    <xf numFmtId="0" fontId="19" fillId="0" borderId="12" xfId="0" applyFont="1" applyBorder="1" applyAlignment="1" applyProtection="1">
      <alignment horizontal="left"/>
    </xf>
    <xf numFmtId="0" fontId="19" fillId="0" borderId="4" xfId="0" applyFont="1" applyBorder="1" applyAlignment="1" applyProtection="1">
      <alignment horizontal="left"/>
    </xf>
    <xf numFmtId="170" fontId="7" fillId="0" borderId="0" xfId="0" applyNumberFormat="1" applyFont="1" applyFill="1" applyBorder="1" applyAlignment="1" applyProtection="1">
      <alignment horizontal="left"/>
      <protection locked="0"/>
    </xf>
    <xf numFmtId="14" fontId="16" fillId="0" borderId="0" xfId="0" applyNumberFormat="1" applyFont="1" applyFill="1" applyBorder="1" applyAlignment="1" applyProtection="1">
      <alignment horizontal="center"/>
      <protection locked="0"/>
    </xf>
    <xf numFmtId="0" fontId="17" fillId="2" borderId="2" xfId="0" applyFont="1" applyFill="1" applyBorder="1" applyAlignment="1" applyProtection="1">
      <alignment horizontal="center"/>
    </xf>
    <xf numFmtId="0" fontId="17" fillId="2" borderId="3" xfId="0" applyFont="1" applyFill="1" applyBorder="1" applyAlignment="1" applyProtection="1">
      <alignment horizontal="center"/>
    </xf>
    <xf numFmtId="175" fontId="19" fillId="0" borderId="0" xfId="0" applyNumberFormat="1" applyFont="1" applyBorder="1" applyAlignment="1" applyProtection="1">
      <alignment horizontal="left"/>
    </xf>
    <xf numFmtId="0" fontId="19" fillId="0" borderId="9" xfId="0" applyFont="1" applyBorder="1" applyAlignment="1" applyProtection="1">
      <alignment horizontal="left"/>
    </xf>
    <xf numFmtId="0" fontId="19" fillId="0" borderId="0" xfId="0" applyFont="1" applyBorder="1" applyAlignment="1" applyProtection="1">
      <alignment horizontal="left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3" xfId="0" applyFont="1" applyFill="1" applyBorder="1" applyAlignment="1" applyProtection="1">
      <alignment horizontal="center" vertical="center"/>
      <protection locked="0"/>
    </xf>
    <xf numFmtId="169" fontId="28" fillId="0" borderId="0" xfId="1" applyNumberFormat="1" applyFill="1" applyBorder="1" applyAlignment="1" applyProtection="1">
      <alignment horizontal="left"/>
      <protection locked="0"/>
    </xf>
    <xf numFmtId="0" fontId="17" fillId="5" borderId="2" xfId="0" applyFont="1" applyFill="1" applyBorder="1" applyAlignment="1" applyProtection="1">
      <alignment horizontal="left"/>
    </xf>
    <xf numFmtId="0" fontId="0" fillId="5" borderId="3" xfId="0" applyFill="1" applyBorder="1" applyAlignment="1" applyProtection="1"/>
    <xf numFmtId="0" fontId="0" fillId="0" borderId="0" xfId="0" applyAlignment="1" applyProtection="1">
      <alignment horizontal="left"/>
    </xf>
    <xf numFmtId="0" fontId="0" fillId="0" borderId="4" xfId="0" applyBorder="1" applyAlignment="1" applyProtection="1">
      <alignment horizontal="left"/>
    </xf>
    <xf numFmtId="49" fontId="26" fillId="0" borderId="0" xfId="0" applyNumberFormat="1" applyFont="1" applyFill="1" applyProtection="1">
      <protection locked="0"/>
    </xf>
    <xf numFmtId="0" fontId="27" fillId="0" borderId="0" xfId="0" applyFont="1" applyFill="1" applyProtection="1">
      <protection locked="0"/>
    </xf>
    <xf numFmtId="14" fontId="4" fillId="0" borderId="0" xfId="0" applyNumberFormat="1" applyFont="1" applyFill="1" applyAlignment="1" applyProtection="1">
      <alignment horizontal="left"/>
      <protection locked="0"/>
    </xf>
    <xf numFmtId="0" fontId="4" fillId="0" borderId="0" xfId="0" applyFont="1" applyFill="1" applyAlignment="1" applyProtection="1">
      <alignment horizontal="left"/>
      <protection locked="0"/>
    </xf>
    <xf numFmtId="175" fontId="19" fillId="0" borderId="0" xfId="0" applyNumberFormat="1" applyFont="1" applyAlignment="1" applyProtection="1">
      <alignment horizontal="left"/>
    </xf>
    <xf numFmtId="175" fontId="1" fillId="0" borderId="0" xfId="0" applyNumberFormat="1" applyFont="1" applyAlignment="1" applyProtection="1">
      <alignment horizontal="left"/>
    </xf>
  </cellXfs>
  <cellStyles count="2">
    <cellStyle name="Hyperlink" xfId="1" builtinId="8"/>
    <cellStyle name="Standard" xfId="0" builtinId="0"/>
  </cellStyles>
  <dxfs count="0"/>
  <tableStyles count="0" defaultTableStyle="TableStyleMedium2" defaultPivotStyle="PivotStyleLight16"/>
  <colors>
    <mruColors>
      <color rgb="FF9999FF"/>
      <color rgb="FF99CCFF"/>
      <color rgb="FF66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/>
</file>

<file path=xl/ctrlProps/ctrlProp2.xml><?xml version="1.0" encoding="utf-8"?>
<formControlPr xmlns="http://schemas.microsoft.com/office/spreadsheetml/2009/9/main" objectType="Button"/>
</file>

<file path=xl/ctrlProps/ctrlProp3.xml><?xml version="1.0" encoding="utf-8"?>
<formControlPr xmlns="http://schemas.microsoft.com/office/spreadsheetml/2009/9/main" objectType="Button"/>
</file>

<file path=xl/ctrlProps/ctrlProp4.xml><?xml version="1.0" encoding="utf-8"?>
<formControlPr xmlns="http://schemas.microsoft.com/office/spreadsheetml/2009/9/main" objectType="Button"/>
</file>

<file path=xl/ctrlProps/ctrlProp5.xml><?xml version="1.0" encoding="utf-8"?>
<formControlPr xmlns="http://schemas.microsoft.com/office/spreadsheetml/2009/9/main" objectType="Button"/>
</file>

<file path=xl/ctrlProps/ctrlProp6.xml><?xml version="1.0" encoding="utf-8"?>
<formControlPr xmlns="http://schemas.microsoft.com/office/spreadsheetml/2009/9/main" objectType="Button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161925</xdr:rowOff>
    </xdr:from>
    <xdr:to>
      <xdr:col>7</xdr:col>
      <xdr:colOff>1266825</xdr:colOff>
      <xdr:row>11</xdr:row>
      <xdr:rowOff>57150</xdr:rowOff>
    </xdr:to>
    <xdr:sp macro="" textlink="">
      <xdr:nvSpPr>
        <xdr:cNvPr id="7" name="Rectangle à coins arrondis 6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5381625" y="1476375"/>
          <a:ext cx="2647950" cy="9334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800100</xdr:colOff>
      <xdr:row>58</xdr:row>
      <xdr:rowOff>0</xdr:rowOff>
    </xdr:from>
    <xdr:to>
      <xdr:col>7</xdr:col>
      <xdr:colOff>1257300</xdr:colOff>
      <xdr:row>61</xdr:row>
      <xdr:rowOff>95250</xdr:rowOff>
    </xdr:to>
    <xdr:sp macro="" textlink="">
      <xdr:nvSpPr>
        <xdr:cNvPr id="8" name="Rectangle à coins arrondis 7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/>
      </xdr:nvSpPr>
      <xdr:spPr>
        <a:xfrm>
          <a:off x="2095500" y="11334750"/>
          <a:ext cx="6143625" cy="66675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152400</xdr:rowOff>
    </xdr:from>
    <xdr:to>
      <xdr:col>7</xdr:col>
      <xdr:colOff>1266825</xdr:colOff>
      <xdr:row>17</xdr:row>
      <xdr:rowOff>95250</xdr:rowOff>
    </xdr:to>
    <xdr:sp macro="" textlink="">
      <xdr:nvSpPr>
        <xdr:cNvPr id="9" name="Rectangle à coins arrondis 8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810250" y="2505075"/>
          <a:ext cx="2828925" cy="118110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28575</xdr:colOff>
      <xdr:row>6</xdr:row>
      <xdr:rowOff>171449</xdr:rowOff>
    </xdr:from>
    <xdr:to>
      <xdr:col>3</xdr:col>
      <xdr:colOff>114301</xdr:colOff>
      <xdr:row>17</xdr:row>
      <xdr:rowOff>76199</xdr:rowOff>
    </xdr:to>
    <xdr:sp macro="" textlink="">
      <xdr:nvSpPr>
        <xdr:cNvPr id="11" name="Rectangle à coins arrondis 10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/>
      </xdr:nvSpPr>
      <xdr:spPr>
        <a:xfrm>
          <a:off x="28575" y="1485899"/>
          <a:ext cx="4314826" cy="218122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754380</xdr:colOff>
          <xdr:row>0</xdr:row>
          <xdr:rowOff>182880</xdr:rowOff>
        </xdr:from>
        <xdr:to>
          <xdr:col>10</xdr:col>
          <xdr:colOff>518160</xdr:colOff>
          <xdr:row>3</xdr:row>
          <xdr:rowOff>7620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8000"/>
                  </a:solidFill>
                  <a:latin typeface="Calibri"/>
                  <a:cs typeface="Calibri"/>
                </a:rPr>
                <a:t>Devis excel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83820</xdr:colOff>
          <xdr:row>4</xdr:row>
          <xdr:rowOff>182880</xdr:rowOff>
        </xdr:from>
        <xdr:to>
          <xdr:col>10</xdr:col>
          <xdr:colOff>365760</xdr:colOff>
          <xdr:row>7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800080"/>
                  </a:solidFill>
                  <a:latin typeface="Calibri"/>
                  <a:cs typeface="Calibri"/>
                </a:rPr>
                <a:t>Devis PDF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655320</xdr:colOff>
          <xdr:row>8</xdr:row>
          <xdr:rowOff>144780</xdr:rowOff>
        </xdr:from>
        <xdr:to>
          <xdr:col>10</xdr:col>
          <xdr:colOff>601980</xdr:colOff>
          <xdr:row>11</xdr:row>
          <xdr:rowOff>175260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000090"/>
                  </a:solidFill>
                  <a:latin typeface="Calibri"/>
                  <a:cs typeface="Calibri"/>
                </a:rPr>
                <a:t>Edition  Facture (Macro willy)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114300</xdr:colOff>
          <xdr:row>13</xdr:row>
          <xdr:rowOff>60960</xdr:rowOff>
        </xdr:from>
        <xdr:to>
          <xdr:col>10</xdr:col>
          <xdr:colOff>449580</xdr:colOff>
          <xdr:row>16</xdr:row>
          <xdr:rowOff>160020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de-DE" sz="14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SuiviDevis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1095375</xdr:colOff>
      <xdr:row>6</xdr:row>
      <xdr:rowOff>19439</xdr:rowOff>
    </xdr:from>
    <xdr:to>
      <xdr:col>7</xdr:col>
      <xdr:colOff>1266825</xdr:colOff>
      <xdr:row>11</xdr:row>
      <xdr:rowOff>106913</xdr:rowOff>
    </xdr:to>
    <xdr:sp macro="" textlink="">
      <xdr:nvSpPr>
        <xdr:cNvPr id="2" name="Rectangle à coins arrondis 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/>
      </xdr:nvSpPr>
      <xdr:spPr>
        <a:xfrm>
          <a:off x="5663487" y="1321837"/>
          <a:ext cx="2805404" cy="1263520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1076325</xdr:colOff>
      <xdr:row>11</xdr:row>
      <xdr:rowOff>152399</xdr:rowOff>
    </xdr:from>
    <xdr:to>
      <xdr:col>7</xdr:col>
      <xdr:colOff>1266825</xdr:colOff>
      <xdr:row>18</xdr:row>
      <xdr:rowOff>87475</xdr:rowOff>
    </xdr:to>
    <xdr:sp macro="" textlink="">
      <xdr:nvSpPr>
        <xdr:cNvPr id="4" name="Rectangle à coins arrondis 3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/>
      </xdr:nvSpPr>
      <xdr:spPr>
        <a:xfrm>
          <a:off x="5644437" y="2630843"/>
          <a:ext cx="2824454" cy="1519336"/>
        </a:xfrm>
        <a:prstGeom prst="roundRect">
          <a:avLst/>
        </a:prstGeom>
        <a:noFill/>
        <a:ln w="12700">
          <a:solidFill>
            <a:srgbClr val="002060"/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388620</xdr:colOff>
          <xdr:row>1</xdr:row>
          <xdr:rowOff>30480</xdr:rowOff>
        </xdr:from>
        <xdr:to>
          <xdr:col>10</xdr:col>
          <xdr:colOff>297180</xdr:colOff>
          <xdr:row>5</xdr:row>
          <xdr:rowOff>60960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de-DE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EXPORT </a:t>
              </a:r>
            </a:p>
            <a:p>
              <a:pPr algn="ctr" rtl="0">
                <a:defRPr sz="1000"/>
              </a:pPr>
              <a:r>
                <a:rPr lang="de-DE" sz="16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FACTURE  PDF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0</xdr:col>
      <xdr:colOff>223546</xdr:colOff>
      <xdr:row>6</xdr:row>
      <xdr:rowOff>98534</xdr:rowOff>
    </xdr:from>
    <xdr:to>
      <xdr:col>3</xdr:col>
      <xdr:colOff>68036</xdr:colOff>
      <xdr:row>15</xdr:row>
      <xdr:rowOff>104774</xdr:rowOff>
    </xdr:to>
    <xdr:sp macro="" textlink="">
      <xdr:nvSpPr>
        <xdr:cNvPr id="18" name="Rectangle à coins arrondis 1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SpPr/>
      </xdr:nvSpPr>
      <xdr:spPr>
        <a:xfrm>
          <a:off x="223546" y="1384409"/>
          <a:ext cx="3911665" cy="1882665"/>
        </a:xfrm>
        <a:prstGeom prst="roundRect">
          <a:avLst/>
        </a:prstGeom>
        <a:noFill/>
        <a:ln w="12700">
          <a:solidFill>
            <a:schemeClr val="tx2">
              <a:lumMod val="50000"/>
            </a:schemeClr>
          </a:solidFill>
        </a:ln>
        <a:effectLst/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213360</xdr:colOff>
          <xdr:row>11</xdr:row>
          <xdr:rowOff>22860</xdr:rowOff>
        </xdr:from>
        <xdr:to>
          <xdr:col>10</xdr:col>
          <xdr:colOff>495300</xdr:colOff>
          <xdr:row>13</xdr:row>
          <xdr:rowOff>7620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de-DE" sz="1600" b="1" i="0" u="none" strike="noStrike" baseline="0">
                  <a:solidFill>
                    <a:srgbClr val="FF00FF"/>
                  </a:solidFill>
                  <a:latin typeface="Calibri"/>
                  <a:cs typeface="Calibri"/>
                </a:rPr>
                <a:t>SuiviFactures</a:t>
              </a:r>
            </a:p>
          </xdr:txBody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LLY/Devis-Factures-2019/TRAME%20Devis%20%209-03-19%20NE%20PAS%20SUPPRIM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EVIS"/>
      <sheetName val="FACTURE"/>
    </sheetNames>
    <sheetDataSet>
      <sheetData sheetId="0">
        <row r="8">
          <cell r="F8" t="str">
            <v>Destinataire :</v>
          </cell>
        </row>
        <row r="12">
          <cell r="G12">
            <v>0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6.xml"/><Relationship Id="rId4" Type="http://schemas.openxmlformats.org/officeDocument/2006/relationships/ctrlProp" Target="../ctrlProps/ctrlProp5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68"/>
  <sheetViews>
    <sheetView showGridLines="0" topLeftCell="A37" zoomScaleNormal="100" zoomScaleSheetLayoutView="100" workbookViewId="0">
      <selection activeCell="A64" sqref="A64:H68"/>
    </sheetView>
  </sheetViews>
  <sheetFormatPr baseColWidth="10" defaultColWidth="11.44140625" defaultRowHeight="14.4" x14ac:dyDescent="0.3"/>
  <cols>
    <col min="1" max="1" width="38.6640625" style="64" customWidth="1"/>
    <col min="2" max="2" width="13.44140625" style="64" customWidth="1"/>
    <col min="3" max="3" width="11.33203125" style="64" customWidth="1"/>
    <col min="4" max="4" width="7.5546875" style="64" customWidth="1"/>
    <col min="5" max="5" width="18.109375" style="64" bestFit="1" customWidth="1"/>
    <col min="6" max="6" width="12" style="64" customWidth="1"/>
    <col min="7" max="7" width="12.33203125" style="64" customWidth="1"/>
    <col min="8" max="8" width="19.109375" style="64" customWidth="1"/>
    <col min="9" max="11" width="11.44140625" style="64"/>
    <col min="12" max="13" width="11.44140625" style="64" customWidth="1"/>
    <col min="14" max="16384" width="11.44140625" style="64"/>
  </cols>
  <sheetData>
    <row r="1" spans="1:19" ht="20.25" x14ac:dyDescent="0.3">
      <c r="A1" s="88"/>
      <c r="B1" s="61"/>
      <c r="C1" s="61"/>
      <c r="D1" s="61"/>
      <c r="E1" s="200"/>
      <c r="F1" s="200"/>
      <c r="G1" s="200"/>
      <c r="H1" s="61"/>
      <c r="I1" s="13"/>
    </row>
    <row r="2" spans="1:19" ht="21" x14ac:dyDescent="0.4">
      <c r="A2" s="89"/>
      <c r="B2" s="47"/>
      <c r="C2" s="61"/>
      <c r="D2" s="90"/>
      <c r="E2" s="91" t="s">
        <v>0</v>
      </c>
      <c r="F2" s="28">
        <v>13</v>
      </c>
      <c r="G2" s="92">
        <f>B8</f>
        <v>0</v>
      </c>
      <c r="H2" s="58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89"/>
      <c r="B3" s="53"/>
      <c r="C3" s="61"/>
      <c r="D3" s="61"/>
      <c r="E3" s="61"/>
      <c r="F3" s="94"/>
      <c r="G3" s="61"/>
      <c r="H3" s="61"/>
      <c r="I3" s="13"/>
      <c r="L3" s="13"/>
      <c r="M3" s="13"/>
      <c r="N3" s="13"/>
    </row>
    <row r="4" spans="1:19" ht="15.75" x14ac:dyDescent="0.25">
      <c r="A4" s="89"/>
      <c r="B4" s="61"/>
      <c r="C4" s="61"/>
      <c r="D4" s="61"/>
      <c r="E4" s="2"/>
      <c r="F4" s="90"/>
      <c r="G4" s="61"/>
      <c r="H4" s="61"/>
      <c r="I4" s="13"/>
      <c r="L4" s="13"/>
      <c r="M4" s="13"/>
      <c r="N4" s="13"/>
    </row>
    <row r="5" spans="1:19" ht="15.75" x14ac:dyDescent="0.25">
      <c r="A5" s="61"/>
      <c r="B5" s="61"/>
      <c r="C5" s="61"/>
      <c r="D5" s="61"/>
      <c r="E5" s="61"/>
      <c r="F5" s="61"/>
      <c r="G5" s="61"/>
      <c r="H5" s="61"/>
      <c r="I5" s="13"/>
      <c r="L5" s="95"/>
      <c r="M5" s="95" t="s">
        <v>19</v>
      </c>
      <c r="N5" s="13"/>
    </row>
    <row r="6" spans="1:19" ht="15.75" x14ac:dyDescent="0.25">
      <c r="A6" s="61"/>
      <c r="B6" s="61"/>
      <c r="C6" s="61"/>
      <c r="D6" s="61"/>
      <c r="E6" s="2"/>
      <c r="F6" s="61"/>
      <c r="G6" s="61"/>
      <c r="H6" s="61"/>
      <c r="I6" s="13"/>
      <c r="L6" s="96" t="s">
        <v>31</v>
      </c>
      <c r="M6" s="97">
        <v>0</v>
      </c>
      <c r="N6" s="13"/>
    </row>
    <row r="7" spans="1:19" ht="15.75" x14ac:dyDescent="0.25">
      <c r="A7" s="61"/>
      <c r="B7" s="61"/>
      <c r="C7" s="61"/>
      <c r="D7" s="61"/>
      <c r="E7" s="2"/>
      <c r="F7" s="61"/>
      <c r="G7" s="61"/>
      <c r="H7" s="61"/>
      <c r="I7" s="13"/>
      <c r="L7" s="96" t="s">
        <v>32</v>
      </c>
      <c r="M7" s="97">
        <v>5.5E-2</v>
      </c>
      <c r="N7" s="13"/>
    </row>
    <row r="8" spans="1:19" ht="18" x14ac:dyDescent="0.35">
      <c r="A8" s="98" t="s">
        <v>1</v>
      </c>
      <c r="B8" s="47"/>
      <c r="C8" s="99"/>
      <c r="D8" s="90"/>
      <c r="E8" s="100"/>
      <c r="F8" s="101" t="s">
        <v>2</v>
      </c>
      <c r="G8" s="102"/>
      <c r="H8" s="102"/>
      <c r="I8" s="13"/>
      <c r="L8" s="96" t="s">
        <v>33</v>
      </c>
      <c r="M8" s="97">
        <v>0.1</v>
      </c>
      <c r="N8" s="13"/>
    </row>
    <row r="9" spans="1:19" ht="15.6" x14ac:dyDescent="0.3">
      <c r="A9" s="98" t="s">
        <v>3</v>
      </c>
      <c r="B9" s="48"/>
      <c r="C9" s="49"/>
      <c r="D9" s="90"/>
      <c r="E9" s="100"/>
      <c r="F9" s="50"/>
      <c r="G9" s="51"/>
      <c r="H9" s="59"/>
      <c r="I9" s="13"/>
      <c r="L9" s="96" t="s">
        <v>21</v>
      </c>
      <c r="M9" s="97">
        <v>0.2</v>
      </c>
      <c r="N9" s="13"/>
    </row>
    <row r="10" spans="1:19" ht="15.6" x14ac:dyDescent="0.3">
      <c r="A10" s="98" t="s">
        <v>4</v>
      </c>
      <c r="B10" s="52"/>
      <c r="C10" s="99"/>
      <c r="D10" s="90"/>
      <c r="E10" s="100"/>
      <c r="F10" s="50"/>
      <c r="G10" s="51"/>
      <c r="H10" s="60"/>
      <c r="I10" s="13"/>
      <c r="L10" s="96" t="s">
        <v>22</v>
      </c>
      <c r="M10" s="95"/>
      <c r="N10" s="13"/>
    </row>
    <row r="11" spans="1:19" ht="15.6" x14ac:dyDescent="0.3">
      <c r="A11" s="98" t="s">
        <v>5</v>
      </c>
      <c r="B11" s="47"/>
      <c r="C11" s="99"/>
      <c r="D11" s="90"/>
      <c r="E11" s="100"/>
      <c r="F11" s="53"/>
      <c r="G11" s="51"/>
      <c r="H11" s="60"/>
      <c r="I11" s="13"/>
      <c r="L11" s="96"/>
      <c r="M11" s="95"/>
      <c r="N11" s="13"/>
    </row>
    <row r="12" spans="1:19" ht="15.6" x14ac:dyDescent="0.3">
      <c r="A12" s="98" t="s">
        <v>6</v>
      </c>
      <c r="B12" s="54"/>
      <c r="C12" s="99"/>
      <c r="D12" s="55"/>
      <c r="E12" s="99"/>
      <c r="F12" s="61"/>
      <c r="G12" s="103"/>
      <c r="H12" s="61"/>
      <c r="I12" s="13"/>
      <c r="L12" s="96"/>
      <c r="M12" s="95"/>
      <c r="N12" s="13"/>
    </row>
    <row r="13" spans="1:19" ht="18.75" x14ac:dyDescent="0.3">
      <c r="A13" s="98" t="s">
        <v>8</v>
      </c>
      <c r="B13" s="53"/>
      <c r="C13" s="99"/>
      <c r="D13" s="90"/>
      <c r="E13" s="90"/>
      <c r="F13" s="104"/>
      <c r="G13" s="100"/>
      <c r="H13" s="61"/>
      <c r="I13" s="13"/>
      <c r="L13" s="1"/>
      <c r="M13" s="1"/>
      <c r="N13" s="13"/>
    </row>
    <row r="14" spans="1:19" ht="15.75" x14ac:dyDescent="0.25">
      <c r="A14" s="98" t="s">
        <v>10</v>
      </c>
      <c r="B14" s="105"/>
      <c r="C14" s="90"/>
      <c r="D14" s="90"/>
      <c r="E14" s="90"/>
      <c r="F14" s="50"/>
      <c r="G14" s="100"/>
      <c r="H14" s="61"/>
      <c r="I14" s="13"/>
      <c r="L14" s="1"/>
      <c r="M14" s="1"/>
      <c r="N14" s="13"/>
    </row>
    <row r="15" spans="1:19" ht="15.6" x14ac:dyDescent="0.3">
      <c r="A15" s="98" t="s">
        <v>45</v>
      </c>
      <c r="B15" s="212"/>
      <c r="C15" s="212"/>
      <c r="D15" s="90"/>
      <c r="E15" s="90"/>
      <c r="F15" s="50"/>
      <c r="G15" s="100"/>
      <c r="H15" s="61"/>
      <c r="I15" s="13"/>
      <c r="L15" s="1"/>
      <c r="M15" s="1"/>
      <c r="N15" s="13"/>
    </row>
    <row r="16" spans="1:19" ht="15.6" x14ac:dyDescent="0.3">
      <c r="A16" s="98" t="s">
        <v>11</v>
      </c>
      <c r="B16" s="47"/>
      <c r="C16" s="99"/>
      <c r="D16" s="90"/>
      <c r="E16" s="90"/>
      <c r="F16" s="50"/>
      <c r="G16" s="100"/>
      <c r="H16" s="61"/>
      <c r="I16" s="13"/>
      <c r="L16" s="1"/>
      <c r="M16" s="1"/>
      <c r="N16" s="13"/>
    </row>
    <row r="17" spans="1:14" ht="15.6" x14ac:dyDescent="0.3">
      <c r="A17" s="98" t="s">
        <v>12</v>
      </c>
      <c r="B17" s="56"/>
      <c r="C17" s="99"/>
      <c r="D17" s="90"/>
      <c r="E17" s="90"/>
      <c r="F17" s="203"/>
      <c r="G17" s="203"/>
      <c r="H17" s="2"/>
      <c r="I17" s="13"/>
      <c r="L17" s="95" t="s">
        <v>7</v>
      </c>
      <c r="M17" s="95"/>
      <c r="N17" s="13"/>
    </row>
    <row r="18" spans="1:14" ht="15.75" x14ac:dyDescent="0.25">
      <c r="A18" s="106"/>
      <c r="B18" s="107"/>
      <c r="C18" s="107"/>
      <c r="D18" s="107"/>
      <c r="E18" s="107"/>
      <c r="F18" s="107"/>
      <c r="G18" s="107"/>
      <c r="H18" s="107"/>
      <c r="L18" s="95" t="s">
        <v>34</v>
      </c>
      <c r="M18" s="95"/>
      <c r="N18" s="13"/>
    </row>
    <row r="19" spans="1:14" ht="15" x14ac:dyDescent="0.25">
      <c r="A19" s="108" t="s">
        <v>13</v>
      </c>
      <c r="B19" s="109"/>
      <c r="C19" s="109"/>
      <c r="D19" s="109"/>
      <c r="E19" s="109"/>
      <c r="F19" s="109"/>
      <c r="G19" s="109"/>
      <c r="H19" s="109"/>
      <c r="L19" s="13"/>
      <c r="M19" s="13"/>
      <c r="N19" s="13"/>
    </row>
    <row r="20" spans="1:14" x14ac:dyDescent="0.3">
      <c r="A20" s="210" t="s">
        <v>14</v>
      </c>
      <c r="B20" s="211"/>
      <c r="C20" s="110" t="s">
        <v>15</v>
      </c>
      <c r="D20" s="110" t="s">
        <v>16</v>
      </c>
      <c r="E20" s="110" t="s">
        <v>17</v>
      </c>
      <c r="F20" s="110" t="s">
        <v>18</v>
      </c>
      <c r="G20" s="110" t="s">
        <v>19</v>
      </c>
      <c r="H20" s="110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29" t="str">
        <f t="shared" ref="G21:G51" si="0">IF(ISBLANK(F21),"",IF(E21*F21*C21&gt;0,E21*F21*C21,0))</f>
        <v/>
      </c>
      <c r="H21" s="129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30" t="str">
        <f t="shared" si="0"/>
        <v/>
      </c>
      <c r="H22" s="130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30" t="str">
        <f t="shared" si="0"/>
        <v/>
      </c>
      <c r="H23" s="130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30" t="str">
        <f t="shared" si="0"/>
        <v/>
      </c>
      <c r="H24" s="130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30" t="str">
        <f t="shared" si="0"/>
        <v/>
      </c>
      <c r="H25" s="130" t="str">
        <f t="shared" si="1"/>
        <v/>
      </c>
    </row>
    <row r="26" spans="1:14" ht="15.6" x14ac:dyDescent="0.3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30">
        <f t="shared" si="0"/>
        <v>314</v>
      </c>
      <c r="H26" s="130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30">
        <f t="shared" si="0"/>
        <v>68.319999999999993</v>
      </c>
      <c r="H27" s="130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30">
        <f t="shared" si="0"/>
        <v>24.416000000000004</v>
      </c>
      <c r="H28" s="130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30">
        <f t="shared" si="0"/>
        <v>7.8060000000000009</v>
      </c>
      <c r="H29" s="130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30">
        <f t="shared" si="0"/>
        <v>7.8060000000000009</v>
      </c>
      <c r="H30" s="130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30">
        <f t="shared" si="0"/>
        <v>13.772</v>
      </c>
      <c r="H31" s="130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30">
        <f t="shared" si="0"/>
        <v>61.2</v>
      </c>
      <c r="H32" s="130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30">
        <f t="shared" si="0"/>
        <v>19.202000000000002</v>
      </c>
      <c r="H33" s="130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30">
        <f t="shared" si="0"/>
        <v>13.152000000000001</v>
      </c>
      <c r="H34" s="130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30">
        <f t="shared" si="0"/>
        <v>42.765799999999999</v>
      </c>
      <c r="H35" s="130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30">
        <f t="shared" si="0"/>
        <v>16.716000000000001</v>
      </c>
      <c r="H36" s="130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30">
        <f t="shared" si="0"/>
        <v>48.820000000000007</v>
      </c>
      <c r="H37" s="130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30" t="str">
        <f t="shared" si="0"/>
        <v/>
      </c>
      <c r="H38" s="130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30">
        <f t="shared" si="0"/>
        <v>21.63</v>
      </c>
      <c r="H39" s="130">
        <f t="shared" si="1"/>
        <v>237.92999999999998</v>
      </c>
    </row>
    <row r="40" spans="1:8" ht="15.6" x14ac:dyDescent="0.3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30">
        <f t="shared" si="0"/>
        <v>34.4</v>
      </c>
      <c r="H40" s="130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30">
        <f>IF(ISBLANK(F41),"",IF(E41*F41*C41&gt;0,E41*F41*C41,0))</f>
        <v>4.8060000000000009</v>
      </c>
      <c r="H41" s="130">
        <f>IF(SUM(C41*E41,G41)&gt;0,SUM(C41*E41,G41),"")</f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30">
        <f>IF(ISBLANK(F42),"",IF(E42*F42*C42&gt;0,E42*F42*C42,0))</f>
        <v>4.0330000000000004</v>
      </c>
      <c r="H42" s="130">
        <f>IF(SUM(C42*E42,G42)&gt;0,SUM(C42*E42,G42),"")</f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30">
        <f t="shared" si="0"/>
        <v>5.7439999999999998</v>
      </c>
      <c r="H43" s="130">
        <f t="shared" si="1"/>
        <v>63.183999999999997</v>
      </c>
    </row>
    <row r="44" spans="1:8" ht="15.75" x14ac:dyDescent="0.25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30">
        <f t="shared" si="0"/>
        <v>150.47400000000002</v>
      </c>
      <c r="H44" s="130">
        <f t="shared" si="1"/>
        <v>1655.2139999999999</v>
      </c>
    </row>
    <row r="45" spans="1:8" ht="15.75" x14ac:dyDescent="0.25">
      <c r="A45" s="30"/>
      <c r="B45" s="36"/>
      <c r="C45" s="31"/>
      <c r="D45" s="32"/>
      <c r="E45" s="33"/>
      <c r="F45" s="34"/>
      <c r="G45" s="130" t="str">
        <f t="shared" si="0"/>
        <v/>
      </c>
      <c r="H45" s="130" t="str">
        <f t="shared" si="1"/>
        <v/>
      </c>
    </row>
    <row r="46" spans="1:8" ht="15.75" x14ac:dyDescent="0.25">
      <c r="A46" s="29"/>
      <c r="B46" s="36"/>
      <c r="C46" s="31"/>
      <c r="D46" s="32"/>
      <c r="E46" s="33"/>
      <c r="F46" s="34"/>
      <c r="G46" s="130" t="str">
        <f t="shared" si="0"/>
        <v/>
      </c>
      <c r="H46" s="130" t="str">
        <f t="shared" si="1"/>
        <v/>
      </c>
    </row>
    <row r="47" spans="1:8" ht="15.75" x14ac:dyDescent="0.25">
      <c r="A47" s="29"/>
      <c r="B47" s="36"/>
      <c r="C47" s="31"/>
      <c r="D47" s="32"/>
      <c r="E47" s="33"/>
      <c r="F47" s="34"/>
      <c r="G47" s="130" t="str">
        <f t="shared" si="0"/>
        <v/>
      </c>
      <c r="H47" s="130" t="str">
        <f t="shared" si="1"/>
        <v/>
      </c>
    </row>
    <row r="48" spans="1:8" ht="15.75" x14ac:dyDescent="0.25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30">
        <f t="shared" si="0"/>
        <v>910</v>
      </c>
      <c r="H48" s="130">
        <f t="shared" si="1"/>
        <v>10010</v>
      </c>
    </row>
    <row r="49" spans="1:8" ht="15.75" x14ac:dyDescent="0.25">
      <c r="A49" s="29"/>
      <c r="B49" s="38"/>
      <c r="C49" s="31"/>
      <c r="D49" s="32"/>
      <c r="E49" s="33"/>
      <c r="F49" s="34"/>
      <c r="G49" s="130" t="str">
        <f t="shared" si="0"/>
        <v/>
      </c>
      <c r="H49" s="130" t="str">
        <f t="shared" si="1"/>
        <v/>
      </c>
    </row>
    <row r="50" spans="1:8" ht="15.75" x14ac:dyDescent="0.25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30">
        <f t="shared" si="0"/>
        <v>25</v>
      </c>
      <c r="H50" s="130">
        <f t="shared" si="1"/>
        <v>275</v>
      </c>
    </row>
    <row r="51" spans="1:8" ht="15.75" x14ac:dyDescent="0.25">
      <c r="A51" s="29"/>
      <c r="B51" s="38"/>
      <c r="C51" s="39"/>
      <c r="D51" s="40"/>
      <c r="E51" s="41"/>
      <c r="F51" s="42"/>
      <c r="G51" s="131" t="str">
        <f t="shared" si="0"/>
        <v/>
      </c>
      <c r="H51" s="131" t="str">
        <f t="shared" si="1"/>
        <v/>
      </c>
    </row>
    <row r="52" spans="1:8" ht="15.75" x14ac:dyDescent="0.25">
      <c r="A52" s="118"/>
      <c r="B52" s="118"/>
      <c r="C52" s="119"/>
      <c r="D52" s="120"/>
      <c r="E52" s="121"/>
      <c r="F52" s="120"/>
      <c r="G52" s="118"/>
      <c r="H52" s="118"/>
    </row>
    <row r="53" spans="1:8" ht="18.75" x14ac:dyDescent="0.3">
      <c r="A53" s="61"/>
      <c r="B53" s="61"/>
      <c r="C53" s="61"/>
      <c r="D53" s="61"/>
      <c r="E53" s="61"/>
      <c r="F53" s="122" t="s">
        <v>23</v>
      </c>
      <c r="G53" s="132"/>
      <c r="H53" s="189">
        <f>IF(SUM(H21:H51)=0,"",SUM(H21:H51)-SUM(G21:G51))</f>
        <v>18290.53</v>
      </c>
    </row>
    <row r="54" spans="1:8" ht="19.5" thickBot="1" x14ac:dyDescent="0.35">
      <c r="A54" s="61"/>
      <c r="B54" s="61"/>
      <c r="C54" s="61"/>
      <c r="D54" s="61"/>
      <c r="E54" s="61"/>
      <c r="F54" s="122" t="s">
        <v>19</v>
      </c>
      <c r="G54" s="133"/>
      <c r="H54" s="190">
        <f>IF(H53="","",SUM(G21:G51))</f>
        <v>1794.0628000000002</v>
      </c>
    </row>
    <row r="55" spans="1:8" ht="19.5" thickTop="1" x14ac:dyDescent="0.3">
      <c r="A55" s="61"/>
      <c r="B55" s="61"/>
      <c r="C55" s="61"/>
      <c r="D55" s="61"/>
      <c r="E55" s="61"/>
      <c r="F55" s="122" t="s">
        <v>24</v>
      </c>
      <c r="G55" s="135"/>
      <c r="H55" s="186">
        <f>IF(SUM(H21:H51)-0=0,"",SUM(H21:H51))</f>
        <v>20084.592799999999</v>
      </c>
    </row>
    <row r="56" spans="1:8" ht="18.75" x14ac:dyDescent="0.3">
      <c r="A56" s="61"/>
      <c r="B56" s="61"/>
      <c r="C56" s="61"/>
      <c r="D56" s="61"/>
      <c r="E56" s="53"/>
      <c r="F56" s="124" t="s">
        <v>25</v>
      </c>
      <c r="G56" s="57">
        <v>0</v>
      </c>
      <c r="H56" s="191">
        <f>IF((H53)="","",(H55*G56))</f>
        <v>0</v>
      </c>
    </row>
    <row r="57" spans="1:8" ht="18.75" x14ac:dyDescent="0.3">
      <c r="A57" s="61"/>
      <c r="B57" s="61"/>
      <c r="C57" s="61"/>
      <c r="D57" s="61"/>
      <c r="E57" s="125"/>
      <c r="F57" s="122" t="s">
        <v>26</v>
      </c>
      <c r="G57" s="135"/>
      <c r="H57" s="186">
        <f>H55-H56</f>
        <v>20084.592799999999</v>
      </c>
    </row>
    <row r="58" spans="1:8" ht="18" x14ac:dyDescent="0.25">
      <c r="A58" s="61"/>
      <c r="B58" s="61"/>
      <c r="C58" s="61"/>
      <c r="D58" s="61"/>
      <c r="E58" s="61"/>
      <c r="F58" s="126"/>
      <c r="G58" s="127"/>
      <c r="H58" s="128"/>
    </row>
    <row r="59" spans="1:8" ht="15.6" x14ac:dyDescent="0.3">
      <c r="A59" s="61"/>
      <c r="B59" s="61"/>
      <c r="C59" s="204" t="s">
        <v>27</v>
      </c>
      <c r="D59" s="204"/>
      <c r="E59" s="204"/>
      <c r="F59" s="204"/>
      <c r="G59" s="204"/>
      <c r="H59" s="204"/>
    </row>
    <row r="60" spans="1:8" ht="15.75" x14ac:dyDescent="0.25">
      <c r="A60" s="61"/>
      <c r="B60" s="61"/>
      <c r="C60" s="61"/>
      <c r="D60" s="61"/>
      <c r="E60" s="61"/>
      <c r="F60" s="61"/>
      <c r="G60" s="61"/>
      <c r="H60" s="61"/>
    </row>
    <row r="61" spans="1:8" ht="15.75" x14ac:dyDescent="0.25">
      <c r="A61" s="61"/>
      <c r="B61" s="61"/>
      <c r="C61" s="61"/>
      <c r="D61" s="61"/>
      <c r="E61" s="61"/>
      <c r="F61" s="61"/>
      <c r="G61" s="61"/>
      <c r="H61" s="61"/>
    </row>
    <row r="62" spans="1:8" ht="15.75" x14ac:dyDescent="0.25">
      <c r="A62" s="61"/>
      <c r="B62" s="61"/>
      <c r="C62" s="61"/>
      <c r="D62" s="61"/>
      <c r="E62" s="61"/>
      <c r="F62" s="61"/>
      <c r="G62" s="61"/>
      <c r="H62" s="61"/>
    </row>
    <row r="63" spans="1:8" ht="18" x14ac:dyDescent="0.35">
      <c r="A63" s="136" t="s">
        <v>28</v>
      </c>
      <c r="B63" s="137"/>
      <c r="C63" s="138" t="s">
        <v>29</v>
      </c>
      <c r="D63" s="137"/>
      <c r="E63" s="137"/>
      <c r="F63" s="137"/>
      <c r="G63" s="205" t="s">
        <v>30</v>
      </c>
      <c r="H63" s="206"/>
    </row>
    <row r="64" spans="1:8" ht="15" x14ac:dyDescent="0.25">
      <c r="A64" s="139"/>
      <c r="B64" s="140"/>
      <c r="C64" s="140"/>
      <c r="D64" s="140"/>
      <c r="E64" s="140"/>
      <c r="F64" s="140"/>
      <c r="G64" s="141"/>
      <c r="H64" s="142"/>
    </row>
    <row r="65" spans="1:8" ht="15" x14ac:dyDescent="0.25">
      <c r="A65" s="139"/>
      <c r="B65" s="140"/>
      <c r="C65" s="140"/>
      <c r="D65" s="207"/>
      <c r="E65" s="207"/>
      <c r="F65" s="140"/>
      <c r="G65" s="141"/>
      <c r="H65" s="143"/>
    </row>
    <row r="66" spans="1:8" ht="15" x14ac:dyDescent="0.25">
      <c r="A66" s="144"/>
      <c r="B66" s="140"/>
      <c r="C66" s="140"/>
      <c r="D66" s="140"/>
      <c r="E66" s="140"/>
      <c r="F66" s="145"/>
      <c r="G66" s="141"/>
      <c r="H66" s="143"/>
    </row>
    <row r="67" spans="1:8" ht="15" x14ac:dyDescent="0.25">
      <c r="A67" s="208"/>
      <c r="B67" s="209"/>
      <c r="C67" s="146"/>
      <c r="D67" s="140"/>
      <c r="E67" s="140"/>
      <c r="F67" s="145"/>
      <c r="G67" s="141"/>
      <c r="H67" s="143"/>
    </row>
    <row r="68" spans="1:8" ht="15" x14ac:dyDescent="0.25">
      <c r="A68" s="201"/>
      <c r="B68" s="202"/>
      <c r="C68" s="202"/>
      <c r="D68" s="147"/>
      <c r="E68" s="147"/>
      <c r="F68" s="148"/>
      <c r="G68" s="149"/>
      <c r="H68" s="150"/>
    </row>
  </sheetData>
  <sheetProtection selectLockedCells="1"/>
  <mergeCells count="9">
    <mergeCell ref="E1:G1"/>
    <mergeCell ref="A68:C68"/>
    <mergeCell ref="F17:G17"/>
    <mergeCell ref="C59:H59"/>
    <mergeCell ref="G63:H63"/>
    <mergeCell ref="D65:E65"/>
    <mergeCell ref="A67:B67"/>
    <mergeCell ref="A20:B20"/>
    <mergeCell ref="B15:C15"/>
  </mergeCells>
  <dataValidations disablePrompts="1" count="3">
    <dataValidation type="list" allowBlank="1" showInputMessage="1" showErrorMessage="1" sqref="F21:F51">
      <formula1>$M$6:$M$9</formula1>
    </dataValidation>
    <dataValidation type="list" allowBlank="1" showInputMessage="1" showErrorMessage="1" sqref="D21:D51">
      <formula1>$L$6:$L$10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7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locked="0" defaultSize="0" print="0" autoFill="0" autoPict="0" macro="[0]!DEVIS_MacroEXCEL">
                <anchor moveWithCells="1" sizeWithCells="1">
                  <from>
                    <xdr:col>8</xdr:col>
                    <xdr:colOff>754380</xdr:colOff>
                    <xdr:row>0</xdr:row>
                    <xdr:rowOff>182880</xdr:rowOff>
                  </from>
                  <to>
                    <xdr:col>10</xdr:col>
                    <xdr:colOff>518160</xdr:colOff>
                    <xdr:row>3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Button 3">
              <controlPr locked="0" defaultSize="0" print="0" autoFill="0" autoPict="0" macro="[0]!DEVIS_MacroPDF">
                <anchor moveWithCells="1" sizeWithCells="1">
                  <from>
                    <xdr:col>9</xdr:col>
                    <xdr:colOff>83820</xdr:colOff>
                    <xdr:row>4</xdr:row>
                    <xdr:rowOff>182880</xdr:rowOff>
                  </from>
                  <to>
                    <xdr:col>10</xdr:col>
                    <xdr:colOff>365760</xdr:colOff>
                    <xdr:row>7</xdr:row>
                    <xdr:rowOff>30480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Button 4">
              <controlPr locked="0" defaultSize="0" print="0" autoFill="0" autoPict="0" macro="[0]!EDITION_FACTURES" altText="Vers Facture">
                <anchor moveWithCells="1" sizeWithCells="1">
                  <from>
                    <xdr:col>8</xdr:col>
                    <xdr:colOff>655320</xdr:colOff>
                    <xdr:row>8</xdr:row>
                    <xdr:rowOff>144780</xdr:rowOff>
                  </from>
                  <to>
                    <xdr:col>10</xdr:col>
                    <xdr:colOff>601980</xdr:colOff>
                    <xdr:row>11</xdr:row>
                    <xdr:rowOff>175260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Button 5">
              <controlPr locked="0" defaultSize="0" print="0" autoFill="0" autoPict="0" macro="[0]!ArchiveDEVIS">
                <anchor moveWithCells="1" sizeWithCells="1">
                  <from>
                    <xdr:col>9</xdr:col>
                    <xdr:colOff>114300</xdr:colOff>
                    <xdr:row>13</xdr:row>
                    <xdr:rowOff>60960</xdr:rowOff>
                  </from>
                  <to>
                    <xdr:col>10</xdr:col>
                    <xdr:colOff>449580</xdr:colOff>
                    <xdr:row>16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>
    <pageSetUpPr fitToPage="1"/>
  </sheetPr>
  <dimension ref="A1:S68"/>
  <sheetViews>
    <sheetView showGridLines="0" view="pageBreakPreview" topLeftCell="A8" zoomScaleNormal="100" zoomScaleSheetLayoutView="100" workbookViewId="0">
      <selection activeCell="J44" sqref="J44"/>
    </sheetView>
  </sheetViews>
  <sheetFormatPr baseColWidth="10" defaultColWidth="11.44140625" defaultRowHeight="14.4" x14ac:dyDescent="0.3"/>
  <cols>
    <col min="1" max="1" width="36.33203125" style="64" customWidth="1"/>
    <col min="2" max="2" width="13.44140625" style="64" customWidth="1"/>
    <col min="3" max="3" width="11.33203125" style="64" customWidth="1"/>
    <col min="4" max="4" width="7.88671875" style="64" customWidth="1"/>
    <col min="5" max="5" width="19" style="64" customWidth="1"/>
    <col min="6" max="6" width="12" style="64" customWidth="1"/>
    <col min="7" max="7" width="11.88671875" style="64" customWidth="1"/>
    <col min="8" max="8" width="20.5546875" style="64" customWidth="1"/>
    <col min="9" max="11" width="11.44140625" style="64"/>
    <col min="12" max="13" width="11.44140625" style="64" customWidth="1"/>
    <col min="14" max="16384" width="11.44140625" style="64"/>
  </cols>
  <sheetData>
    <row r="1" spans="1:19" ht="20.25" x14ac:dyDescent="0.3">
      <c r="A1" s="12"/>
      <c r="B1" s="1"/>
      <c r="C1" s="1"/>
      <c r="D1" s="1"/>
      <c r="E1" s="1"/>
      <c r="F1" s="13"/>
      <c r="G1" s="13"/>
      <c r="H1" s="1"/>
      <c r="I1" s="13"/>
    </row>
    <row r="2" spans="1:19" ht="17.399999999999999" x14ac:dyDescent="0.3">
      <c r="A2" s="14"/>
      <c r="B2" s="45"/>
      <c r="C2" s="1"/>
      <c r="E2" s="151" t="s">
        <v>36</v>
      </c>
      <c r="F2" s="27">
        <v>13</v>
      </c>
      <c r="G2" s="152">
        <v>43543</v>
      </c>
      <c r="H2" s="26">
        <v>112</v>
      </c>
      <c r="I2" s="13"/>
      <c r="L2" s="13"/>
      <c r="M2" s="13"/>
      <c r="N2" s="13"/>
      <c r="S2" s="93" t="s">
        <v>35</v>
      </c>
    </row>
    <row r="3" spans="1:19" ht="15.75" x14ac:dyDescent="0.25">
      <c r="A3" s="14"/>
      <c r="B3" s="46"/>
      <c r="C3" s="1"/>
      <c r="D3" s="1"/>
      <c r="E3" s="1"/>
      <c r="F3" s="15"/>
      <c r="G3" s="1"/>
      <c r="H3" s="1"/>
      <c r="I3" s="13"/>
      <c r="L3" s="13"/>
      <c r="M3" s="13"/>
      <c r="N3" s="13"/>
    </row>
    <row r="4" spans="1:19" ht="15.75" x14ac:dyDescent="0.25">
      <c r="A4" s="14"/>
      <c r="B4" s="1"/>
      <c r="C4" s="1"/>
      <c r="D4" s="1"/>
      <c r="E4" s="16"/>
      <c r="G4" s="1"/>
      <c r="H4" s="1"/>
      <c r="I4" s="13"/>
      <c r="L4" s="13"/>
      <c r="M4" s="13"/>
      <c r="N4" s="13"/>
    </row>
    <row r="5" spans="1:19" ht="15.75" x14ac:dyDescent="0.25">
      <c r="A5" s="1"/>
      <c r="B5" s="1"/>
      <c r="C5" s="1"/>
      <c r="D5" s="1"/>
      <c r="E5" s="1"/>
      <c r="F5" s="1"/>
      <c r="G5" s="1"/>
      <c r="H5" s="1"/>
      <c r="I5" s="13"/>
      <c r="L5" s="95"/>
      <c r="M5" s="95" t="s">
        <v>19</v>
      </c>
      <c r="N5" s="13"/>
    </row>
    <row r="6" spans="1:19" ht="15.75" x14ac:dyDescent="0.25">
      <c r="A6" s="1"/>
      <c r="B6" s="1"/>
      <c r="C6" s="1"/>
      <c r="D6" s="1"/>
      <c r="E6" s="16"/>
      <c r="F6" s="1"/>
      <c r="G6" s="1"/>
      <c r="H6" s="1"/>
      <c r="I6" s="13"/>
      <c r="L6" s="96" t="s">
        <v>31</v>
      </c>
      <c r="M6" s="97">
        <v>0</v>
      </c>
      <c r="N6" s="13"/>
    </row>
    <row r="7" spans="1:19" ht="15.75" x14ac:dyDescent="0.25">
      <c r="A7" s="1"/>
      <c r="B7" s="1"/>
      <c r="C7" s="1"/>
      <c r="D7" s="1"/>
      <c r="E7" s="16"/>
      <c r="F7" s="1"/>
      <c r="G7" s="1"/>
      <c r="H7" s="1"/>
      <c r="I7" s="13"/>
      <c r="L7" s="96" t="s">
        <v>32</v>
      </c>
      <c r="M7" s="97">
        <v>5.5E-2</v>
      </c>
      <c r="N7" s="13"/>
    </row>
    <row r="8" spans="1:19" ht="18" x14ac:dyDescent="0.35">
      <c r="A8" s="153" t="s">
        <v>37</v>
      </c>
      <c r="B8" s="45"/>
      <c r="C8" s="45"/>
      <c r="D8" s="154"/>
      <c r="E8" s="17"/>
      <c r="F8" s="217" t="str">
        <f>[1]DEVIS!F8</f>
        <v>Destinataire :</v>
      </c>
      <c r="G8" s="218"/>
      <c r="H8" s="1"/>
      <c r="I8" s="13"/>
      <c r="L8" s="96" t="s">
        <v>33</v>
      </c>
      <c r="M8" s="97">
        <v>0.1</v>
      </c>
      <c r="N8" s="13"/>
    </row>
    <row r="9" spans="1:19" ht="15.6" x14ac:dyDescent="0.3">
      <c r="A9" s="153" t="s">
        <v>38</v>
      </c>
      <c r="B9" s="155"/>
      <c r="C9" s="46"/>
      <c r="D9" s="154"/>
      <c r="E9" s="18"/>
      <c r="F9" s="19" t="s">
        <v>52</v>
      </c>
      <c r="G9" s="17"/>
      <c r="H9" s="1"/>
      <c r="I9" s="13"/>
      <c r="L9" s="96" t="s">
        <v>21</v>
      </c>
      <c r="M9" s="97">
        <v>0.2</v>
      </c>
      <c r="N9" s="13"/>
    </row>
    <row r="10" spans="1:19" ht="15.6" x14ac:dyDescent="0.3">
      <c r="A10" s="153" t="s">
        <v>4</v>
      </c>
      <c r="B10" s="156"/>
      <c r="C10" s="46"/>
      <c r="D10" s="154"/>
      <c r="E10" s="17"/>
      <c r="F10" s="19" t="s">
        <v>52</v>
      </c>
      <c r="G10" s="17"/>
      <c r="H10" s="1"/>
      <c r="I10" s="13"/>
      <c r="L10" s="96" t="s">
        <v>22</v>
      </c>
      <c r="M10" s="95"/>
      <c r="N10" s="13"/>
    </row>
    <row r="11" spans="1:19" ht="15.75" x14ac:dyDescent="0.25">
      <c r="A11" s="157" t="s">
        <v>39</v>
      </c>
      <c r="B11" s="154"/>
      <c r="C11" s="219"/>
      <c r="D11" s="220"/>
      <c r="E11" s="18"/>
      <c r="F11" s="19" t="s">
        <v>52</v>
      </c>
      <c r="G11" s="17"/>
      <c r="H11" s="1"/>
      <c r="I11" s="13"/>
      <c r="L11" s="96"/>
      <c r="M11" s="95"/>
      <c r="N11" s="13"/>
    </row>
    <row r="12" spans="1:19" ht="15.6" x14ac:dyDescent="0.3">
      <c r="A12" s="153" t="s">
        <v>6</v>
      </c>
      <c r="B12" s="158"/>
      <c r="C12" s="158"/>
      <c r="D12" s="154"/>
      <c r="E12" s="17"/>
      <c r="F12" s="20" t="str">
        <f>IF([1]DEVIS!G12="","",[1]DEVIS!G12)</f>
        <v/>
      </c>
      <c r="G12" s="13"/>
      <c r="H12" s="1"/>
      <c r="I12" s="13"/>
      <c r="L12" s="96"/>
      <c r="M12" s="95"/>
      <c r="N12" s="13"/>
    </row>
    <row r="13" spans="1:19" ht="15.75" x14ac:dyDescent="0.25">
      <c r="A13" s="153" t="s">
        <v>8</v>
      </c>
      <c r="B13" s="46"/>
      <c r="C13" s="46"/>
      <c r="D13" s="154"/>
      <c r="E13" s="18"/>
      <c r="F13" s="1"/>
      <c r="G13" s="1"/>
      <c r="H13" s="1"/>
      <c r="I13" s="13"/>
      <c r="L13" s="1"/>
      <c r="M13" s="1"/>
      <c r="N13" s="13"/>
    </row>
    <row r="14" spans="1:19" ht="18.75" x14ac:dyDescent="0.3">
      <c r="A14" s="153" t="s">
        <v>10</v>
      </c>
      <c r="B14" s="159"/>
      <c r="C14" s="160"/>
      <c r="D14" s="154"/>
      <c r="E14" s="17"/>
      <c r="F14" s="25" t="s">
        <v>9</v>
      </c>
      <c r="G14" s="1"/>
      <c r="H14" s="1"/>
      <c r="I14" s="13"/>
      <c r="L14" s="1"/>
      <c r="M14" s="1"/>
      <c r="N14" s="13"/>
    </row>
    <row r="15" spans="1:19" ht="15.75" x14ac:dyDescent="0.25">
      <c r="A15" s="153" t="s">
        <v>40</v>
      </c>
      <c r="B15" s="45"/>
      <c r="C15" s="46"/>
      <c r="D15" s="154"/>
      <c r="E15" s="18"/>
      <c r="F15" s="1"/>
      <c r="G15" s="1"/>
      <c r="H15" s="1"/>
      <c r="I15" s="13"/>
      <c r="L15" s="1"/>
      <c r="M15" s="1"/>
      <c r="N15" s="13"/>
    </row>
    <row r="16" spans="1:19" ht="15.75" x14ac:dyDescent="0.25">
      <c r="A16" s="1"/>
      <c r="B16" s="21"/>
      <c r="C16" s="22"/>
      <c r="D16" s="22"/>
      <c r="E16" s="17"/>
      <c r="F16" s="1"/>
      <c r="G16" s="1"/>
      <c r="H16" s="1"/>
      <c r="I16" s="13"/>
      <c r="L16" s="1"/>
      <c r="M16" s="1"/>
      <c r="N16" s="13"/>
    </row>
    <row r="17" spans="1:14" ht="15.75" x14ac:dyDescent="0.25">
      <c r="A17" s="1" t="s">
        <v>41</v>
      </c>
      <c r="B17" s="46"/>
      <c r="C17" s="1"/>
      <c r="D17" s="1"/>
      <c r="E17" s="1"/>
      <c r="F17" s="1"/>
      <c r="G17" s="1"/>
      <c r="H17" s="1"/>
      <c r="I17" s="13"/>
      <c r="L17" s="95" t="s">
        <v>7</v>
      </c>
      <c r="M17" s="95"/>
      <c r="N17" s="13"/>
    </row>
    <row r="18" spans="1:14" ht="15.6" x14ac:dyDescent="0.3">
      <c r="A18" s="161" t="s">
        <v>42</v>
      </c>
      <c r="B18" s="1"/>
      <c r="C18" s="1"/>
      <c r="D18" s="1"/>
      <c r="E18" s="1"/>
      <c r="F18" s="24"/>
      <c r="G18" s="1"/>
      <c r="H18" s="16"/>
      <c r="L18" s="95" t="s">
        <v>34</v>
      </c>
      <c r="M18" s="95"/>
      <c r="N18" s="13"/>
    </row>
    <row r="19" spans="1:14" ht="15.75" x14ac:dyDescent="0.25">
      <c r="A19" s="13"/>
      <c r="B19" s="1"/>
      <c r="C19" s="1"/>
      <c r="D19" s="1"/>
      <c r="E19" s="1"/>
      <c r="F19" s="1"/>
      <c r="G19" s="1"/>
      <c r="H19" s="1"/>
      <c r="L19" s="13"/>
      <c r="M19" s="13"/>
      <c r="N19" s="13"/>
    </row>
    <row r="20" spans="1:14" x14ac:dyDescent="0.3">
      <c r="A20" s="194" t="s">
        <v>14</v>
      </c>
      <c r="B20" s="195"/>
      <c r="C20" s="198" t="s">
        <v>15</v>
      </c>
      <c r="D20" s="198" t="s">
        <v>16</v>
      </c>
      <c r="E20" s="198" t="s">
        <v>17</v>
      </c>
      <c r="F20" s="198" t="s">
        <v>18</v>
      </c>
      <c r="G20" s="198" t="s">
        <v>19</v>
      </c>
      <c r="H20" s="198" t="s">
        <v>20</v>
      </c>
      <c r="L20" s="13"/>
      <c r="M20" s="13"/>
      <c r="N20" s="13"/>
    </row>
    <row r="21" spans="1:14" ht="15.75" x14ac:dyDescent="0.25">
      <c r="A21" s="43"/>
      <c r="B21" s="111"/>
      <c r="C21" s="4"/>
      <c r="D21" s="5"/>
      <c r="E21" s="6"/>
      <c r="F21" s="7"/>
      <c r="G21" s="168" t="str">
        <f t="shared" ref="G21:G51" si="0">IF(ISBLANK(F21),"",IF(E21*F21*C21&gt;0,E21*F21*C21,0))</f>
        <v/>
      </c>
      <c r="H21" s="168" t="str">
        <f>IF(SUM(C21*E21,G21)&gt;0,SUM(C21*E21,G21),"")</f>
        <v/>
      </c>
      <c r="L21" s="13"/>
      <c r="M21" s="13"/>
      <c r="N21" s="13"/>
    </row>
    <row r="22" spans="1:14" ht="15.75" x14ac:dyDescent="0.25">
      <c r="A22" s="112"/>
      <c r="B22" s="113"/>
      <c r="C22" s="8"/>
      <c r="D22" s="9"/>
      <c r="E22" s="10"/>
      <c r="F22" s="11"/>
      <c r="G22" s="169" t="str">
        <f t="shared" si="0"/>
        <v/>
      </c>
      <c r="H22" s="169" t="str">
        <f t="shared" ref="H22:H51" si="1">IF(SUM(C22*E22,G22)&gt;0,SUM(C22*E22,G22),"")</f>
        <v/>
      </c>
      <c r="L22" s="13"/>
      <c r="M22" s="13"/>
      <c r="N22" s="13"/>
    </row>
    <row r="23" spans="1:14" ht="15.75" x14ac:dyDescent="0.25">
      <c r="A23" s="114"/>
      <c r="B23" s="35"/>
      <c r="C23" s="31"/>
      <c r="D23" s="32"/>
      <c r="E23" s="33"/>
      <c r="F23" s="34"/>
      <c r="G23" s="169" t="str">
        <f t="shared" si="0"/>
        <v/>
      </c>
      <c r="H23" s="169" t="str">
        <f t="shared" si="1"/>
        <v/>
      </c>
      <c r="L23" s="13"/>
      <c r="M23" s="13"/>
      <c r="N23" s="13"/>
    </row>
    <row r="24" spans="1:14" ht="15.75" x14ac:dyDescent="0.25">
      <c r="A24" s="29"/>
      <c r="B24" s="35"/>
      <c r="C24" s="31"/>
      <c r="D24" s="32"/>
      <c r="E24" s="33"/>
      <c r="F24" s="34"/>
      <c r="G24" s="169" t="str">
        <f t="shared" si="0"/>
        <v/>
      </c>
      <c r="H24" s="169" t="str">
        <f t="shared" si="1"/>
        <v/>
      </c>
      <c r="L24" s="13"/>
      <c r="M24" s="13"/>
      <c r="N24" s="13"/>
    </row>
    <row r="25" spans="1:14" ht="15.75" x14ac:dyDescent="0.25">
      <c r="A25" s="115"/>
      <c r="B25" s="35"/>
      <c r="C25" s="31"/>
      <c r="D25" s="32"/>
      <c r="E25" s="33"/>
      <c r="F25" s="34"/>
      <c r="G25" s="169" t="str">
        <f t="shared" si="0"/>
        <v/>
      </c>
      <c r="H25" s="169" t="str">
        <f t="shared" si="1"/>
        <v/>
      </c>
    </row>
    <row r="26" spans="1:14" ht="15.6" x14ac:dyDescent="0.3">
      <c r="A26" s="29"/>
      <c r="B26" s="116"/>
      <c r="C26" s="31">
        <v>80</v>
      </c>
      <c r="D26" s="32" t="s">
        <v>33</v>
      </c>
      <c r="E26" s="33">
        <v>39.25</v>
      </c>
      <c r="F26" s="34">
        <v>0.1</v>
      </c>
      <c r="G26" s="169">
        <f t="shared" si="0"/>
        <v>314</v>
      </c>
      <c r="H26" s="169">
        <f t="shared" si="1"/>
        <v>3454</v>
      </c>
    </row>
    <row r="27" spans="1:14" ht="15.75" x14ac:dyDescent="0.25">
      <c r="A27" s="29"/>
      <c r="B27" s="117"/>
      <c r="C27" s="31">
        <v>280</v>
      </c>
      <c r="D27" s="32" t="s">
        <v>32</v>
      </c>
      <c r="E27" s="33">
        <v>2.44</v>
      </c>
      <c r="F27" s="34">
        <v>0.1</v>
      </c>
      <c r="G27" s="169">
        <f t="shared" si="0"/>
        <v>68.319999999999993</v>
      </c>
      <c r="H27" s="169">
        <f t="shared" si="1"/>
        <v>751.52</v>
      </c>
    </row>
    <row r="28" spans="1:14" ht="15.75" x14ac:dyDescent="0.25">
      <c r="A28" s="29"/>
      <c r="B28" s="117"/>
      <c r="C28" s="31">
        <v>112</v>
      </c>
      <c r="D28" s="32" t="s">
        <v>32</v>
      </c>
      <c r="E28" s="33">
        <v>2.1800000000000002</v>
      </c>
      <c r="F28" s="34">
        <v>0.1</v>
      </c>
      <c r="G28" s="169">
        <f t="shared" si="0"/>
        <v>24.416000000000004</v>
      </c>
      <c r="H28" s="169">
        <f t="shared" si="1"/>
        <v>268.57600000000002</v>
      </c>
    </row>
    <row r="29" spans="1:14" ht="15.75" x14ac:dyDescent="0.25">
      <c r="A29" s="29"/>
      <c r="B29" s="35"/>
      <c r="C29" s="31">
        <v>2</v>
      </c>
      <c r="D29" s="32" t="s">
        <v>21</v>
      </c>
      <c r="E29" s="33">
        <v>39.03</v>
      </c>
      <c r="F29" s="34">
        <v>0.1</v>
      </c>
      <c r="G29" s="169">
        <f t="shared" si="0"/>
        <v>7.8060000000000009</v>
      </c>
      <c r="H29" s="169">
        <f t="shared" si="1"/>
        <v>85.866</v>
      </c>
    </row>
    <row r="30" spans="1:14" ht="15.75" x14ac:dyDescent="0.25">
      <c r="A30" s="44"/>
      <c r="B30" s="35"/>
      <c r="C30" s="31">
        <v>2</v>
      </c>
      <c r="D30" s="32" t="s">
        <v>21</v>
      </c>
      <c r="E30" s="33">
        <v>39.03</v>
      </c>
      <c r="F30" s="34">
        <v>0.1</v>
      </c>
      <c r="G30" s="169">
        <f t="shared" si="0"/>
        <v>7.8060000000000009</v>
      </c>
      <c r="H30" s="169">
        <f t="shared" si="1"/>
        <v>85.866</v>
      </c>
    </row>
    <row r="31" spans="1:14" ht="15.75" x14ac:dyDescent="0.25">
      <c r="A31" s="29"/>
      <c r="B31" s="35"/>
      <c r="C31" s="31">
        <v>2</v>
      </c>
      <c r="D31" s="32" t="s">
        <v>21</v>
      </c>
      <c r="E31" s="33">
        <v>68.86</v>
      </c>
      <c r="F31" s="34">
        <v>0.1</v>
      </c>
      <c r="G31" s="169">
        <f t="shared" si="0"/>
        <v>13.772</v>
      </c>
      <c r="H31" s="169">
        <f t="shared" si="1"/>
        <v>151.49199999999999</v>
      </c>
    </row>
    <row r="32" spans="1:14" ht="15.75" x14ac:dyDescent="0.25">
      <c r="A32" s="44"/>
      <c r="B32" s="35"/>
      <c r="C32" s="31">
        <v>60</v>
      </c>
      <c r="D32" s="32" t="s">
        <v>21</v>
      </c>
      <c r="E32" s="33">
        <v>10.199999999999999</v>
      </c>
      <c r="F32" s="34">
        <v>0.1</v>
      </c>
      <c r="G32" s="169">
        <f t="shared" si="0"/>
        <v>61.2</v>
      </c>
      <c r="H32" s="169">
        <f t="shared" si="1"/>
        <v>673.2</v>
      </c>
    </row>
    <row r="33" spans="1:8" ht="15.75" x14ac:dyDescent="0.25">
      <c r="A33" s="44"/>
      <c r="B33" s="35"/>
      <c r="C33" s="31">
        <v>2</v>
      </c>
      <c r="D33" s="32" t="s">
        <v>21</v>
      </c>
      <c r="E33" s="33">
        <v>96.01</v>
      </c>
      <c r="F33" s="34">
        <v>0.1</v>
      </c>
      <c r="G33" s="169">
        <f t="shared" si="0"/>
        <v>19.202000000000002</v>
      </c>
      <c r="H33" s="169">
        <f t="shared" si="1"/>
        <v>211.22200000000001</v>
      </c>
    </row>
    <row r="34" spans="1:8" ht="15.75" x14ac:dyDescent="0.25">
      <c r="A34" s="44"/>
      <c r="B34" s="35"/>
      <c r="C34" s="31">
        <v>8</v>
      </c>
      <c r="D34" s="32" t="s">
        <v>32</v>
      </c>
      <c r="E34" s="33">
        <v>16.440000000000001</v>
      </c>
      <c r="F34" s="34">
        <v>0.1</v>
      </c>
      <c r="G34" s="169">
        <f t="shared" si="0"/>
        <v>13.152000000000001</v>
      </c>
      <c r="H34" s="169">
        <f t="shared" si="1"/>
        <v>144.67200000000003</v>
      </c>
    </row>
    <row r="35" spans="1:8" ht="15.75" x14ac:dyDescent="0.25">
      <c r="A35" s="29"/>
      <c r="B35" s="36"/>
      <c r="C35" s="31">
        <v>1</v>
      </c>
      <c r="D35" s="32" t="s">
        <v>21</v>
      </c>
      <c r="E35" s="33">
        <v>777.56</v>
      </c>
      <c r="F35" s="34">
        <v>5.5E-2</v>
      </c>
      <c r="G35" s="169">
        <f t="shared" si="0"/>
        <v>42.765799999999999</v>
      </c>
      <c r="H35" s="169">
        <f t="shared" si="1"/>
        <v>820.32579999999996</v>
      </c>
    </row>
    <row r="36" spans="1:8" ht="15.75" x14ac:dyDescent="0.25">
      <c r="A36" s="29"/>
      <c r="B36" s="37"/>
      <c r="C36" s="31">
        <v>4</v>
      </c>
      <c r="D36" s="32" t="s">
        <v>21</v>
      </c>
      <c r="E36" s="33">
        <v>41.79</v>
      </c>
      <c r="F36" s="34">
        <v>0.1</v>
      </c>
      <c r="G36" s="169">
        <f t="shared" si="0"/>
        <v>16.716000000000001</v>
      </c>
      <c r="H36" s="169">
        <f t="shared" si="1"/>
        <v>183.876</v>
      </c>
    </row>
    <row r="37" spans="1:8" ht="15.75" x14ac:dyDescent="0.25">
      <c r="A37" s="29"/>
      <c r="B37" s="36"/>
      <c r="C37" s="31">
        <v>20</v>
      </c>
      <c r="D37" s="32" t="s">
        <v>21</v>
      </c>
      <c r="E37" s="33">
        <v>24.41</v>
      </c>
      <c r="F37" s="34">
        <v>0.1</v>
      </c>
      <c r="G37" s="169">
        <f t="shared" si="0"/>
        <v>48.820000000000007</v>
      </c>
      <c r="H37" s="169">
        <f t="shared" si="1"/>
        <v>537.02</v>
      </c>
    </row>
    <row r="38" spans="1:8" ht="15.75" x14ac:dyDescent="0.25">
      <c r="A38" s="29"/>
      <c r="B38" s="36"/>
      <c r="C38" s="31"/>
      <c r="D38" s="32"/>
      <c r="E38" s="33"/>
      <c r="F38" s="34"/>
      <c r="G38" s="169" t="str">
        <f t="shared" si="0"/>
        <v/>
      </c>
      <c r="H38" s="169" t="str">
        <f t="shared" si="1"/>
        <v/>
      </c>
    </row>
    <row r="39" spans="1:8" ht="15.75" x14ac:dyDescent="0.25">
      <c r="A39" s="29"/>
      <c r="B39" s="36"/>
      <c r="C39" s="31">
        <v>7</v>
      </c>
      <c r="D39" s="32" t="s">
        <v>32</v>
      </c>
      <c r="E39" s="33">
        <v>30.9</v>
      </c>
      <c r="F39" s="34">
        <v>0.1</v>
      </c>
      <c r="G39" s="169">
        <f t="shared" si="0"/>
        <v>21.63</v>
      </c>
      <c r="H39" s="169">
        <f t="shared" si="1"/>
        <v>237.92999999999998</v>
      </c>
    </row>
    <row r="40" spans="1:8" ht="15.6" x14ac:dyDescent="0.3">
      <c r="A40" s="29"/>
      <c r="B40" s="36"/>
      <c r="C40" s="31">
        <v>80</v>
      </c>
      <c r="D40" s="32" t="s">
        <v>33</v>
      </c>
      <c r="E40" s="33">
        <v>4.3</v>
      </c>
      <c r="F40" s="34">
        <v>0.1</v>
      </c>
      <c r="G40" s="169">
        <f t="shared" si="0"/>
        <v>34.4</v>
      </c>
      <c r="H40" s="169">
        <f t="shared" si="1"/>
        <v>378.4</v>
      </c>
    </row>
    <row r="41" spans="1:8" ht="15.75" x14ac:dyDescent="0.25">
      <c r="A41" s="29"/>
      <c r="B41" s="36"/>
      <c r="C41" s="31">
        <v>1</v>
      </c>
      <c r="D41" s="32" t="s">
        <v>21</v>
      </c>
      <c r="E41" s="33">
        <v>48.06</v>
      </c>
      <c r="F41" s="34">
        <v>0.1</v>
      </c>
      <c r="G41" s="169">
        <f t="shared" si="0"/>
        <v>4.8060000000000009</v>
      </c>
      <c r="H41" s="169">
        <f t="shared" si="1"/>
        <v>52.866</v>
      </c>
    </row>
    <row r="42" spans="1:8" ht="15.75" x14ac:dyDescent="0.25">
      <c r="A42" s="29"/>
      <c r="B42" s="36"/>
      <c r="C42" s="31">
        <v>1</v>
      </c>
      <c r="D42" s="32" t="s">
        <v>21</v>
      </c>
      <c r="E42" s="33">
        <v>40.33</v>
      </c>
      <c r="F42" s="34">
        <v>0.1</v>
      </c>
      <c r="G42" s="169">
        <f t="shared" si="0"/>
        <v>4.0330000000000004</v>
      </c>
      <c r="H42" s="169">
        <f t="shared" si="1"/>
        <v>44.363</v>
      </c>
    </row>
    <row r="43" spans="1:8" ht="15.75" x14ac:dyDescent="0.25">
      <c r="A43" s="29"/>
      <c r="B43" s="36"/>
      <c r="C43" s="31">
        <v>8</v>
      </c>
      <c r="D43" s="32" t="s">
        <v>21</v>
      </c>
      <c r="E43" s="33">
        <v>7.18</v>
      </c>
      <c r="F43" s="34">
        <v>0.1</v>
      </c>
      <c r="G43" s="169">
        <f t="shared" si="0"/>
        <v>5.7439999999999998</v>
      </c>
      <c r="H43" s="169">
        <f t="shared" si="1"/>
        <v>63.183999999999997</v>
      </c>
    </row>
    <row r="44" spans="1:8" ht="15.6" x14ac:dyDescent="0.3">
      <c r="A44" s="29"/>
      <c r="B44" s="36"/>
      <c r="C44" s="31">
        <v>186</v>
      </c>
      <c r="D44" s="32" t="s">
        <v>21</v>
      </c>
      <c r="E44" s="33">
        <v>8.09</v>
      </c>
      <c r="F44" s="34">
        <v>0.1</v>
      </c>
      <c r="G44" s="169">
        <f t="shared" si="0"/>
        <v>150.47400000000002</v>
      </c>
      <c r="H44" s="169">
        <f t="shared" si="1"/>
        <v>1655.2139999999999</v>
      </c>
    </row>
    <row r="45" spans="1:8" ht="15.6" x14ac:dyDescent="0.3">
      <c r="A45" s="30"/>
      <c r="B45" s="36"/>
      <c r="C45" s="31"/>
      <c r="D45" s="32"/>
      <c r="E45" s="33"/>
      <c r="F45" s="34"/>
      <c r="G45" s="169" t="str">
        <f t="shared" si="0"/>
        <v/>
      </c>
      <c r="H45" s="169" t="str">
        <f t="shared" si="1"/>
        <v/>
      </c>
    </row>
    <row r="46" spans="1:8" ht="15.6" x14ac:dyDescent="0.3">
      <c r="A46" s="29"/>
      <c r="B46" s="36"/>
      <c r="C46" s="31"/>
      <c r="D46" s="32"/>
      <c r="E46" s="33"/>
      <c r="F46" s="34"/>
      <c r="G46" s="169" t="str">
        <f t="shared" si="0"/>
        <v/>
      </c>
      <c r="H46" s="169" t="str">
        <f t="shared" si="1"/>
        <v/>
      </c>
    </row>
    <row r="47" spans="1:8" ht="15.6" x14ac:dyDescent="0.3">
      <c r="A47" s="29"/>
      <c r="B47" s="36"/>
      <c r="C47" s="31"/>
      <c r="D47" s="32"/>
      <c r="E47" s="33"/>
      <c r="F47" s="34"/>
      <c r="G47" s="169" t="str">
        <f t="shared" si="0"/>
        <v/>
      </c>
      <c r="H47" s="169" t="str">
        <f t="shared" si="1"/>
        <v/>
      </c>
    </row>
    <row r="48" spans="1:8" ht="15.6" x14ac:dyDescent="0.3">
      <c r="A48" s="29"/>
      <c r="B48" s="38"/>
      <c r="C48" s="31">
        <v>140</v>
      </c>
      <c r="D48" s="32" t="s">
        <v>22</v>
      </c>
      <c r="E48" s="33">
        <v>65</v>
      </c>
      <c r="F48" s="34">
        <v>0.1</v>
      </c>
      <c r="G48" s="169">
        <f t="shared" si="0"/>
        <v>910</v>
      </c>
      <c r="H48" s="169">
        <f t="shared" si="1"/>
        <v>10010</v>
      </c>
    </row>
    <row r="49" spans="1:8" ht="15.6" x14ac:dyDescent="0.3">
      <c r="A49" s="29"/>
      <c r="B49" s="38"/>
      <c r="C49" s="31"/>
      <c r="D49" s="32"/>
      <c r="E49" s="33"/>
      <c r="F49" s="34"/>
      <c r="G49" s="169" t="str">
        <f t="shared" si="0"/>
        <v/>
      </c>
      <c r="H49" s="169" t="str">
        <f t="shared" si="1"/>
        <v/>
      </c>
    </row>
    <row r="50" spans="1:8" ht="15.6" x14ac:dyDescent="0.3">
      <c r="A50" s="29"/>
      <c r="B50" s="38"/>
      <c r="C50" s="31">
        <v>1</v>
      </c>
      <c r="D50" s="32" t="s">
        <v>21</v>
      </c>
      <c r="E50" s="33">
        <v>250</v>
      </c>
      <c r="F50" s="34">
        <v>0.1</v>
      </c>
      <c r="G50" s="169">
        <f t="shared" si="0"/>
        <v>25</v>
      </c>
      <c r="H50" s="169">
        <f t="shared" si="1"/>
        <v>275</v>
      </c>
    </row>
    <row r="51" spans="1:8" ht="15.6" x14ac:dyDescent="0.3">
      <c r="A51" s="196"/>
      <c r="B51" s="197"/>
      <c r="C51" s="39"/>
      <c r="D51" s="40"/>
      <c r="E51" s="41"/>
      <c r="F51" s="42"/>
      <c r="G51" s="170" t="str">
        <f t="shared" si="0"/>
        <v/>
      </c>
      <c r="H51" s="170" t="str">
        <f t="shared" si="1"/>
        <v/>
      </c>
    </row>
    <row r="52" spans="1:8" ht="15.6" x14ac:dyDescent="0.3">
      <c r="A52" s="1"/>
      <c r="B52" s="1"/>
      <c r="C52" s="23"/>
      <c r="D52" s="162"/>
      <c r="E52" s="163"/>
      <c r="F52" s="162"/>
      <c r="G52" s="171"/>
      <c r="H52" s="171"/>
    </row>
    <row r="53" spans="1:8" ht="18" x14ac:dyDescent="0.35">
      <c r="A53" s="1"/>
      <c r="B53" s="1"/>
      <c r="C53" s="1"/>
      <c r="D53" s="1"/>
      <c r="E53" s="1"/>
      <c r="F53" s="164" t="s">
        <v>23</v>
      </c>
      <c r="G53" s="172"/>
      <c r="H53" s="173">
        <f>IF(SUM(H21:H51)=0,"",SUM(H21:H51)-SUM(G21:G51))</f>
        <v>18290.53</v>
      </c>
    </row>
    <row r="54" spans="1:8" ht="18.600000000000001" thickBot="1" x14ac:dyDescent="0.4">
      <c r="A54" s="1"/>
      <c r="B54" s="1"/>
      <c r="C54" s="1"/>
      <c r="D54" s="1"/>
      <c r="E54" s="1"/>
      <c r="F54" s="123" t="s">
        <v>19</v>
      </c>
      <c r="G54" s="174"/>
      <c r="H54" s="134">
        <f>IF(H53="","",SUM(G21:G51))</f>
        <v>1794.0628000000002</v>
      </c>
    </row>
    <row r="55" spans="1:8" ht="18.600000000000001" thickTop="1" x14ac:dyDescent="0.35">
      <c r="A55" s="1"/>
      <c r="B55" s="1"/>
      <c r="C55" s="1"/>
      <c r="D55" s="1"/>
      <c r="E55" s="1"/>
      <c r="F55" s="164" t="s">
        <v>26</v>
      </c>
      <c r="G55" s="175"/>
      <c r="H55" s="176">
        <f>IF(SUM(H21:H51)-0=0,"",SUM(H21:H51))</f>
        <v>20084.592799999999</v>
      </c>
    </row>
    <row r="56" spans="1:8" ht="18" x14ac:dyDescent="0.35">
      <c r="A56" s="1"/>
      <c r="B56" s="1"/>
      <c r="C56" s="1"/>
      <c r="D56" s="1"/>
      <c r="E56" s="46"/>
      <c r="F56" s="166" t="s">
        <v>25</v>
      </c>
      <c r="G56" s="3">
        <v>0</v>
      </c>
      <c r="H56" s="177">
        <f>IF((H53)="","",(H55*G56))</f>
        <v>0</v>
      </c>
    </row>
    <row r="57" spans="1:8" ht="18" x14ac:dyDescent="0.35">
      <c r="A57" s="1"/>
      <c r="B57" s="1"/>
      <c r="C57" s="1"/>
      <c r="D57" s="1"/>
      <c r="E57" s="23"/>
      <c r="F57" s="166" t="s">
        <v>43</v>
      </c>
      <c r="G57" s="167"/>
      <c r="H57" s="176">
        <f>H55-H56</f>
        <v>20084.592799999999</v>
      </c>
    </row>
    <row r="58" spans="1:8" ht="18" x14ac:dyDescent="0.35">
      <c r="A58" s="1"/>
      <c r="B58" s="1"/>
      <c r="C58" s="1"/>
      <c r="D58" s="1"/>
      <c r="E58" s="23"/>
      <c r="F58" s="166"/>
      <c r="G58" s="167"/>
      <c r="H58" s="165"/>
    </row>
    <row r="59" spans="1:8" ht="18" x14ac:dyDescent="0.35">
      <c r="A59" s="1"/>
      <c r="B59" s="1"/>
      <c r="C59" s="1"/>
      <c r="D59" s="1"/>
      <c r="E59" s="23"/>
      <c r="F59" s="166"/>
      <c r="G59" s="167"/>
      <c r="H59" s="165"/>
    </row>
    <row r="60" spans="1:8" ht="18" x14ac:dyDescent="0.35">
      <c r="A60" s="1"/>
      <c r="B60" s="1"/>
      <c r="C60" s="1"/>
      <c r="D60" s="1"/>
      <c r="E60" s="23"/>
      <c r="F60" s="166"/>
      <c r="G60" s="167"/>
      <c r="H60" s="165"/>
    </row>
    <row r="61" spans="1:8" ht="18" x14ac:dyDescent="0.35">
      <c r="A61" s="1"/>
      <c r="B61" s="1"/>
      <c r="C61" s="1"/>
      <c r="D61" s="1"/>
      <c r="E61" s="23"/>
      <c r="F61" s="166"/>
      <c r="G61" s="167"/>
      <c r="H61" s="165"/>
    </row>
    <row r="62" spans="1:8" ht="15.6" x14ac:dyDescent="0.3">
      <c r="A62" s="1"/>
      <c r="B62" s="1"/>
      <c r="C62" s="1"/>
      <c r="D62" s="1"/>
      <c r="E62" s="1"/>
      <c r="F62" s="1"/>
      <c r="G62" s="1"/>
      <c r="H62" s="1"/>
    </row>
    <row r="63" spans="1:8" ht="18" x14ac:dyDescent="0.35">
      <c r="A63" s="178" t="s">
        <v>28</v>
      </c>
      <c r="B63" s="179"/>
      <c r="C63" s="180" t="s">
        <v>29</v>
      </c>
      <c r="D63" s="179"/>
      <c r="E63" s="179"/>
      <c r="F63" s="179"/>
      <c r="G63" s="213" t="s">
        <v>44</v>
      </c>
      <c r="H63" s="214"/>
    </row>
    <row r="64" spans="1:8" x14ac:dyDescent="0.3">
      <c r="A64" s="139"/>
      <c r="B64" s="181"/>
      <c r="C64" s="181"/>
      <c r="D64" s="181"/>
      <c r="E64" s="181"/>
      <c r="F64" s="181"/>
      <c r="G64" s="182"/>
      <c r="H64" s="142"/>
    </row>
    <row r="65" spans="1:8" x14ac:dyDescent="0.3">
      <c r="A65" s="139"/>
      <c r="B65" s="181"/>
      <c r="C65" s="181"/>
      <c r="D65" s="221"/>
      <c r="E65" s="222"/>
      <c r="F65" s="181"/>
      <c r="G65" s="182"/>
      <c r="H65" s="143"/>
    </row>
    <row r="66" spans="1:8" x14ac:dyDescent="0.3">
      <c r="A66" s="144"/>
      <c r="B66" s="181"/>
      <c r="C66" s="181"/>
      <c r="D66" s="181"/>
      <c r="E66" s="181"/>
      <c r="F66" s="183"/>
      <c r="G66" s="182"/>
      <c r="H66" s="143"/>
    </row>
    <row r="67" spans="1:8" x14ac:dyDescent="0.3">
      <c r="A67" s="208"/>
      <c r="B67" s="215"/>
      <c r="C67" s="184"/>
      <c r="D67" s="181"/>
      <c r="E67" s="181"/>
      <c r="F67" s="183"/>
      <c r="G67" s="182"/>
      <c r="H67" s="143"/>
    </row>
    <row r="68" spans="1:8" x14ac:dyDescent="0.3">
      <c r="A68" s="201"/>
      <c r="B68" s="216"/>
      <c r="C68" s="216"/>
      <c r="D68" s="147"/>
      <c r="E68" s="147"/>
      <c r="F68" s="148"/>
      <c r="G68" s="149"/>
      <c r="H68" s="150"/>
    </row>
  </sheetData>
  <sheetProtection selectLockedCells="1"/>
  <mergeCells count="6">
    <mergeCell ref="G63:H63"/>
    <mergeCell ref="A67:B67"/>
    <mergeCell ref="A68:C68"/>
    <mergeCell ref="F8:G8"/>
    <mergeCell ref="C11:D11"/>
    <mergeCell ref="D65:E65"/>
  </mergeCells>
  <dataValidations disablePrompts="1" count="3">
    <dataValidation type="list" allowBlank="1" showInputMessage="1" showErrorMessage="1" sqref="D21:D51">
      <formula1>$L$6:$L$10</formula1>
    </dataValidation>
    <dataValidation type="list" allowBlank="1" showInputMessage="1" showErrorMessage="1" sqref="F21:F51">
      <formula1>$M$6:$M$9</formula1>
    </dataValidation>
    <dataValidation type="list" allowBlank="1" showInputMessage="1" showErrorMessage="1" sqref="B12">
      <formula1>$L$17:$L$18</formula1>
    </dataValidation>
  </dataValidations>
  <printOptions horizontalCentered="1" verticalCentered="1"/>
  <pageMargins left="0" right="0" top="0" bottom="0" header="0" footer="0"/>
  <pageSetup paperSize="9" scale="74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locked="0" defaultSize="0" print="0" autoFill="0" autoPict="0" macro="[0]!DEVIS_MacroPDF">
                <anchor moveWithCells="1" sizeWithCells="1">
                  <from>
                    <xdr:col>8</xdr:col>
                    <xdr:colOff>388620</xdr:colOff>
                    <xdr:row>1</xdr:row>
                    <xdr:rowOff>30480</xdr:rowOff>
                  </from>
                  <to>
                    <xdr:col>10</xdr:col>
                    <xdr:colOff>297180</xdr:colOff>
                    <xdr:row>5</xdr:row>
                    <xdr:rowOff>60960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2" r:id="rId5" name="Button 4">
              <controlPr locked="0" defaultSize="0" print="0" autoFill="0" autoPict="0" macro="[0]!ArchiveFactures">
                <anchor moveWithCells="1" sizeWithCells="1">
                  <from>
                    <xdr:col>8</xdr:col>
                    <xdr:colOff>213360</xdr:colOff>
                    <xdr:row>11</xdr:row>
                    <xdr:rowOff>22860</xdr:rowOff>
                  </from>
                  <to>
                    <xdr:col>10</xdr:col>
                    <xdr:colOff>495300</xdr:colOff>
                    <xdr:row>13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36"/>
  <sheetViews>
    <sheetView showGridLines="0" tabSelected="1" zoomScaleNormal="100" workbookViewId="0">
      <selection activeCell="H14" sqref="H14"/>
    </sheetView>
  </sheetViews>
  <sheetFormatPr baseColWidth="10" defaultColWidth="9.109375" defaultRowHeight="14.4" x14ac:dyDescent="0.3"/>
  <cols>
    <col min="1" max="1" width="14" style="82" customWidth="1"/>
    <col min="2" max="2" width="40.33203125" style="82" customWidth="1"/>
    <col min="3" max="3" width="19.6640625" style="82" customWidth="1"/>
    <col min="4" max="4" width="23.6640625" style="82" customWidth="1"/>
    <col min="5" max="5" width="20.6640625" style="82" customWidth="1"/>
    <col min="6" max="6" width="17.5546875" style="188" customWidth="1"/>
    <col min="7" max="7" width="9.109375" style="81" customWidth="1"/>
    <col min="8" max="16384" width="9.109375" style="81"/>
  </cols>
  <sheetData>
    <row r="1" spans="1:6" x14ac:dyDescent="0.3">
      <c r="A1" s="80" t="s">
        <v>51</v>
      </c>
      <c r="B1" s="80" t="s">
        <v>50</v>
      </c>
      <c r="C1" s="80" t="s">
        <v>49</v>
      </c>
      <c r="D1" s="80" t="s">
        <v>48</v>
      </c>
      <c r="E1" s="80" t="s">
        <v>47</v>
      </c>
      <c r="F1" s="187" t="s">
        <v>46</v>
      </c>
    </row>
    <row r="2" spans="1:6" ht="15" x14ac:dyDescent="0.25">
      <c r="A2" s="83">
        <v>13</v>
      </c>
      <c r="B2" s="83"/>
      <c r="C2" s="83">
        <v>112</v>
      </c>
      <c r="D2" s="185">
        <v>0</v>
      </c>
      <c r="E2" s="84"/>
      <c r="F2" s="192">
        <v>20084.59</v>
      </c>
    </row>
    <row r="3" spans="1:6" ht="15" x14ac:dyDescent="0.25">
      <c r="A3" s="85"/>
      <c r="B3" s="85"/>
      <c r="C3" s="85"/>
      <c r="D3" s="87"/>
      <c r="E3" s="86"/>
      <c r="F3" s="193"/>
    </row>
    <row r="4" spans="1:6" ht="15" x14ac:dyDescent="0.25">
      <c r="A4" s="85"/>
      <c r="B4" s="85"/>
      <c r="C4" s="85"/>
      <c r="D4" s="87"/>
      <c r="E4" s="86"/>
      <c r="F4" s="193"/>
    </row>
    <row r="5" spans="1:6" ht="15" x14ac:dyDescent="0.25">
      <c r="A5" s="85"/>
      <c r="B5" s="85"/>
      <c r="C5" s="85"/>
      <c r="D5" s="87"/>
      <c r="E5" s="86"/>
      <c r="F5" s="193"/>
    </row>
    <row r="6" spans="1:6" ht="15" x14ac:dyDescent="0.25">
      <c r="A6" s="85"/>
      <c r="B6" s="85"/>
      <c r="C6" s="85"/>
      <c r="D6" s="86"/>
      <c r="E6" s="86"/>
      <c r="F6" s="193"/>
    </row>
    <row r="7" spans="1:6" ht="15" x14ac:dyDescent="0.25">
      <c r="A7" s="85"/>
      <c r="B7" s="85"/>
      <c r="C7" s="85"/>
      <c r="D7" s="85"/>
      <c r="E7" s="85"/>
      <c r="F7" s="193"/>
    </row>
    <row r="8" spans="1:6" ht="15" x14ac:dyDescent="0.25">
      <c r="A8" s="85"/>
      <c r="B8" s="85"/>
      <c r="C8" s="85"/>
      <c r="D8" s="85"/>
      <c r="E8" s="85"/>
      <c r="F8" s="193"/>
    </row>
    <row r="9" spans="1:6" ht="15" x14ac:dyDescent="0.25">
      <c r="A9" s="85"/>
      <c r="B9" s="85"/>
      <c r="C9" s="85"/>
      <c r="D9" s="85"/>
      <c r="E9" s="85"/>
      <c r="F9" s="193"/>
    </row>
    <row r="10" spans="1:6" ht="15" x14ac:dyDescent="0.25">
      <c r="A10" s="85"/>
      <c r="B10" s="85"/>
      <c r="C10" s="85"/>
      <c r="D10" s="85"/>
      <c r="E10" s="85"/>
      <c r="F10" s="193"/>
    </row>
    <row r="11" spans="1:6" ht="15" x14ac:dyDescent="0.25">
      <c r="A11" s="85"/>
      <c r="B11" s="85"/>
      <c r="C11" s="85"/>
      <c r="D11" s="85"/>
      <c r="E11" s="85"/>
      <c r="F11" s="193"/>
    </row>
    <row r="12" spans="1:6" ht="15" x14ac:dyDescent="0.25">
      <c r="A12" s="85"/>
      <c r="B12" s="85"/>
      <c r="C12" s="85"/>
      <c r="D12" s="85"/>
      <c r="E12" s="85"/>
      <c r="F12" s="193"/>
    </row>
    <row r="13" spans="1:6" ht="15" x14ac:dyDescent="0.25">
      <c r="A13" s="85"/>
      <c r="B13" s="85"/>
      <c r="C13" s="85"/>
      <c r="D13" s="85"/>
      <c r="E13" s="85"/>
      <c r="F13" s="193"/>
    </row>
    <row r="14" spans="1:6" ht="15" x14ac:dyDescent="0.25">
      <c r="A14" s="85"/>
      <c r="B14" s="85"/>
      <c r="C14" s="85"/>
      <c r="D14" s="85"/>
      <c r="E14" s="85"/>
      <c r="F14" s="193"/>
    </row>
    <row r="15" spans="1:6" ht="15" x14ac:dyDescent="0.25">
      <c r="A15" s="85"/>
      <c r="B15" s="85"/>
      <c r="C15" s="85"/>
      <c r="D15" s="85"/>
      <c r="E15" s="85"/>
      <c r="F15" s="193"/>
    </row>
    <row r="16" spans="1:6" ht="15" x14ac:dyDescent="0.25">
      <c r="A16" s="85"/>
      <c r="B16" s="85"/>
      <c r="C16" s="85"/>
      <c r="D16" s="85"/>
      <c r="E16" s="85"/>
      <c r="F16" s="193"/>
    </row>
    <row r="17" spans="1:6" ht="15" x14ac:dyDescent="0.25">
      <c r="A17" s="85"/>
      <c r="B17" s="85"/>
      <c r="C17" s="85"/>
      <c r="D17" s="85"/>
      <c r="E17" s="85"/>
      <c r="F17" s="193"/>
    </row>
    <row r="18" spans="1:6" ht="15" x14ac:dyDescent="0.25">
      <c r="A18" s="85"/>
      <c r="B18" s="85"/>
      <c r="C18" s="85"/>
      <c r="D18" s="85"/>
      <c r="E18" s="85"/>
      <c r="F18" s="193"/>
    </row>
    <row r="19" spans="1:6" ht="15" x14ac:dyDescent="0.25">
      <c r="A19" s="85"/>
      <c r="B19" s="85"/>
      <c r="C19" s="85"/>
      <c r="D19" s="85"/>
      <c r="E19" s="85"/>
      <c r="F19" s="193"/>
    </row>
    <row r="20" spans="1:6" ht="15" x14ac:dyDescent="0.25">
      <c r="A20" s="85"/>
      <c r="B20" s="85"/>
      <c r="C20" s="85"/>
      <c r="D20" s="85"/>
      <c r="E20" s="85"/>
      <c r="F20" s="193"/>
    </row>
    <row r="21" spans="1:6" ht="15" x14ac:dyDescent="0.25">
      <c r="A21" s="85"/>
      <c r="B21" s="85"/>
      <c r="C21" s="85"/>
      <c r="D21" s="85"/>
      <c r="E21" s="85"/>
      <c r="F21" s="193"/>
    </row>
    <row r="22" spans="1:6" ht="15" x14ac:dyDescent="0.25">
      <c r="A22" s="85"/>
      <c r="B22" s="85"/>
      <c r="C22" s="85"/>
      <c r="D22" s="85"/>
      <c r="E22" s="85"/>
      <c r="F22" s="193"/>
    </row>
    <row r="23" spans="1:6" ht="15" x14ac:dyDescent="0.25">
      <c r="A23" s="85"/>
      <c r="B23" s="85"/>
      <c r="C23" s="85"/>
      <c r="D23" s="85"/>
      <c r="E23" s="85"/>
      <c r="F23" s="193"/>
    </row>
    <row r="24" spans="1:6" ht="15" x14ac:dyDescent="0.25">
      <c r="A24" s="85"/>
      <c r="B24" s="85"/>
      <c r="C24" s="85"/>
      <c r="D24" s="85"/>
      <c r="E24" s="85"/>
      <c r="F24" s="193"/>
    </row>
    <row r="25" spans="1:6" ht="15" x14ac:dyDescent="0.25">
      <c r="A25" s="85"/>
      <c r="B25" s="85"/>
      <c r="C25" s="85"/>
      <c r="D25" s="85"/>
      <c r="E25" s="85"/>
      <c r="F25" s="193"/>
    </row>
    <row r="26" spans="1:6" ht="15" x14ac:dyDescent="0.25">
      <c r="A26" s="85"/>
      <c r="B26" s="85"/>
      <c r="C26" s="85"/>
      <c r="D26" s="85"/>
      <c r="E26" s="85"/>
      <c r="F26" s="193"/>
    </row>
    <row r="27" spans="1:6" ht="15" x14ac:dyDescent="0.25">
      <c r="A27" s="85"/>
      <c r="B27" s="85"/>
      <c r="C27" s="85"/>
      <c r="D27" s="85"/>
      <c r="E27" s="85"/>
      <c r="F27" s="193"/>
    </row>
    <row r="28" spans="1:6" ht="15" x14ac:dyDescent="0.25">
      <c r="A28" s="85"/>
      <c r="B28" s="85"/>
      <c r="C28" s="85"/>
      <c r="D28" s="85"/>
      <c r="E28" s="85"/>
      <c r="F28" s="193"/>
    </row>
    <row r="29" spans="1:6" ht="15" x14ac:dyDescent="0.25">
      <c r="A29" s="85"/>
      <c r="B29" s="85"/>
      <c r="C29" s="85"/>
      <c r="D29" s="85"/>
      <c r="E29" s="85"/>
      <c r="F29" s="193"/>
    </row>
    <row r="30" spans="1:6" ht="15" x14ac:dyDescent="0.25">
      <c r="A30" s="85"/>
      <c r="B30" s="85"/>
      <c r="C30" s="85"/>
      <c r="D30" s="85"/>
      <c r="E30" s="85"/>
      <c r="F30" s="193"/>
    </row>
    <row r="31" spans="1:6" ht="15" x14ac:dyDescent="0.25">
      <c r="A31" s="85"/>
      <c r="B31" s="85"/>
      <c r="C31" s="85"/>
      <c r="D31" s="85"/>
      <c r="E31" s="85"/>
      <c r="F31" s="193"/>
    </row>
    <row r="32" spans="1:6" ht="15" x14ac:dyDescent="0.25">
      <c r="A32" s="85"/>
      <c r="B32" s="85"/>
      <c r="C32" s="85"/>
      <c r="D32" s="85"/>
      <c r="E32" s="85"/>
      <c r="F32" s="193"/>
    </row>
    <row r="33" spans="1:6" ht="15" x14ac:dyDescent="0.25">
      <c r="A33" s="85"/>
      <c r="B33" s="85"/>
      <c r="C33" s="85"/>
      <c r="D33" s="85"/>
      <c r="E33" s="85"/>
      <c r="F33" s="193"/>
    </row>
    <row r="34" spans="1:6" ht="15" x14ac:dyDescent="0.25">
      <c r="A34" s="85"/>
      <c r="B34" s="85"/>
      <c r="C34" s="85"/>
      <c r="D34" s="85"/>
      <c r="E34" s="85"/>
      <c r="F34" s="193"/>
    </row>
    <row r="35" spans="1:6" ht="15" x14ac:dyDescent="0.25">
      <c r="A35" s="85"/>
      <c r="B35" s="85"/>
      <c r="C35" s="85"/>
      <c r="D35" s="85"/>
      <c r="E35" s="85"/>
      <c r="F35" s="193"/>
    </row>
    <row r="36" spans="1:6" ht="15" x14ac:dyDescent="0.25">
      <c r="A36" s="85"/>
      <c r="B36" s="85"/>
      <c r="C36" s="85"/>
      <c r="D36" s="85"/>
      <c r="E36" s="85"/>
      <c r="F36" s="193"/>
    </row>
  </sheetData>
  <sheetProtection selectLockedCells="1"/>
  <printOptions horizontalCentered="1"/>
  <pageMargins left="0.31496062992125984" right="0.31496062992125984" top="0.35433070866141736" bottom="0.35433070866141736" header="0.11811023622047245" footer="0.11811023622047245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K43"/>
  <sheetViews>
    <sheetView zoomScaleNormal="100" workbookViewId="0">
      <selection activeCell="G2" sqref="G2"/>
    </sheetView>
  </sheetViews>
  <sheetFormatPr baseColWidth="10" defaultColWidth="9.109375" defaultRowHeight="14.4" x14ac:dyDescent="0.3"/>
  <cols>
    <col min="1" max="1" width="10.109375" style="77" bestFit="1" customWidth="1"/>
    <col min="2" max="2" width="12.5546875" style="77" customWidth="1"/>
    <col min="3" max="3" width="32.88671875" style="77" customWidth="1"/>
    <col min="4" max="4" width="8.109375" style="77" bestFit="1" customWidth="1"/>
    <col min="5" max="5" width="13.33203125" style="77" customWidth="1"/>
    <col min="6" max="6" width="21" style="77" customWidth="1"/>
    <col min="7" max="7" width="17.33203125" style="77" customWidth="1"/>
    <col min="8" max="8" width="12.33203125" style="77" customWidth="1"/>
    <col min="9" max="9" width="15.109375" style="77" customWidth="1"/>
    <col min="10" max="10" width="14.88671875" style="77" customWidth="1"/>
    <col min="11" max="11" width="17.33203125" style="77" customWidth="1"/>
    <col min="12" max="16384" width="9.109375" style="64"/>
  </cols>
  <sheetData>
    <row r="1" spans="1:11" ht="32.25" customHeight="1" x14ac:dyDescent="0.3">
      <c r="A1" s="62" t="s">
        <v>53</v>
      </c>
      <c r="B1" s="63" t="s">
        <v>54</v>
      </c>
      <c r="C1" s="63" t="s">
        <v>50</v>
      </c>
      <c r="D1" s="62" t="s">
        <v>49</v>
      </c>
      <c r="E1" s="63" t="s">
        <v>40</v>
      </c>
      <c r="F1" s="63" t="s">
        <v>55</v>
      </c>
      <c r="G1" s="62" t="s">
        <v>56</v>
      </c>
      <c r="H1" s="63" t="s">
        <v>57</v>
      </c>
      <c r="I1" s="62" t="s">
        <v>58</v>
      </c>
      <c r="J1" s="63" t="s">
        <v>59</v>
      </c>
      <c r="K1" s="62" t="s">
        <v>60</v>
      </c>
    </row>
    <row r="2" spans="1:11" ht="15" x14ac:dyDescent="0.25">
      <c r="A2" s="65">
        <v>13</v>
      </c>
      <c r="B2" s="66"/>
      <c r="C2" s="65" t="s">
        <v>52</v>
      </c>
      <c r="D2" s="65">
        <v>112</v>
      </c>
      <c r="E2" s="199">
        <v>0</v>
      </c>
      <c r="F2" s="65"/>
      <c r="G2" s="67">
        <v>20084.59</v>
      </c>
      <c r="H2" s="68"/>
      <c r="I2" s="68"/>
      <c r="J2" s="69"/>
      <c r="K2" s="78" t="str">
        <f>IF(I2="","",G2-I2)</f>
        <v/>
      </c>
    </row>
    <row r="3" spans="1:11" ht="15" x14ac:dyDescent="0.25">
      <c r="A3" s="70"/>
      <c r="B3" s="71"/>
      <c r="C3" s="70"/>
      <c r="D3" s="70"/>
      <c r="E3" s="71"/>
      <c r="F3" s="70"/>
      <c r="G3" s="72"/>
      <c r="H3" s="73"/>
      <c r="I3" s="73"/>
      <c r="J3" s="74"/>
      <c r="K3" s="79" t="str">
        <f t="shared" ref="K3:K43" si="0">IF(I3="","",G3-I3)</f>
        <v/>
      </c>
    </row>
    <row r="4" spans="1:11" ht="15" x14ac:dyDescent="0.25">
      <c r="A4" s="70"/>
      <c r="B4" s="70"/>
      <c r="C4" s="70"/>
      <c r="D4" s="70"/>
      <c r="E4" s="70"/>
      <c r="F4" s="70"/>
      <c r="G4" s="72"/>
      <c r="H4" s="73"/>
      <c r="I4" s="73"/>
      <c r="J4" s="74"/>
      <c r="K4" s="79" t="str">
        <f t="shared" si="0"/>
        <v/>
      </c>
    </row>
    <row r="5" spans="1:11" ht="15" x14ac:dyDescent="0.25">
      <c r="A5" s="70"/>
      <c r="B5" s="70"/>
      <c r="C5" s="70"/>
      <c r="D5" s="70"/>
      <c r="E5" s="70"/>
      <c r="F5" s="70"/>
      <c r="G5" s="72"/>
      <c r="H5" s="73"/>
      <c r="I5" s="73"/>
      <c r="J5" s="74"/>
      <c r="K5" s="79" t="str">
        <f t="shared" si="0"/>
        <v/>
      </c>
    </row>
    <row r="6" spans="1:11" ht="15" x14ac:dyDescent="0.25">
      <c r="A6" s="70"/>
      <c r="B6" s="70"/>
      <c r="C6" s="70"/>
      <c r="D6" s="70"/>
      <c r="E6" s="70"/>
      <c r="F6" s="70"/>
      <c r="G6" s="72"/>
      <c r="H6" s="73"/>
      <c r="I6" s="73"/>
      <c r="J6" s="74"/>
      <c r="K6" s="79" t="str">
        <f t="shared" si="0"/>
        <v/>
      </c>
    </row>
    <row r="7" spans="1:11" ht="15" x14ac:dyDescent="0.25">
      <c r="A7" s="70"/>
      <c r="B7" s="70"/>
      <c r="C7" s="70"/>
      <c r="D7" s="70"/>
      <c r="E7" s="70"/>
      <c r="F7" s="70"/>
      <c r="G7" s="72"/>
      <c r="H7" s="73"/>
      <c r="I7" s="73"/>
      <c r="J7" s="74"/>
      <c r="K7" s="79" t="str">
        <f t="shared" si="0"/>
        <v/>
      </c>
    </row>
    <row r="8" spans="1:11" ht="15" x14ac:dyDescent="0.25">
      <c r="A8" s="70"/>
      <c r="B8" s="70"/>
      <c r="C8" s="70"/>
      <c r="D8" s="70"/>
      <c r="E8" s="70"/>
      <c r="F8" s="70"/>
      <c r="G8" s="72"/>
      <c r="H8" s="73"/>
      <c r="I8" s="73"/>
      <c r="J8" s="74"/>
      <c r="K8" s="79" t="str">
        <f t="shared" si="0"/>
        <v/>
      </c>
    </row>
    <row r="9" spans="1:11" ht="15" x14ac:dyDescent="0.25">
      <c r="A9" s="70"/>
      <c r="B9" s="70"/>
      <c r="C9" s="70"/>
      <c r="D9" s="70"/>
      <c r="E9" s="70"/>
      <c r="F9" s="70"/>
      <c r="G9" s="72"/>
      <c r="H9" s="73"/>
      <c r="I9" s="73"/>
      <c r="J9" s="74"/>
      <c r="K9" s="79" t="str">
        <f t="shared" si="0"/>
        <v/>
      </c>
    </row>
    <row r="10" spans="1:11" ht="15" x14ac:dyDescent="0.25">
      <c r="A10" s="70"/>
      <c r="B10" s="70"/>
      <c r="C10" s="70"/>
      <c r="D10" s="70"/>
      <c r="E10" s="70"/>
      <c r="F10" s="70"/>
      <c r="G10" s="72"/>
      <c r="H10" s="73"/>
      <c r="I10" s="73"/>
      <c r="J10" s="74"/>
      <c r="K10" s="79" t="str">
        <f t="shared" si="0"/>
        <v/>
      </c>
    </row>
    <row r="11" spans="1:11" ht="15" x14ac:dyDescent="0.25">
      <c r="A11" s="70"/>
      <c r="B11" s="70"/>
      <c r="C11" s="70"/>
      <c r="D11" s="70"/>
      <c r="E11" s="70"/>
      <c r="F11" s="70"/>
      <c r="G11" s="72"/>
      <c r="H11" s="73"/>
      <c r="I11" s="73"/>
      <c r="J11" s="74"/>
      <c r="K11" s="79" t="str">
        <f t="shared" si="0"/>
        <v/>
      </c>
    </row>
    <row r="12" spans="1:11" ht="15" x14ac:dyDescent="0.25">
      <c r="A12" s="70"/>
      <c r="B12" s="70"/>
      <c r="C12" s="70"/>
      <c r="D12" s="70"/>
      <c r="E12" s="70"/>
      <c r="F12" s="70"/>
      <c r="G12" s="72"/>
      <c r="H12" s="73"/>
      <c r="I12" s="73"/>
      <c r="J12" s="74"/>
      <c r="K12" s="79" t="str">
        <f t="shared" si="0"/>
        <v/>
      </c>
    </row>
    <row r="13" spans="1:11" ht="15" x14ac:dyDescent="0.25">
      <c r="A13" s="70"/>
      <c r="B13" s="70"/>
      <c r="C13" s="70"/>
      <c r="D13" s="70"/>
      <c r="E13" s="70"/>
      <c r="F13" s="70"/>
      <c r="G13" s="72"/>
      <c r="H13" s="73"/>
      <c r="I13" s="73"/>
      <c r="J13" s="74"/>
      <c r="K13" s="79" t="str">
        <f t="shared" si="0"/>
        <v/>
      </c>
    </row>
    <row r="14" spans="1:11" ht="15" x14ac:dyDescent="0.25">
      <c r="A14" s="70"/>
      <c r="B14" s="70"/>
      <c r="C14" s="70"/>
      <c r="D14" s="70"/>
      <c r="E14" s="70"/>
      <c r="F14" s="70"/>
      <c r="G14" s="72"/>
      <c r="H14" s="73"/>
      <c r="I14" s="73"/>
      <c r="J14" s="74"/>
      <c r="K14" s="79" t="str">
        <f t="shared" si="0"/>
        <v/>
      </c>
    </row>
    <row r="15" spans="1:11" ht="15" x14ac:dyDescent="0.25">
      <c r="A15" s="70"/>
      <c r="B15" s="70"/>
      <c r="C15" s="70"/>
      <c r="D15" s="70"/>
      <c r="E15" s="70"/>
      <c r="F15" s="70"/>
      <c r="G15" s="72"/>
      <c r="H15" s="73"/>
      <c r="I15" s="73"/>
      <c r="J15" s="74"/>
      <c r="K15" s="79" t="str">
        <f t="shared" si="0"/>
        <v/>
      </c>
    </row>
    <row r="16" spans="1:11" ht="15" x14ac:dyDescent="0.25">
      <c r="A16" s="70"/>
      <c r="B16" s="70"/>
      <c r="C16" s="70"/>
      <c r="D16" s="70"/>
      <c r="E16" s="70"/>
      <c r="F16" s="70"/>
      <c r="G16" s="72"/>
      <c r="H16" s="73"/>
      <c r="I16" s="73"/>
      <c r="J16" s="74"/>
      <c r="K16" s="79" t="str">
        <f t="shared" si="0"/>
        <v/>
      </c>
    </row>
    <row r="17" spans="1:11" ht="15" x14ac:dyDescent="0.25">
      <c r="A17" s="70"/>
      <c r="B17" s="70"/>
      <c r="C17" s="70"/>
      <c r="D17" s="70"/>
      <c r="E17" s="70"/>
      <c r="F17" s="70"/>
      <c r="G17" s="72"/>
      <c r="H17" s="73"/>
      <c r="I17" s="73"/>
      <c r="J17" s="74"/>
      <c r="K17" s="79" t="str">
        <f t="shared" si="0"/>
        <v/>
      </c>
    </row>
    <row r="18" spans="1:11" ht="15" x14ac:dyDescent="0.25">
      <c r="A18" s="70"/>
      <c r="B18" s="70"/>
      <c r="C18" s="70"/>
      <c r="D18" s="70"/>
      <c r="E18" s="70"/>
      <c r="F18" s="70"/>
      <c r="G18" s="72"/>
      <c r="H18" s="73"/>
      <c r="I18" s="73"/>
      <c r="J18" s="74"/>
      <c r="K18" s="79" t="str">
        <f t="shared" si="0"/>
        <v/>
      </c>
    </row>
    <row r="19" spans="1:11" ht="15" x14ac:dyDescent="0.25">
      <c r="A19" s="70"/>
      <c r="B19" s="70"/>
      <c r="C19" s="70"/>
      <c r="D19" s="70"/>
      <c r="E19" s="70"/>
      <c r="F19" s="70"/>
      <c r="G19" s="72"/>
      <c r="H19" s="73"/>
      <c r="I19" s="73"/>
      <c r="J19" s="74"/>
      <c r="K19" s="79" t="str">
        <f t="shared" si="0"/>
        <v/>
      </c>
    </row>
    <row r="20" spans="1:11" ht="15" x14ac:dyDescent="0.25">
      <c r="A20" s="70"/>
      <c r="B20" s="70"/>
      <c r="C20" s="70"/>
      <c r="D20" s="70"/>
      <c r="E20" s="70"/>
      <c r="F20" s="70"/>
      <c r="G20" s="72"/>
      <c r="H20" s="73"/>
      <c r="I20" s="73"/>
      <c r="J20" s="74"/>
      <c r="K20" s="79" t="str">
        <f t="shared" si="0"/>
        <v/>
      </c>
    </row>
    <row r="21" spans="1:11" ht="15" x14ac:dyDescent="0.25">
      <c r="A21" s="70"/>
      <c r="B21" s="70"/>
      <c r="C21" s="70"/>
      <c r="D21" s="70"/>
      <c r="E21" s="70"/>
      <c r="F21" s="70"/>
      <c r="G21" s="72"/>
      <c r="H21" s="73"/>
      <c r="I21" s="73"/>
      <c r="J21" s="74"/>
      <c r="K21" s="79" t="str">
        <f t="shared" si="0"/>
        <v/>
      </c>
    </row>
    <row r="22" spans="1:11" ht="15" x14ac:dyDescent="0.25">
      <c r="A22" s="70"/>
      <c r="B22" s="70"/>
      <c r="C22" s="70"/>
      <c r="D22" s="70"/>
      <c r="E22" s="70"/>
      <c r="F22" s="70"/>
      <c r="G22" s="72"/>
      <c r="H22" s="73"/>
      <c r="I22" s="73"/>
      <c r="J22" s="74"/>
      <c r="K22" s="79" t="str">
        <f t="shared" si="0"/>
        <v/>
      </c>
    </row>
    <row r="23" spans="1:11" ht="15" x14ac:dyDescent="0.25">
      <c r="A23" s="70"/>
      <c r="B23" s="70"/>
      <c r="C23" s="70"/>
      <c r="D23" s="70"/>
      <c r="E23" s="70"/>
      <c r="F23" s="70"/>
      <c r="G23" s="72"/>
      <c r="H23" s="73"/>
      <c r="I23" s="73"/>
      <c r="J23" s="74"/>
      <c r="K23" s="79" t="str">
        <f t="shared" si="0"/>
        <v/>
      </c>
    </row>
    <row r="24" spans="1:11" ht="15" x14ac:dyDescent="0.25">
      <c r="A24" s="70"/>
      <c r="B24" s="70"/>
      <c r="C24" s="70"/>
      <c r="D24" s="70"/>
      <c r="E24" s="70"/>
      <c r="F24" s="70"/>
      <c r="G24" s="72"/>
      <c r="H24" s="73"/>
      <c r="I24" s="73"/>
      <c r="J24" s="74"/>
      <c r="K24" s="79" t="str">
        <f t="shared" si="0"/>
        <v/>
      </c>
    </row>
    <row r="25" spans="1:11" ht="15" x14ac:dyDescent="0.25">
      <c r="A25" s="70"/>
      <c r="B25" s="70"/>
      <c r="C25" s="70"/>
      <c r="D25" s="70"/>
      <c r="E25" s="70"/>
      <c r="F25" s="70"/>
      <c r="G25" s="72"/>
      <c r="H25" s="73"/>
      <c r="I25" s="73"/>
      <c r="J25" s="74"/>
      <c r="K25" s="79" t="str">
        <f t="shared" si="0"/>
        <v/>
      </c>
    </row>
    <row r="26" spans="1:11" ht="15" x14ac:dyDescent="0.25">
      <c r="A26" s="70"/>
      <c r="B26" s="70"/>
      <c r="C26" s="70"/>
      <c r="D26" s="70"/>
      <c r="E26" s="70"/>
      <c r="F26" s="70"/>
      <c r="G26" s="72"/>
      <c r="H26" s="73"/>
      <c r="I26" s="73"/>
      <c r="J26" s="74"/>
      <c r="K26" s="79" t="str">
        <f t="shared" si="0"/>
        <v/>
      </c>
    </row>
    <row r="27" spans="1:11" ht="15" x14ac:dyDescent="0.25">
      <c r="A27" s="70"/>
      <c r="B27" s="70"/>
      <c r="C27" s="70"/>
      <c r="D27" s="70"/>
      <c r="E27" s="70"/>
      <c r="F27" s="70"/>
      <c r="G27" s="72"/>
      <c r="H27" s="73"/>
      <c r="I27" s="73"/>
      <c r="J27" s="74"/>
      <c r="K27" s="79" t="str">
        <f t="shared" si="0"/>
        <v/>
      </c>
    </row>
    <row r="28" spans="1:11" ht="15" x14ac:dyDescent="0.25">
      <c r="A28" s="70"/>
      <c r="B28" s="70"/>
      <c r="C28" s="70"/>
      <c r="D28" s="70"/>
      <c r="E28" s="70"/>
      <c r="F28" s="70"/>
      <c r="G28" s="72"/>
      <c r="H28" s="73"/>
      <c r="I28" s="73"/>
      <c r="J28" s="74"/>
      <c r="K28" s="79" t="str">
        <f t="shared" si="0"/>
        <v/>
      </c>
    </row>
    <row r="29" spans="1:11" ht="15" x14ac:dyDescent="0.25">
      <c r="A29" s="70"/>
      <c r="B29" s="70"/>
      <c r="C29" s="70"/>
      <c r="D29" s="70"/>
      <c r="E29" s="70"/>
      <c r="F29" s="70"/>
      <c r="G29" s="72"/>
      <c r="H29" s="73"/>
      <c r="I29" s="73"/>
      <c r="J29" s="74"/>
      <c r="K29" s="79" t="str">
        <f t="shared" si="0"/>
        <v/>
      </c>
    </row>
    <row r="30" spans="1:11" ht="15" x14ac:dyDescent="0.25">
      <c r="A30" s="70"/>
      <c r="B30" s="70"/>
      <c r="C30" s="70"/>
      <c r="D30" s="70"/>
      <c r="E30" s="70"/>
      <c r="F30" s="70"/>
      <c r="G30" s="72"/>
      <c r="H30" s="73"/>
      <c r="I30" s="73"/>
      <c r="J30" s="74"/>
      <c r="K30" s="79" t="str">
        <f t="shared" si="0"/>
        <v/>
      </c>
    </row>
    <row r="31" spans="1:11" ht="15" x14ac:dyDescent="0.25">
      <c r="A31" s="70"/>
      <c r="B31" s="70"/>
      <c r="C31" s="70"/>
      <c r="D31" s="70"/>
      <c r="E31" s="70"/>
      <c r="F31" s="70"/>
      <c r="G31" s="72"/>
      <c r="H31" s="73"/>
      <c r="I31" s="73"/>
      <c r="J31" s="74"/>
      <c r="K31" s="79" t="str">
        <f t="shared" si="0"/>
        <v/>
      </c>
    </row>
    <row r="32" spans="1:11" ht="15" x14ac:dyDescent="0.25">
      <c r="A32" s="70"/>
      <c r="B32" s="70"/>
      <c r="C32" s="70"/>
      <c r="D32" s="70"/>
      <c r="E32" s="70"/>
      <c r="F32" s="70"/>
      <c r="G32" s="72"/>
      <c r="H32" s="73"/>
      <c r="I32" s="73"/>
      <c r="J32" s="74"/>
      <c r="K32" s="79" t="str">
        <f t="shared" si="0"/>
        <v/>
      </c>
    </row>
    <row r="33" spans="1:11" ht="15" x14ac:dyDescent="0.25">
      <c r="A33" s="70"/>
      <c r="B33" s="70"/>
      <c r="C33" s="70"/>
      <c r="D33" s="70"/>
      <c r="E33" s="70"/>
      <c r="F33" s="70"/>
      <c r="G33" s="72"/>
      <c r="H33" s="73"/>
      <c r="I33" s="73"/>
      <c r="J33" s="74"/>
      <c r="K33" s="79" t="str">
        <f t="shared" si="0"/>
        <v/>
      </c>
    </row>
    <row r="34" spans="1:11" ht="15" x14ac:dyDescent="0.25">
      <c r="A34" s="70"/>
      <c r="B34" s="70"/>
      <c r="C34" s="70"/>
      <c r="D34" s="70"/>
      <c r="E34" s="70"/>
      <c r="F34" s="70"/>
      <c r="G34" s="72"/>
      <c r="H34" s="73"/>
      <c r="I34" s="73"/>
      <c r="J34" s="74"/>
      <c r="K34" s="79" t="str">
        <f t="shared" si="0"/>
        <v/>
      </c>
    </row>
    <row r="35" spans="1:11" ht="15" x14ac:dyDescent="0.25">
      <c r="A35" s="70"/>
      <c r="B35" s="70"/>
      <c r="C35" s="70"/>
      <c r="D35" s="70"/>
      <c r="E35" s="70"/>
      <c r="F35" s="70"/>
      <c r="G35" s="72"/>
      <c r="H35" s="73"/>
      <c r="I35" s="73"/>
      <c r="J35" s="74"/>
      <c r="K35" s="79" t="str">
        <f t="shared" si="0"/>
        <v/>
      </c>
    </row>
    <row r="36" spans="1:11" ht="15" x14ac:dyDescent="0.25">
      <c r="A36" s="70"/>
      <c r="B36" s="70"/>
      <c r="C36" s="70"/>
      <c r="D36" s="70"/>
      <c r="E36" s="70"/>
      <c r="F36" s="70"/>
      <c r="G36" s="72"/>
      <c r="H36" s="73"/>
      <c r="I36" s="73"/>
      <c r="J36" s="74"/>
      <c r="K36" s="79" t="str">
        <f t="shared" si="0"/>
        <v/>
      </c>
    </row>
    <row r="37" spans="1:11" ht="15" x14ac:dyDescent="0.25">
      <c r="A37" s="70"/>
      <c r="B37" s="70"/>
      <c r="C37" s="70"/>
      <c r="D37" s="70"/>
      <c r="E37" s="70"/>
      <c r="F37" s="70"/>
      <c r="G37" s="72"/>
      <c r="H37" s="73"/>
      <c r="I37" s="73"/>
      <c r="J37" s="74"/>
      <c r="K37" s="79" t="str">
        <f t="shared" si="0"/>
        <v/>
      </c>
    </row>
    <row r="38" spans="1:11" x14ac:dyDescent="0.3">
      <c r="A38" s="70"/>
      <c r="B38" s="70"/>
      <c r="C38" s="70"/>
      <c r="D38" s="70"/>
      <c r="E38" s="70"/>
      <c r="F38" s="70"/>
      <c r="G38" s="72"/>
      <c r="H38" s="73"/>
      <c r="I38" s="73"/>
      <c r="J38" s="74"/>
      <c r="K38" s="79" t="str">
        <f t="shared" si="0"/>
        <v/>
      </c>
    </row>
    <row r="39" spans="1:11" x14ac:dyDescent="0.3">
      <c r="A39" s="70"/>
      <c r="B39" s="70"/>
      <c r="C39" s="70"/>
      <c r="D39" s="70"/>
      <c r="E39" s="70"/>
      <c r="F39" s="70"/>
      <c r="G39" s="72"/>
      <c r="H39" s="73"/>
      <c r="I39" s="73"/>
      <c r="J39" s="74"/>
      <c r="K39" s="79" t="str">
        <f t="shared" si="0"/>
        <v/>
      </c>
    </row>
    <row r="40" spans="1:11" x14ac:dyDescent="0.3">
      <c r="A40" s="70"/>
      <c r="B40" s="70"/>
      <c r="C40" s="70"/>
      <c r="D40" s="70"/>
      <c r="E40" s="70"/>
      <c r="F40" s="70"/>
      <c r="G40" s="72"/>
      <c r="H40" s="73"/>
      <c r="I40" s="73"/>
      <c r="J40" s="74"/>
      <c r="K40" s="79" t="str">
        <f t="shared" si="0"/>
        <v/>
      </c>
    </row>
    <row r="41" spans="1:11" x14ac:dyDescent="0.3">
      <c r="A41" s="70"/>
      <c r="B41" s="70"/>
      <c r="C41" s="70"/>
      <c r="D41" s="70"/>
      <c r="E41" s="70"/>
      <c r="F41" s="70"/>
      <c r="G41" s="72"/>
      <c r="H41" s="73"/>
      <c r="I41" s="73"/>
      <c r="J41" s="74"/>
      <c r="K41" s="79" t="str">
        <f t="shared" si="0"/>
        <v/>
      </c>
    </row>
    <row r="42" spans="1:11" x14ac:dyDescent="0.3">
      <c r="A42" s="70"/>
      <c r="B42" s="70"/>
      <c r="C42" s="70"/>
      <c r="D42" s="70"/>
      <c r="E42" s="70"/>
      <c r="F42" s="70"/>
      <c r="G42" s="72"/>
      <c r="H42" s="73"/>
      <c r="I42" s="73"/>
      <c r="J42" s="74"/>
      <c r="K42" s="79" t="str">
        <f t="shared" si="0"/>
        <v/>
      </c>
    </row>
    <row r="43" spans="1:11" x14ac:dyDescent="0.3">
      <c r="A43" s="70"/>
      <c r="B43" s="70"/>
      <c r="C43" s="70"/>
      <c r="D43" s="70"/>
      <c r="E43" s="70"/>
      <c r="F43" s="70"/>
      <c r="G43" s="72"/>
      <c r="H43" s="75"/>
      <c r="I43" s="75"/>
      <c r="J43" s="76"/>
      <c r="K43" s="79" t="str">
        <f t="shared" si="0"/>
        <v/>
      </c>
    </row>
  </sheetData>
  <sheetProtection selectLockedCells="1"/>
  <printOptions horizontalCentered="1"/>
  <pageMargins left="0" right="0" top="0" bottom="0" header="0" footer="0"/>
  <pageSetup paperSize="9" scale="88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DEVIS</vt:lpstr>
      <vt:lpstr>FACTURE</vt:lpstr>
      <vt:lpstr>SuiviDevis</vt:lpstr>
      <vt:lpstr>SuiviFactures</vt:lpstr>
      <vt:lpstr>DEVIS!Druckbereich</vt:lpstr>
      <vt:lpstr>FACTURE!Druckbereich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loisphil</dc:creator>
  <cp:lastModifiedBy>Arbeitsplatz</cp:lastModifiedBy>
  <cp:lastPrinted>2019-03-19T19:55:42Z</cp:lastPrinted>
  <dcterms:created xsi:type="dcterms:W3CDTF">2019-03-13T17:58:15Z</dcterms:created>
  <dcterms:modified xsi:type="dcterms:W3CDTF">2019-03-22T00:01:25Z</dcterms:modified>
</cp:coreProperties>
</file>