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7635" activeTab="1"/>
  </bookViews>
  <sheets>
    <sheet name="SAISE" sheetId="1" r:id="rId1"/>
    <sheet name="INDEX" sheetId="4" r:id="rId2"/>
    <sheet name="STAT" sheetId="3" r:id="rId3"/>
  </sheets>
  <definedNames>
    <definedName name="_xlnm._FilterDatabase" localSheetId="1" hidden="1">INDEX!$A$2:$L$2</definedName>
    <definedName name="_xlnm._FilterDatabase" localSheetId="0" hidden="1">SAISE!$A$2:$H$40</definedName>
    <definedName name="Balance_utilisée">#REF!</definedName>
    <definedName name="Date_Fab">INDEX!$D:$D</definedName>
    <definedName name="Equipe">INDEX!$C:$C</definedName>
    <definedName name="Grammage">INDEX!#REF!</definedName>
    <definedName name="Machine">INDEX!$E:$E</definedName>
    <definedName name="N°L_Emballage">INDEX!$I:$I</definedName>
    <definedName name="N°lot_MP">INDEX!$G:$G</definedName>
    <definedName name="Nom_Machine">#REF!</definedName>
    <definedName name="Réf">INDEX!$F:$F</definedName>
    <definedName name="Ticket">#REF!</definedName>
    <definedName name="TT_PF">INDEX!$H:$H</definedName>
    <definedName name="Verificatio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3" l="1"/>
  <c r="F5" i="3"/>
  <c r="F6" i="3"/>
  <c r="F3" i="3"/>
  <c r="A12" i="4" l="1"/>
  <c r="B12" i="4"/>
  <c r="A17" i="4"/>
  <c r="B17" i="4"/>
  <c r="A19" i="4"/>
  <c r="B19" i="4"/>
  <c r="A14" i="4"/>
  <c r="B14" i="4"/>
  <c r="A4" i="4"/>
  <c r="B4" i="4"/>
  <c r="A6" i="4"/>
  <c r="B6" i="4"/>
  <c r="A9" i="4"/>
  <c r="B9" i="4"/>
  <c r="A10" i="4"/>
  <c r="B10" i="4"/>
  <c r="A11" i="4"/>
  <c r="B11" i="4"/>
  <c r="A13" i="4"/>
  <c r="B13" i="4"/>
  <c r="A7" i="4"/>
  <c r="B7" i="4"/>
  <c r="A5" i="4"/>
  <c r="B5" i="4"/>
  <c r="A8" i="4"/>
  <c r="B8" i="4"/>
  <c r="A15" i="4"/>
  <c r="B15" i="4"/>
  <c r="A20" i="4"/>
  <c r="B20" i="4"/>
  <c r="A23" i="4"/>
  <c r="B23" i="4"/>
  <c r="A22" i="4"/>
  <c r="B22" i="4"/>
  <c r="A21" i="4"/>
  <c r="B21" i="4"/>
  <c r="A16" i="4"/>
  <c r="B16" i="4"/>
  <c r="A18" i="4"/>
  <c r="B18" i="4"/>
  <c r="B3" i="4"/>
  <c r="A3" i="4"/>
  <c r="D12" i="4"/>
  <c r="E12" i="4"/>
  <c r="F12" i="4"/>
  <c r="G12" i="4"/>
  <c r="H12" i="4"/>
  <c r="I12" i="4"/>
  <c r="D17" i="4"/>
  <c r="E17" i="4"/>
  <c r="F17" i="4"/>
  <c r="G17" i="4"/>
  <c r="H17" i="4"/>
  <c r="I17" i="4"/>
  <c r="D19" i="4"/>
  <c r="E19" i="4"/>
  <c r="F19" i="4"/>
  <c r="G19" i="4"/>
  <c r="H19" i="4"/>
  <c r="I19" i="4"/>
  <c r="D14" i="4"/>
  <c r="E14" i="4"/>
  <c r="F14" i="4"/>
  <c r="G14" i="4"/>
  <c r="H14" i="4"/>
  <c r="I14" i="4"/>
  <c r="D4" i="4"/>
  <c r="E4" i="4"/>
  <c r="F4" i="4"/>
  <c r="G4" i="4"/>
  <c r="H4" i="4"/>
  <c r="I4" i="4"/>
  <c r="D6" i="4"/>
  <c r="E6" i="4"/>
  <c r="F6" i="4"/>
  <c r="G6" i="4"/>
  <c r="H6" i="4"/>
  <c r="I6" i="4"/>
  <c r="D9" i="4"/>
  <c r="E9" i="4"/>
  <c r="F9" i="4"/>
  <c r="G9" i="4"/>
  <c r="H9" i="4"/>
  <c r="I9" i="4"/>
  <c r="D10" i="4"/>
  <c r="E10" i="4"/>
  <c r="F10" i="4"/>
  <c r="G10" i="4"/>
  <c r="H10" i="4"/>
  <c r="I10" i="4"/>
  <c r="D11" i="4"/>
  <c r="E11" i="4"/>
  <c r="F11" i="4"/>
  <c r="G11" i="4"/>
  <c r="H11" i="4"/>
  <c r="I11" i="4"/>
  <c r="D13" i="4"/>
  <c r="E13" i="4"/>
  <c r="F13" i="4"/>
  <c r="G13" i="4"/>
  <c r="H13" i="4"/>
  <c r="I13" i="4"/>
  <c r="D7" i="4"/>
  <c r="E7" i="4"/>
  <c r="F7" i="4"/>
  <c r="G7" i="4"/>
  <c r="H7" i="4"/>
  <c r="I7" i="4"/>
  <c r="D5" i="4"/>
  <c r="E5" i="4"/>
  <c r="F5" i="4"/>
  <c r="G5" i="4"/>
  <c r="H5" i="4"/>
  <c r="I5" i="4"/>
  <c r="D8" i="4"/>
  <c r="E8" i="4"/>
  <c r="F8" i="4"/>
  <c r="G8" i="4"/>
  <c r="H8" i="4"/>
  <c r="I8" i="4"/>
  <c r="D15" i="4"/>
  <c r="E15" i="4"/>
  <c r="F15" i="4"/>
  <c r="G15" i="4"/>
  <c r="H15" i="4"/>
  <c r="I15" i="4"/>
  <c r="D20" i="4"/>
  <c r="E20" i="4"/>
  <c r="F20" i="4"/>
  <c r="G20" i="4"/>
  <c r="H20" i="4"/>
  <c r="I20" i="4"/>
  <c r="D23" i="4"/>
  <c r="E23" i="4"/>
  <c r="F23" i="4"/>
  <c r="G23" i="4"/>
  <c r="H23" i="4"/>
  <c r="I23" i="4"/>
  <c r="D22" i="4"/>
  <c r="E22" i="4"/>
  <c r="F22" i="4"/>
  <c r="G22" i="4"/>
  <c r="H22" i="4"/>
  <c r="I22" i="4"/>
  <c r="D21" i="4"/>
  <c r="E21" i="4"/>
  <c r="F21" i="4"/>
  <c r="G21" i="4"/>
  <c r="H21" i="4"/>
  <c r="I21" i="4"/>
  <c r="D16" i="4"/>
  <c r="E16" i="4"/>
  <c r="F16" i="4"/>
  <c r="G16" i="4"/>
  <c r="H16" i="4"/>
  <c r="I16" i="4"/>
  <c r="D18" i="4"/>
  <c r="E18" i="4"/>
  <c r="F18" i="4"/>
  <c r="G18" i="4"/>
  <c r="H18" i="4"/>
  <c r="I18" i="4"/>
  <c r="E3" i="4"/>
  <c r="F3" i="4"/>
  <c r="G3" i="4"/>
  <c r="H3" i="4"/>
  <c r="I3" i="4"/>
  <c r="D3" i="4"/>
  <c r="C3" i="4" l="1"/>
  <c r="C14" i="4" l="1"/>
  <c r="C9" i="4"/>
  <c r="C6" i="4"/>
  <c r="C17" i="4"/>
  <c r="C16" i="4"/>
  <c r="C21" i="4"/>
  <c r="C23" i="4"/>
  <c r="C15" i="4"/>
  <c r="C12" i="4"/>
  <c r="C8" i="4"/>
  <c r="C19" i="4"/>
  <c r="C18" i="4"/>
  <c r="C22" i="4"/>
  <c r="C20" i="4"/>
  <c r="C4" i="4"/>
  <c r="C5" i="4"/>
  <c r="C7" i="4"/>
  <c r="C13" i="4"/>
  <c r="C11" i="4"/>
  <c r="C10" i="4"/>
  <c r="E5" i="3" l="1"/>
  <c r="E3" i="3"/>
  <c r="D6" i="3"/>
  <c r="D5" i="3"/>
  <c r="D4" i="3"/>
  <c r="E4" i="3"/>
  <c r="E6" i="3"/>
  <c r="D3" i="3"/>
</calcChain>
</file>

<file path=xl/sharedStrings.xml><?xml version="1.0" encoding="utf-8"?>
<sst xmlns="http://schemas.openxmlformats.org/spreadsheetml/2006/main" count="140" uniqueCount="65">
  <si>
    <t>Nom de l'opérateur</t>
  </si>
  <si>
    <t xml:space="preserve">Quantité Total produit fini </t>
  </si>
  <si>
    <t>N°Lot MP</t>
  </si>
  <si>
    <t>N° Lot emballage</t>
  </si>
  <si>
    <t>B</t>
  </si>
  <si>
    <t>Réf</t>
  </si>
  <si>
    <t>52004030/6861</t>
  </si>
  <si>
    <t>Machine</t>
  </si>
  <si>
    <t>52005813/7145</t>
  </si>
  <si>
    <t>52000571/6107</t>
  </si>
  <si>
    <t>Date fabrication</t>
  </si>
  <si>
    <t>520005813/7145</t>
  </si>
  <si>
    <t>50005813/7145</t>
  </si>
  <si>
    <t>Quantité produit</t>
  </si>
  <si>
    <t>Equipe</t>
  </si>
  <si>
    <t>Date</t>
  </si>
  <si>
    <t>Nbres de Ref</t>
  </si>
  <si>
    <t/>
  </si>
  <si>
    <t>A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</si>
  <si>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</si>
  <si>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</si>
  <si>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</si>
  <si>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</si>
  <si>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</si>
  <si>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</si>
  <si>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</si>
  <si>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</si>
  <si>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</si>
  <si>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</si>
  <si>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</si>
  <si>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</si>
  <si>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</si>
  <si>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</si>
  <si>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</si>
  <si>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</si>
  <si>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C</t>
  </si>
  <si>
    <t>T</t>
  </si>
  <si>
    <t>P17</t>
  </si>
  <si>
    <t>P18</t>
  </si>
  <si>
    <t>P19</t>
  </si>
  <si>
    <t>P20</t>
  </si>
  <si>
    <t>P21</t>
  </si>
  <si>
    <t>MP1</t>
  </si>
  <si>
    <t>MP2</t>
  </si>
  <si>
    <t>MP3</t>
  </si>
  <si>
    <t>MP4</t>
  </si>
  <si>
    <t>MP5</t>
  </si>
  <si>
    <t>MP6</t>
  </si>
  <si>
    <t>MP7</t>
  </si>
  <si>
    <t>MP8</t>
  </si>
  <si>
    <t>MP9</t>
  </si>
  <si>
    <t>MP10</t>
  </si>
  <si>
    <t>MP11</t>
  </si>
  <si>
    <t>MP12</t>
  </si>
  <si>
    <t>MP13</t>
  </si>
  <si>
    <t>MP14</t>
  </si>
  <si>
    <t>E10001</t>
  </si>
  <si>
    <t>A &amp; B</t>
  </si>
  <si>
    <t>Text</t>
  </si>
  <si>
    <t>Machine N°</t>
  </si>
  <si>
    <t xml:space="preserve">Résultat théorique </t>
  </si>
  <si>
    <t>Nbres de MP différent utilisé</t>
  </si>
  <si>
    <t>Texte</t>
  </si>
  <si>
    <t xml:space="preserve">Texte </t>
  </si>
  <si>
    <t xml:space="preserve">Dans la colonne F je cherche à compter le nombre de valeur différente (unique) de la colonne INDEX!G:G avec les conditions: Date ;Machine; Equipe de la feuille STAT (un peux comme en E3 avec NB.SI.ENS)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</si>
</sst>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0" borderId="0" xfId="0" applyAlignment="1">
      <alignment wrapText="1"/>
    </xf>
    <xf numFmtId="0" fontId="0" fillId="3" borderId="0" xfId="0" applyFill="1" applyAlignment="1">
      <alignment wrapText="1"/>
    </xf>
    <xf numFmtId="0" fontId="0" fillId="4" borderId="0" xfId="0" applyFill="1" applyAlignment="1">
      <alignment wrapText="1"/>
    </xf>
    <xf numFmtId="0" fontId="0" fillId="5" borderId="0" xfId="0" applyFill="1" applyAlignment="1">
      <alignment wrapText="1"/>
    </xf>
    <xf numFmtId="0" fontId="2" fillId="6" borderId="0" xfId="0" applyFont="1" applyFill="1" applyAlignment="1">
      <alignment wrapText="1"/>
    </xf>
    <xf numFmtId="49" fontId="0" fillId="0" borderId="0" xfId="0" applyNumberFormat="1"/>
    <xf numFmtId="14" fontId="0" fillId="3" borderId="0" xfId="0" applyNumberFormat="1" applyFill="1" applyAlignment="1">
      <alignment wrapText="1"/>
    </xf>
    <xf numFmtId="14" fontId="0" fillId="2" borderId="0" xfId="0" applyNumberFormat="1" applyFill="1"/>
    <xf numFmtId="0" fontId="0" fillId="0" borderId="0" xfId="0" applyNumberFormat="1"/>
    <xf numFmtId="0" fontId="2" fillId="6" borderId="0" xfId="0" applyNumberFormat="1" applyFont="1" applyFill="1" applyAlignment="1">
      <alignment wrapText="1"/>
    </xf>
    <xf numFmtId="49" fontId="0" fillId="3" borderId="0" xfId="0" applyNumberFormat="1" applyFill="1" applyAlignment="1">
      <alignment wrapText="1"/>
    </xf>
    <xf numFmtId="0" fontId="2" fillId="7" borderId="0" xfId="0" applyFont="1" applyFill="1" applyAlignment="1">
      <alignment wrapText="1"/>
    </xf>
    <xf numFmtId="49" fontId="0" fillId="2" borderId="0" xfId="0" applyNumberFormat="1" applyFill="1" applyAlignment="1">
      <alignment wrapText="1"/>
    </xf>
    <xf numFmtId="49" fontId="0" fillId="0" borderId="0" xfId="0" applyNumberFormat="1" applyFill="1"/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2:H40"/>
  <sheetViews>
    <sheetView zoomScale="70" zoomScaleNormal="70" workbookViewId="0">
      <pane ySplit="2" topLeftCell="A3" activePane="bottomLeft" state="frozen"/>
      <selection pane="bottomLeft" activeCell="J13" sqref="J13"/>
    </sheetView>
  </sheetViews>
  <sheetFormatPr baseColWidth="10" defaultRowHeight="15" x14ac:dyDescent="0.25"/>
  <cols>
    <col min="1" max="2" width="18.42578125" bestFit="1" customWidth="1"/>
    <col min="3" max="3" width="12" bestFit="1" customWidth="1"/>
    <col min="4" max="4" width="12" customWidth="1"/>
    <col min="6" max="6" width="12.85546875" bestFit="1" customWidth="1"/>
    <col min="7" max="7" width="11" bestFit="1" customWidth="1"/>
    <col min="8" max="8" width="17.140625" bestFit="1" customWidth="1"/>
  </cols>
  <sheetData>
    <row r="2" spans="1:8" s="3" customFormat="1" ht="47.25" customHeight="1" x14ac:dyDescent="0.25">
      <c r="A2" s="4" t="s">
        <v>0</v>
      </c>
      <c r="B2" s="4" t="s">
        <v>0</v>
      </c>
      <c r="C2" s="4" t="s">
        <v>10</v>
      </c>
      <c r="D2" s="4" t="s">
        <v>7</v>
      </c>
      <c r="E2" s="5" t="s">
        <v>5</v>
      </c>
      <c r="F2" s="6" t="s">
        <v>2</v>
      </c>
      <c r="G2" s="7" t="s">
        <v>1</v>
      </c>
      <c r="H2" s="4" t="s">
        <v>3</v>
      </c>
    </row>
    <row r="3" spans="1:8" x14ac:dyDescent="0.25">
      <c r="A3" t="s">
        <v>18</v>
      </c>
      <c r="B3" t="s">
        <v>4</v>
      </c>
      <c r="C3" s="2">
        <v>43852</v>
      </c>
      <c r="D3" s="11">
        <v>3</v>
      </c>
      <c r="E3" s="8" t="s">
        <v>24</v>
      </c>
      <c r="F3" s="8" t="s">
        <v>43</v>
      </c>
      <c r="G3">
        <v>20</v>
      </c>
      <c r="H3" s="8" t="s">
        <v>56</v>
      </c>
    </row>
    <row r="4" spans="1:8" x14ac:dyDescent="0.25">
      <c r="A4" t="s">
        <v>35</v>
      </c>
      <c r="C4" s="2">
        <v>43852</v>
      </c>
      <c r="D4" s="11">
        <v>1</v>
      </c>
      <c r="E4" s="8" t="s">
        <v>21</v>
      </c>
      <c r="F4" s="8" t="s">
        <v>42</v>
      </c>
      <c r="G4">
        <v>33</v>
      </c>
      <c r="H4" s="8" t="s">
        <v>8</v>
      </c>
    </row>
    <row r="5" spans="1:8" x14ac:dyDescent="0.25">
      <c r="A5" t="s">
        <v>35</v>
      </c>
      <c r="C5" s="2">
        <v>43852</v>
      </c>
      <c r="D5" s="11">
        <v>1</v>
      </c>
      <c r="E5" s="8" t="s">
        <v>37</v>
      </c>
      <c r="F5" s="8" t="s">
        <v>45</v>
      </c>
      <c r="G5">
        <v>10</v>
      </c>
      <c r="H5" s="8" t="s">
        <v>8</v>
      </c>
    </row>
    <row r="6" spans="1:8" x14ac:dyDescent="0.25">
      <c r="A6" t="s">
        <v>35</v>
      </c>
      <c r="C6" s="2">
        <v>43852</v>
      </c>
      <c r="D6" s="11">
        <v>1</v>
      </c>
      <c r="E6" s="8" t="s">
        <v>30</v>
      </c>
      <c r="F6" s="8" t="s">
        <v>50</v>
      </c>
      <c r="G6">
        <v>11</v>
      </c>
      <c r="H6" s="8" t="s">
        <v>8</v>
      </c>
    </row>
    <row r="7" spans="1:8" x14ac:dyDescent="0.25">
      <c r="A7" t="s">
        <v>35</v>
      </c>
      <c r="C7" s="2">
        <v>43852</v>
      </c>
      <c r="D7" s="11">
        <v>1</v>
      </c>
      <c r="E7" s="8" t="s">
        <v>20</v>
      </c>
      <c r="F7" s="8" t="s">
        <v>55</v>
      </c>
      <c r="G7">
        <v>81</v>
      </c>
      <c r="H7" s="8" t="s">
        <v>8</v>
      </c>
    </row>
    <row r="8" spans="1:8" x14ac:dyDescent="0.25">
      <c r="A8" t="s">
        <v>18</v>
      </c>
      <c r="B8" t="s">
        <v>4</v>
      </c>
      <c r="C8" s="2">
        <v>43852</v>
      </c>
      <c r="D8" s="11">
        <v>3</v>
      </c>
      <c r="E8" s="8" t="s">
        <v>19</v>
      </c>
      <c r="F8" s="16" t="s">
        <v>43</v>
      </c>
      <c r="G8" s="17">
        <v>162</v>
      </c>
      <c r="H8" s="16" t="s">
        <v>6</v>
      </c>
    </row>
    <row r="9" spans="1:8" x14ac:dyDescent="0.25">
      <c r="A9" t="s">
        <v>18</v>
      </c>
      <c r="B9" t="s">
        <v>4</v>
      </c>
      <c r="C9" s="2">
        <v>43852</v>
      </c>
      <c r="D9" s="11">
        <v>3</v>
      </c>
      <c r="E9" s="8" t="s">
        <v>25</v>
      </c>
      <c r="F9" s="8" t="s">
        <v>46</v>
      </c>
      <c r="G9">
        <v>155</v>
      </c>
      <c r="H9" s="8" t="s">
        <v>6</v>
      </c>
    </row>
    <row r="10" spans="1:8" x14ac:dyDescent="0.25">
      <c r="A10" t="s">
        <v>18</v>
      </c>
      <c r="B10" t="s">
        <v>4</v>
      </c>
      <c r="C10" s="2">
        <v>43852</v>
      </c>
      <c r="D10" s="11">
        <v>4</v>
      </c>
      <c r="E10" s="8" t="s">
        <v>28</v>
      </c>
      <c r="F10" s="8" t="s">
        <v>52</v>
      </c>
      <c r="G10">
        <v>98</v>
      </c>
      <c r="H10" s="8" t="s">
        <v>6</v>
      </c>
    </row>
    <row r="11" spans="1:8" x14ac:dyDescent="0.25">
      <c r="A11" t="s">
        <v>18</v>
      </c>
      <c r="B11" t="s">
        <v>4</v>
      </c>
      <c r="C11" s="2">
        <v>43852</v>
      </c>
      <c r="D11" s="11">
        <v>4</v>
      </c>
      <c r="E11" s="8" t="s">
        <v>29</v>
      </c>
      <c r="F11" s="8" t="s">
        <v>53</v>
      </c>
      <c r="G11">
        <v>48</v>
      </c>
      <c r="H11" s="8" t="s">
        <v>6</v>
      </c>
    </row>
    <row r="12" spans="1:8" x14ac:dyDescent="0.25">
      <c r="A12" t="s">
        <v>18</v>
      </c>
      <c r="B12" t="s">
        <v>4</v>
      </c>
      <c r="C12" s="2">
        <v>43852</v>
      </c>
      <c r="D12" s="11">
        <v>4</v>
      </c>
      <c r="E12" s="8" t="s">
        <v>32</v>
      </c>
      <c r="F12" s="8" t="s">
        <v>54</v>
      </c>
      <c r="G12">
        <v>97</v>
      </c>
      <c r="H12" s="8" t="s">
        <v>6</v>
      </c>
    </row>
    <row r="13" spans="1:8" x14ac:dyDescent="0.25">
      <c r="A13" t="s">
        <v>35</v>
      </c>
      <c r="C13" s="2">
        <v>43852</v>
      </c>
      <c r="D13" s="11">
        <v>1</v>
      </c>
      <c r="E13" s="8" t="s">
        <v>27</v>
      </c>
      <c r="F13" s="8" t="s">
        <v>51</v>
      </c>
      <c r="G13">
        <v>12</v>
      </c>
      <c r="H13" s="8" t="s">
        <v>11</v>
      </c>
    </row>
    <row r="14" spans="1:8" x14ac:dyDescent="0.25">
      <c r="A14" t="s">
        <v>18</v>
      </c>
      <c r="B14" t="s">
        <v>4</v>
      </c>
      <c r="C14" s="2">
        <v>43852</v>
      </c>
      <c r="D14" s="11">
        <v>3</v>
      </c>
      <c r="E14" s="8" t="s">
        <v>23</v>
      </c>
      <c r="F14" s="8" t="s">
        <v>47</v>
      </c>
      <c r="G14">
        <v>134</v>
      </c>
      <c r="H14" s="8" t="s">
        <v>9</v>
      </c>
    </row>
    <row r="15" spans="1:8" x14ac:dyDescent="0.25">
      <c r="A15" t="s">
        <v>18</v>
      </c>
      <c r="B15" t="s">
        <v>4</v>
      </c>
      <c r="C15" s="2">
        <v>43852</v>
      </c>
      <c r="D15" s="11">
        <v>3</v>
      </c>
      <c r="E15" s="8" t="s">
        <v>26</v>
      </c>
      <c r="F15" s="8" t="s">
        <v>46</v>
      </c>
      <c r="G15">
        <v>20</v>
      </c>
      <c r="H15" s="8" t="s">
        <v>9</v>
      </c>
    </row>
    <row r="16" spans="1:8" x14ac:dyDescent="0.25">
      <c r="A16" t="s">
        <v>18</v>
      </c>
      <c r="B16" t="s">
        <v>4</v>
      </c>
      <c r="C16" s="2">
        <v>43852</v>
      </c>
      <c r="D16" s="11">
        <v>3</v>
      </c>
      <c r="E16" s="8" t="s">
        <v>22</v>
      </c>
      <c r="F16" s="8" t="s">
        <v>47</v>
      </c>
      <c r="G16">
        <v>15</v>
      </c>
      <c r="H16" s="8" t="s">
        <v>9</v>
      </c>
    </row>
    <row r="17" spans="1:8" x14ac:dyDescent="0.25">
      <c r="A17" t="s">
        <v>35</v>
      </c>
      <c r="C17" s="2">
        <v>43852</v>
      </c>
      <c r="D17" s="11">
        <v>1</v>
      </c>
      <c r="E17" s="8" t="s">
        <v>33</v>
      </c>
      <c r="F17" s="8" t="s">
        <v>44</v>
      </c>
      <c r="G17">
        <v>10</v>
      </c>
      <c r="H17" s="8" t="s">
        <v>12</v>
      </c>
    </row>
    <row r="18" spans="1:8" x14ac:dyDescent="0.25">
      <c r="A18" t="s">
        <v>36</v>
      </c>
      <c r="C18" s="2">
        <v>43852</v>
      </c>
      <c r="D18" s="11">
        <v>2</v>
      </c>
      <c r="E18" s="8" t="s">
        <v>40</v>
      </c>
      <c r="F18" s="8" t="s">
        <v>48</v>
      </c>
      <c r="G18">
        <v>88</v>
      </c>
      <c r="H18" s="8">
        <v>11735085003</v>
      </c>
    </row>
    <row r="19" spans="1:8" x14ac:dyDescent="0.25">
      <c r="A19" t="s">
        <v>36</v>
      </c>
      <c r="C19" s="2">
        <v>43852</v>
      </c>
      <c r="D19" s="11">
        <v>2</v>
      </c>
      <c r="E19" s="8" t="s">
        <v>38</v>
      </c>
      <c r="F19" s="8" t="s">
        <v>49</v>
      </c>
      <c r="G19">
        <v>101</v>
      </c>
      <c r="H19" s="8">
        <v>11735085003</v>
      </c>
    </row>
    <row r="20" spans="1:8" x14ac:dyDescent="0.25">
      <c r="A20" t="s">
        <v>36</v>
      </c>
      <c r="C20" s="2">
        <v>43852</v>
      </c>
      <c r="D20" s="11">
        <v>2</v>
      </c>
      <c r="E20" s="8" t="s">
        <v>39</v>
      </c>
      <c r="F20" s="8" t="s">
        <v>49</v>
      </c>
      <c r="G20">
        <v>102</v>
      </c>
      <c r="H20" s="8">
        <v>11735085003</v>
      </c>
    </row>
    <row r="21" spans="1:8" x14ac:dyDescent="0.25">
      <c r="A21" t="s">
        <v>36</v>
      </c>
      <c r="C21" s="2">
        <v>43852</v>
      </c>
      <c r="D21" s="11">
        <v>2</v>
      </c>
      <c r="E21" s="8" t="s">
        <v>41</v>
      </c>
      <c r="F21" s="8" t="s">
        <v>49</v>
      </c>
      <c r="G21">
        <v>58</v>
      </c>
      <c r="H21" s="8">
        <v>11735085003</v>
      </c>
    </row>
    <row r="22" spans="1:8" x14ac:dyDescent="0.25">
      <c r="A22" t="s">
        <v>35</v>
      </c>
      <c r="C22" s="2">
        <v>43852</v>
      </c>
      <c r="D22" s="11">
        <v>1</v>
      </c>
      <c r="E22" s="8" t="s">
        <v>31</v>
      </c>
      <c r="F22" s="8" t="s">
        <v>44</v>
      </c>
      <c r="G22">
        <v>56</v>
      </c>
      <c r="H22" s="8">
        <v>11008396</v>
      </c>
    </row>
    <row r="23" spans="1:8" x14ac:dyDescent="0.25">
      <c r="A23" t="s">
        <v>35</v>
      </c>
      <c r="C23" s="2">
        <v>43852</v>
      </c>
      <c r="D23" s="11">
        <v>1</v>
      </c>
      <c r="E23" s="8" t="s">
        <v>34</v>
      </c>
      <c r="F23" s="8" t="s">
        <v>45</v>
      </c>
      <c r="G23">
        <v>36</v>
      </c>
      <c r="H23" s="8">
        <v>11008396</v>
      </c>
    </row>
    <row r="24" spans="1:8" x14ac:dyDescent="0.25">
      <c r="C24" s="2"/>
      <c r="D24" s="2"/>
      <c r="F24" s="8"/>
      <c r="G24" t="s">
        <v>17</v>
      </c>
    </row>
    <row r="25" spans="1:8" x14ac:dyDescent="0.25">
      <c r="C25" s="2"/>
      <c r="D25" s="2"/>
      <c r="F25" s="8"/>
      <c r="G25" t="s">
        <v>17</v>
      </c>
    </row>
    <row r="26" spans="1:8" x14ac:dyDescent="0.25">
      <c r="C26" s="2"/>
      <c r="D26" s="2"/>
      <c r="F26" s="8"/>
      <c r="G26" t="s">
        <v>17</v>
      </c>
    </row>
    <row r="27" spans="1:8" x14ac:dyDescent="0.25">
      <c r="C27" s="2"/>
      <c r="D27" s="2"/>
      <c r="F27" s="8"/>
      <c r="G27" t="s">
        <v>17</v>
      </c>
    </row>
    <row r="28" spans="1:8" x14ac:dyDescent="0.25">
      <c r="C28" s="2"/>
      <c r="F28" s="8"/>
      <c r="G28" t="s">
        <v>17</v>
      </c>
    </row>
    <row r="29" spans="1:8" x14ac:dyDescent="0.25">
      <c r="C29" s="2"/>
      <c r="F29" s="8"/>
      <c r="G29" t="s">
        <v>17</v>
      </c>
    </row>
    <row r="30" spans="1:8" x14ac:dyDescent="0.25">
      <c r="C30" s="2"/>
      <c r="F30" s="8"/>
      <c r="G30" t="s">
        <v>17</v>
      </c>
    </row>
    <row r="31" spans="1:8" x14ac:dyDescent="0.25">
      <c r="C31" s="2"/>
      <c r="F31" s="8"/>
      <c r="G31" t="s">
        <v>17</v>
      </c>
    </row>
    <row r="32" spans="1:8" x14ac:dyDescent="0.25">
      <c r="C32" s="2"/>
      <c r="F32" s="8"/>
      <c r="G32" t="s">
        <v>17</v>
      </c>
    </row>
    <row r="33" spans="3:7" x14ac:dyDescent="0.25">
      <c r="C33" s="2"/>
      <c r="G33" t="s">
        <v>17</v>
      </c>
    </row>
    <row r="34" spans="3:7" x14ac:dyDescent="0.25">
      <c r="C34" s="2"/>
      <c r="G34" t="s">
        <v>17</v>
      </c>
    </row>
    <row r="35" spans="3:7" x14ac:dyDescent="0.25">
      <c r="C35" s="2"/>
      <c r="G35" t="s">
        <v>17</v>
      </c>
    </row>
    <row r="36" spans="3:7" x14ac:dyDescent="0.25">
      <c r="C36" s="2"/>
      <c r="G36" t="s">
        <v>17</v>
      </c>
    </row>
    <row r="37" spans="3:7" x14ac:dyDescent="0.25">
      <c r="G37" t="s">
        <v>17</v>
      </c>
    </row>
    <row r="38" spans="3:7" x14ac:dyDescent="0.25">
      <c r="G38" t="s">
        <v>17</v>
      </c>
    </row>
    <row r="39" spans="3:7" x14ac:dyDescent="0.25">
      <c r="G39" t="s">
        <v>17</v>
      </c>
    </row>
    <row r="40" spans="3:7" x14ac:dyDescent="0.25">
      <c r="G40" t="s">
        <v>17</v>
      </c>
    </row>
  </sheetData>
  <phoneticPr fontId="1" type="noConversion"/>
  <dataValidations count="1">
    <dataValidation type="list" allowBlank="1" showInputMessage="1" showErrorMessage="1" sqref="D3:D27">
      <formula1>Machine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tabColor theme="2" tint="-0.499984740745262"/>
  </sheetPr>
  <dimension ref="A1:I24"/>
  <sheetViews>
    <sheetView tabSelected="1" zoomScale="70" zoomScaleNormal="70" workbookViewId="0">
      <selection activeCell="G18" sqref="G18"/>
    </sheetView>
  </sheetViews>
  <sheetFormatPr baseColWidth="10" defaultRowHeight="15" x14ac:dyDescent="0.25"/>
  <cols>
    <col min="3" max="3" width="16.85546875" style="8" bestFit="1" customWidth="1"/>
    <col min="4" max="4" width="12" style="2" bestFit="1" customWidth="1"/>
    <col min="6" max="6" width="11.85546875" customWidth="1"/>
    <col min="9" max="9" width="17.140625" style="8" bestFit="1" customWidth="1"/>
  </cols>
  <sheetData>
    <row r="1" spans="1:9" x14ac:dyDescent="0.25">
      <c r="C1" s="8" t="s">
        <v>63</v>
      </c>
      <c r="F1" t="s">
        <v>62</v>
      </c>
      <c r="G1" t="s">
        <v>62</v>
      </c>
      <c r="I1" s="8" t="s">
        <v>62</v>
      </c>
    </row>
    <row r="2" spans="1:9" s="3" customFormat="1" ht="48" customHeight="1" x14ac:dyDescent="0.25">
      <c r="A2" s="4" t="s">
        <v>0</v>
      </c>
      <c r="B2" s="4" t="s">
        <v>0</v>
      </c>
      <c r="C2" s="15" t="s">
        <v>14</v>
      </c>
      <c r="D2" s="9" t="s">
        <v>10</v>
      </c>
      <c r="E2" s="4" t="s">
        <v>7</v>
      </c>
      <c r="F2" s="5" t="s">
        <v>5</v>
      </c>
      <c r="G2" s="6" t="s">
        <v>2</v>
      </c>
      <c r="H2" s="12" t="s">
        <v>1</v>
      </c>
      <c r="I2" s="13" t="s">
        <v>3</v>
      </c>
    </row>
    <row r="3" spans="1:9" x14ac:dyDescent="0.25">
      <c r="A3" t="str">
        <f>IF(SAISE!A3="","",SAISE!A3)</f>
        <v>A</v>
      </c>
      <c r="B3" t="str">
        <f>IF(SAISE!B3="","",SAISE!B3)</f>
        <v>B</v>
      </c>
      <c r="C3" s="8" t="str">
        <f t="shared" ref="C3:C23" si="0">CONCATENATE(A3,IF(B3="",""," &amp; "),B3)</f>
        <v>A &amp; B</v>
      </c>
      <c r="D3" s="2">
        <f>IF(SAISE!C3="","",SAISE!C3)</f>
        <v>43852</v>
      </c>
      <c r="E3" s="8">
        <f>IF(SAISE!D3="","",SAISE!D3)</f>
        <v>3</v>
      </c>
      <c r="F3" s="2" t="str">
        <f>IF(SAISE!E3="","",SAISE!E3)</f>
        <v>P6</v>
      </c>
      <c r="G3" s="2" t="str">
        <f>IF(SAISE!F3="","",SAISE!F3)</f>
        <v>MP2</v>
      </c>
      <c r="H3" s="11">
        <f>IF(SAISE!G3="","",SAISE!G3)</f>
        <v>20</v>
      </c>
      <c r="I3" s="8" t="str">
        <f>IF(SAISE!H3="","",SAISE!H3)</f>
        <v>E10001</v>
      </c>
    </row>
    <row r="4" spans="1:9" x14ac:dyDescent="0.25">
      <c r="A4" t="str">
        <f>IF(SAISE!A8="","",SAISE!A8)</f>
        <v>A</v>
      </c>
      <c r="B4" t="str">
        <f>IF(SAISE!B8="","",SAISE!B8)</f>
        <v>B</v>
      </c>
      <c r="C4" s="8" t="str">
        <f t="shared" si="0"/>
        <v>A &amp; B</v>
      </c>
      <c r="D4" s="2">
        <f>IF(SAISE!C8="","",SAISE!C8)</f>
        <v>43852</v>
      </c>
      <c r="E4" s="8">
        <f>IF(SAISE!D8="","",SAISE!D8)</f>
        <v>3</v>
      </c>
      <c r="F4" s="2" t="str">
        <f>IF(SAISE!E8="","",SAISE!E8)</f>
        <v>P1</v>
      </c>
      <c r="G4" s="2" t="str">
        <f>IF(SAISE!F8="","",SAISE!F8)</f>
        <v>MP2</v>
      </c>
      <c r="H4" s="11">
        <f>IF(SAISE!G8="","",SAISE!G8)</f>
        <v>162</v>
      </c>
      <c r="I4" s="8" t="str">
        <f>IF(SAISE!H8="","",SAISE!H8)</f>
        <v>52004030/6861</v>
      </c>
    </row>
    <row r="5" spans="1:9" x14ac:dyDescent="0.25">
      <c r="A5" t="str">
        <f>IF(SAISE!A15="","",SAISE!A15)</f>
        <v>A</v>
      </c>
      <c r="B5" t="str">
        <f>IF(SAISE!B15="","",SAISE!B15)</f>
        <v>B</v>
      </c>
      <c r="C5" s="8" t="str">
        <f t="shared" si="0"/>
        <v>A &amp; B</v>
      </c>
      <c r="D5" s="2">
        <f>IF(SAISE!C15="","",SAISE!C15)</f>
        <v>43852</v>
      </c>
      <c r="E5" s="8">
        <f>IF(SAISE!D15="","",SAISE!D15)</f>
        <v>3</v>
      </c>
      <c r="F5" s="2" t="str">
        <f>IF(SAISE!E15="","",SAISE!E15)</f>
        <v>P8</v>
      </c>
      <c r="G5" s="2" t="str">
        <f>IF(SAISE!F15="","",SAISE!F15)</f>
        <v>MP5</v>
      </c>
      <c r="H5" s="11">
        <f>IF(SAISE!G15="","",SAISE!G15)</f>
        <v>20</v>
      </c>
      <c r="I5" s="8" t="str">
        <f>IF(SAISE!H15="","",SAISE!H15)</f>
        <v>52000571/6107</v>
      </c>
    </row>
    <row r="6" spans="1:9" x14ac:dyDescent="0.25">
      <c r="A6" t="str">
        <f>IF(SAISE!A9="","",SAISE!A9)</f>
        <v>A</v>
      </c>
      <c r="B6" t="str">
        <f>IF(SAISE!B9="","",SAISE!B9)</f>
        <v>B</v>
      </c>
      <c r="C6" s="8" t="str">
        <f t="shared" si="0"/>
        <v>A &amp; B</v>
      </c>
      <c r="D6" s="2">
        <f>IF(SAISE!C9="","",SAISE!C9)</f>
        <v>43852</v>
      </c>
      <c r="E6" s="8">
        <f>IF(SAISE!D9="","",SAISE!D9)</f>
        <v>3</v>
      </c>
      <c r="F6" s="2" t="str">
        <f>IF(SAISE!E9="","",SAISE!E9)</f>
        <v>P7</v>
      </c>
      <c r="G6" s="2" t="str">
        <f>IF(SAISE!F9="","",SAISE!F9)</f>
        <v>MP5</v>
      </c>
      <c r="H6" s="11">
        <f>IF(SAISE!G9="","",SAISE!G9)</f>
        <v>155</v>
      </c>
      <c r="I6" s="8" t="str">
        <f>IF(SAISE!H9="","",SAISE!H9)</f>
        <v>52004030/6861</v>
      </c>
    </row>
    <row r="7" spans="1:9" x14ac:dyDescent="0.25">
      <c r="A7" t="str">
        <f>IF(SAISE!A14="","",SAISE!A14)</f>
        <v>A</v>
      </c>
      <c r="B7" t="str">
        <f>IF(SAISE!B14="","",SAISE!B14)</f>
        <v>B</v>
      </c>
      <c r="C7" s="8" t="str">
        <f t="shared" si="0"/>
        <v>A &amp; B</v>
      </c>
      <c r="D7" s="2">
        <f>IF(SAISE!C14="","",SAISE!C14)</f>
        <v>43852</v>
      </c>
      <c r="E7" s="8">
        <f>IF(SAISE!D14="","",SAISE!D14)</f>
        <v>3</v>
      </c>
      <c r="F7" s="2" t="str">
        <f>IF(SAISE!E14="","",SAISE!E14)</f>
        <v>P5</v>
      </c>
      <c r="G7" s="2" t="str">
        <f>IF(SAISE!F14="","",SAISE!F14)</f>
        <v>MP6</v>
      </c>
      <c r="H7" s="11">
        <f>IF(SAISE!G14="","",SAISE!G14)</f>
        <v>134</v>
      </c>
      <c r="I7" s="8" t="str">
        <f>IF(SAISE!H14="","",SAISE!H14)</f>
        <v>52000571/6107</v>
      </c>
    </row>
    <row r="8" spans="1:9" x14ac:dyDescent="0.25">
      <c r="A8" t="str">
        <f>IF(SAISE!A16="","",SAISE!A16)</f>
        <v>A</v>
      </c>
      <c r="B8" t="str">
        <f>IF(SAISE!B16="","",SAISE!B16)</f>
        <v>B</v>
      </c>
      <c r="C8" s="8" t="str">
        <f t="shared" si="0"/>
        <v>A &amp; B</v>
      </c>
      <c r="D8" s="2">
        <f>IF(SAISE!C16="","",SAISE!C16)</f>
        <v>43852</v>
      </c>
      <c r="E8" s="8">
        <f>IF(SAISE!D16="","",SAISE!D16)</f>
        <v>3</v>
      </c>
      <c r="F8" s="2" t="str">
        <f>IF(SAISE!E16="","",SAISE!E16)</f>
        <v>P4</v>
      </c>
      <c r="G8" s="2" t="str">
        <f>IF(SAISE!F16="","",SAISE!F16)</f>
        <v>MP6</v>
      </c>
      <c r="H8" s="11">
        <f>IF(SAISE!G16="","",SAISE!G16)</f>
        <v>15</v>
      </c>
      <c r="I8" s="8" t="str">
        <f>IF(SAISE!H16="","",SAISE!H16)</f>
        <v>52000571/6107</v>
      </c>
    </row>
    <row r="9" spans="1:9" x14ac:dyDescent="0.25">
      <c r="A9" t="str">
        <f>IF(SAISE!A10="","",SAISE!A10)</f>
        <v>A</v>
      </c>
      <c r="B9" t="str">
        <f>IF(SAISE!B10="","",SAISE!B10)</f>
        <v>B</v>
      </c>
      <c r="C9" s="8" t="str">
        <f t="shared" si="0"/>
        <v>A &amp; B</v>
      </c>
      <c r="D9" s="2">
        <f>IF(SAISE!C10="","",SAISE!C10)</f>
        <v>43852</v>
      </c>
      <c r="E9" s="8">
        <f>IF(SAISE!D10="","",SAISE!D10)</f>
        <v>4</v>
      </c>
      <c r="F9" s="2" t="str">
        <f>IF(SAISE!E10="","",SAISE!E10)</f>
        <v>P10</v>
      </c>
      <c r="G9" s="2" t="str">
        <f>IF(SAISE!F10="","",SAISE!F10)</f>
        <v>MP11</v>
      </c>
      <c r="H9" s="11">
        <f>IF(SAISE!G10="","",SAISE!G10)</f>
        <v>98</v>
      </c>
      <c r="I9" s="8" t="str">
        <f>IF(SAISE!H10="","",SAISE!H10)</f>
        <v>52004030/6861</v>
      </c>
    </row>
    <row r="10" spans="1:9" x14ac:dyDescent="0.25">
      <c r="A10" t="str">
        <f>IF(SAISE!A11="","",SAISE!A11)</f>
        <v>A</v>
      </c>
      <c r="B10" t="str">
        <f>IF(SAISE!B11="","",SAISE!B11)</f>
        <v>B</v>
      </c>
      <c r="C10" s="8" t="str">
        <f t="shared" si="0"/>
        <v>A &amp; B</v>
      </c>
      <c r="D10" s="2">
        <f>IF(SAISE!C11="","",SAISE!C11)</f>
        <v>43852</v>
      </c>
      <c r="E10" s="8">
        <f>IF(SAISE!D11="","",SAISE!D11)</f>
        <v>4</v>
      </c>
      <c r="F10" s="2" t="str">
        <f>IF(SAISE!E11="","",SAISE!E11)</f>
        <v>P11</v>
      </c>
      <c r="G10" s="2" t="str">
        <f>IF(SAISE!F11="","",SAISE!F11)</f>
        <v>MP12</v>
      </c>
      <c r="H10" s="11">
        <f>IF(SAISE!G11="","",SAISE!G11)</f>
        <v>48</v>
      </c>
      <c r="I10" s="8" t="str">
        <f>IF(SAISE!H11="","",SAISE!H11)</f>
        <v>52004030/6861</v>
      </c>
    </row>
    <row r="11" spans="1:9" x14ac:dyDescent="0.25">
      <c r="A11" t="str">
        <f>IF(SAISE!A12="","",SAISE!A12)</f>
        <v>A</v>
      </c>
      <c r="B11" t="str">
        <f>IF(SAISE!B12="","",SAISE!B12)</f>
        <v>B</v>
      </c>
      <c r="C11" s="8" t="str">
        <f t="shared" si="0"/>
        <v>A &amp; B</v>
      </c>
      <c r="D11" s="2">
        <f>IF(SAISE!C12="","",SAISE!C12)</f>
        <v>43852</v>
      </c>
      <c r="E11" s="8">
        <f>IF(SAISE!D12="","",SAISE!D12)</f>
        <v>4</v>
      </c>
      <c r="F11" s="2" t="str">
        <f>IF(SAISE!E12="","",SAISE!E12)</f>
        <v>P14</v>
      </c>
      <c r="G11" s="2" t="str">
        <f>IF(SAISE!F12="","",SAISE!F12)</f>
        <v>MP13</v>
      </c>
      <c r="H11" s="11">
        <f>IF(SAISE!G12="","",SAISE!G12)</f>
        <v>97</v>
      </c>
      <c r="I11" s="8" t="str">
        <f>IF(SAISE!H12="","",SAISE!H12)</f>
        <v>52004030/6861</v>
      </c>
    </row>
    <row r="12" spans="1:9" x14ac:dyDescent="0.25">
      <c r="A12" t="str">
        <f>IF(SAISE!A4="","",SAISE!A4)</f>
        <v>C</v>
      </c>
      <c r="B12" t="str">
        <f>IF(SAISE!B4="","",SAISE!B4)</f>
        <v/>
      </c>
      <c r="C12" s="8" t="str">
        <f t="shared" si="0"/>
        <v>C</v>
      </c>
      <c r="D12" s="2">
        <f>IF(SAISE!C4="","",SAISE!C4)</f>
        <v>43852</v>
      </c>
      <c r="E12" s="8">
        <f>IF(SAISE!D4="","",SAISE!D4)</f>
        <v>1</v>
      </c>
      <c r="F12" s="2" t="str">
        <f>IF(SAISE!E4="","",SAISE!E4)</f>
        <v>P3</v>
      </c>
      <c r="G12" s="2" t="str">
        <f>IF(SAISE!F4="","",SAISE!F4)</f>
        <v>MP1</v>
      </c>
      <c r="H12" s="11">
        <f>IF(SAISE!G4="","",SAISE!G4)</f>
        <v>33</v>
      </c>
      <c r="I12" s="8" t="str">
        <f>IF(SAISE!H4="","",SAISE!H4)</f>
        <v>52005813/7145</v>
      </c>
    </row>
    <row r="13" spans="1:9" x14ac:dyDescent="0.25">
      <c r="A13" t="str">
        <f>IF(SAISE!A13="","",SAISE!A13)</f>
        <v>C</v>
      </c>
      <c r="B13" t="str">
        <f>IF(SAISE!B13="","",SAISE!B13)</f>
        <v/>
      </c>
      <c r="C13" s="8" t="str">
        <f t="shared" si="0"/>
        <v>C</v>
      </c>
      <c r="D13" s="2">
        <f>IF(SAISE!C13="","",SAISE!C13)</f>
        <v>43852</v>
      </c>
      <c r="E13" s="8">
        <f>IF(SAISE!D13="","",SAISE!D13)</f>
        <v>1</v>
      </c>
      <c r="F13" s="2" t="str">
        <f>IF(SAISE!E13="","",SAISE!E13)</f>
        <v>P9</v>
      </c>
      <c r="G13" s="2" t="str">
        <f>IF(SAISE!F13="","",SAISE!F13)</f>
        <v>MP10</v>
      </c>
      <c r="H13" s="11">
        <f>IF(SAISE!G13="","",SAISE!G13)</f>
        <v>12</v>
      </c>
      <c r="I13" s="8" t="str">
        <f>IF(SAISE!H13="","",SAISE!H13)</f>
        <v>520005813/7145</v>
      </c>
    </row>
    <row r="14" spans="1:9" x14ac:dyDescent="0.25">
      <c r="A14" t="str">
        <f>IF(SAISE!A7="","",SAISE!A7)</f>
        <v>C</v>
      </c>
      <c r="B14" t="str">
        <f>IF(SAISE!B7="","",SAISE!B7)</f>
        <v/>
      </c>
      <c r="C14" s="8" t="str">
        <f t="shared" si="0"/>
        <v>C</v>
      </c>
      <c r="D14" s="2">
        <f>IF(SAISE!C7="","",SAISE!C7)</f>
        <v>43852</v>
      </c>
      <c r="E14" s="8">
        <f>IF(SAISE!D7="","",SAISE!D7)</f>
        <v>1</v>
      </c>
      <c r="F14" s="2" t="str">
        <f>IF(SAISE!E7="","",SAISE!E7)</f>
        <v>P2</v>
      </c>
      <c r="G14" s="2" t="str">
        <f>IF(SAISE!F7="","",SAISE!F7)</f>
        <v>MP14</v>
      </c>
      <c r="H14" s="11">
        <f>IF(SAISE!G7="","",SAISE!G7)</f>
        <v>81</v>
      </c>
      <c r="I14" s="8" t="str">
        <f>IF(SAISE!H7="","",SAISE!H7)</f>
        <v>52005813/7145</v>
      </c>
    </row>
    <row r="15" spans="1:9" x14ac:dyDescent="0.25">
      <c r="A15" t="str">
        <f>IF(SAISE!A17="","",SAISE!A17)</f>
        <v>C</v>
      </c>
      <c r="B15" t="str">
        <f>IF(SAISE!B17="","",SAISE!B17)</f>
        <v/>
      </c>
      <c r="C15" s="8" t="str">
        <f t="shared" si="0"/>
        <v>C</v>
      </c>
      <c r="D15" s="2">
        <f>IF(SAISE!C17="","",SAISE!C17)</f>
        <v>43852</v>
      </c>
      <c r="E15" s="8">
        <f>IF(SAISE!D17="","",SAISE!D17)</f>
        <v>1</v>
      </c>
      <c r="F15" s="2" t="str">
        <f>IF(SAISE!E17="","",SAISE!E17)</f>
        <v>P15</v>
      </c>
      <c r="G15" s="2" t="str">
        <f>IF(SAISE!F17="","",SAISE!F17)</f>
        <v>MP3</v>
      </c>
      <c r="H15" s="11">
        <f>IF(SAISE!G17="","",SAISE!G17)</f>
        <v>10</v>
      </c>
      <c r="I15" s="8" t="str">
        <f>IF(SAISE!H17="","",SAISE!H17)</f>
        <v>50005813/7145</v>
      </c>
    </row>
    <row r="16" spans="1:9" x14ac:dyDescent="0.25">
      <c r="A16" t="str">
        <f>IF(SAISE!A22="","",SAISE!A22)</f>
        <v>C</v>
      </c>
      <c r="B16" t="str">
        <f>IF(SAISE!B22="","",SAISE!B22)</f>
        <v/>
      </c>
      <c r="C16" s="8" t="str">
        <f t="shared" si="0"/>
        <v>C</v>
      </c>
      <c r="D16" s="2">
        <f>IF(SAISE!C22="","",SAISE!C22)</f>
        <v>43852</v>
      </c>
      <c r="E16" s="8">
        <f>IF(SAISE!D22="","",SAISE!D22)</f>
        <v>1</v>
      </c>
      <c r="F16" s="2" t="str">
        <f>IF(SAISE!E22="","",SAISE!E22)</f>
        <v>P13</v>
      </c>
      <c r="G16" s="2" t="str">
        <f>IF(SAISE!F22="","",SAISE!F22)</f>
        <v>MP3</v>
      </c>
      <c r="H16" s="11">
        <f>IF(SAISE!G22="","",SAISE!G22)</f>
        <v>56</v>
      </c>
      <c r="I16" s="8">
        <f>IF(SAISE!H22="","",SAISE!H22)</f>
        <v>11008396</v>
      </c>
    </row>
    <row r="17" spans="1:9" x14ac:dyDescent="0.25">
      <c r="A17" t="str">
        <f>IF(SAISE!A5="","",SAISE!A5)</f>
        <v>C</v>
      </c>
      <c r="B17" t="str">
        <f>IF(SAISE!B5="","",SAISE!B5)</f>
        <v/>
      </c>
      <c r="C17" s="8" t="str">
        <f t="shared" si="0"/>
        <v>C</v>
      </c>
      <c r="D17" s="2">
        <f>IF(SAISE!C5="","",SAISE!C5)</f>
        <v>43852</v>
      </c>
      <c r="E17" s="8">
        <f>IF(SAISE!D5="","",SAISE!D5)</f>
        <v>1</v>
      </c>
      <c r="F17" s="2" t="str">
        <f>IF(SAISE!E5="","",SAISE!E5)</f>
        <v>P17</v>
      </c>
      <c r="G17" s="2" t="str">
        <f>IF(SAISE!F5="","",SAISE!F5)</f>
        <v>MP4</v>
      </c>
      <c r="H17" s="11">
        <f>IF(SAISE!G5="","",SAISE!G5)</f>
        <v>10</v>
      </c>
      <c r="I17" s="8" t="str">
        <f>IF(SAISE!H5="","",SAISE!H5)</f>
        <v>52005813/7145</v>
      </c>
    </row>
    <row r="18" spans="1:9" x14ac:dyDescent="0.25">
      <c r="A18" t="str">
        <f>IF(SAISE!A23="","",SAISE!A23)</f>
        <v>C</v>
      </c>
      <c r="B18" t="str">
        <f>IF(SAISE!B23="","",SAISE!B23)</f>
        <v/>
      </c>
      <c r="C18" s="8" t="str">
        <f t="shared" si="0"/>
        <v>C</v>
      </c>
      <c r="D18" s="2">
        <f>IF(SAISE!C23="","",SAISE!C23)</f>
        <v>43852</v>
      </c>
      <c r="E18" s="8">
        <f>IF(SAISE!D23="","",SAISE!D23)</f>
        <v>1</v>
      </c>
      <c r="F18" s="2" t="str">
        <f>IF(SAISE!E23="","",SAISE!E23)</f>
        <v>P16</v>
      </c>
      <c r="G18" s="2" t="str">
        <f>IF(SAISE!F23="","",SAISE!F23)</f>
        <v>MP4</v>
      </c>
      <c r="H18" s="11">
        <f>IF(SAISE!G23="","",SAISE!G23)</f>
        <v>36</v>
      </c>
      <c r="I18" s="8">
        <f>IF(SAISE!H23="","",SAISE!H23)</f>
        <v>11008396</v>
      </c>
    </row>
    <row r="19" spans="1:9" x14ac:dyDescent="0.25">
      <c r="A19" t="str">
        <f>IF(SAISE!A6="","",SAISE!A6)</f>
        <v>C</v>
      </c>
      <c r="B19" t="str">
        <f>IF(SAISE!B6="","",SAISE!B6)</f>
        <v/>
      </c>
      <c r="C19" s="8" t="str">
        <f t="shared" si="0"/>
        <v>C</v>
      </c>
      <c r="D19" s="2">
        <f>IF(SAISE!C6="","",SAISE!C6)</f>
        <v>43852</v>
      </c>
      <c r="E19" s="8">
        <f>IF(SAISE!D6="","",SAISE!D6)</f>
        <v>1</v>
      </c>
      <c r="F19" s="2" t="str">
        <f>IF(SAISE!E6="","",SAISE!E6)</f>
        <v>P12</v>
      </c>
      <c r="G19" s="2" t="str">
        <f>IF(SAISE!F6="","",SAISE!F6)</f>
        <v>MP9</v>
      </c>
      <c r="H19" s="11">
        <f>IF(SAISE!G6="","",SAISE!G6)</f>
        <v>11</v>
      </c>
      <c r="I19" s="8" t="str">
        <f>IF(SAISE!H6="","",SAISE!H6)</f>
        <v>52005813/7145</v>
      </c>
    </row>
    <row r="20" spans="1:9" x14ac:dyDescent="0.25">
      <c r="A20" t="str">
        <f>IF(SAISE!A18="","",SAISE!A18)</f>
        <v>T</v>
      </c>
      <c r="B20" t="str">
        <f>IF(SAISE!B18="","",SAISE!B18)</f>
        <v/>
      </c>
      <c r="C20" s="8" t="str">
        <f t="shared" si="0"/>
        <v>T</v>
      </c>
      <c r="D20" s="2">
        <f>IF(SAISE!C18="","",SAISE!C18)</f>
        <v>43852</v>
      </c>
      <c r="E20" s="8">
        <f>IF(SAISE!D18="","",SAISE!D18)</f>
        <v>2</v>
      </c>
      <c r="F20" s="2" t="str">
        <f>IF(SAISE!E18="","",SAISE!E18)</f>
        <v>P20</v>
      </c>
      <c r="G20" s="2" t="str">
        <f>IF(SAISE!F18="","",SAISE!F18)</f>
        <v>MP7</v>
      </c>
      <c r="H20" s="11">
        <f>IF(SAISE!G18="","",SAISE!G18)</f>
        <v>88</v>
      </c>
      <c r="I20" s="8">
        <f>IF(SAISE!H18="","",SAISE!H18)</f>
        <v>11735085003</v>
      </c>
    </row>
    <row r="21" spans="1:9" x14ac:dyDescent="0.25">
      <c r="A21" t="str">
        <f>IF(SAISE!A21="","",SAISE!A21)</f>
        <v>T</v>
      </c>
      <c r="B21" t="str">
        <f>IF(SAISE!B21="","",SAISE!B21)</f>
        <v/>
      </c>
      <c r="C21" s="8" t="str">
        <f t="shared" si="0"/>
        <v>T</v>
      </c>
      <c r="D21" s="2">
        <f>IF(SAISE!C21="","",SAISE!C21)</f>
        <v>43852</v>
      </c>
      <c r="E21" s="8">
        <f>IF(SAISE!D21="","",SAISE!D21)</f>
        <v>2</v>
      </c>
      <c r="F21" s="2" t="str">
        <f>IF(SAISE!E21="","",SAISE!E21)</f>
        <v>P21</v>
      </c>
      <c r="G21" s="2" t="str">
        <f>IF(SAISE!F21="","",SAISE!F21)</f>
        <v>MP8</v>
      </c>
      <c r="H21" s="11">
        <f>IF(SAISE!G21="","",SAISE!G21)</f>
        <v>58</v>
      </c>
      <c r="I21" s="8">
        <f>IF(SAISE!H21="","",SAISE!H21)</f>
        <v>11735085003</v>
      </c>
    </row>
    <row r="22" spans="1:9" x14ac:dyDescent="0.25">
      <c r="A22" t="str">
        <f>IF(SAISE!A20="","",SAISE!A20)</f>
        <v>T</v>
      </c>
      <c r="B22" t="str">
        <f>IF(SAISE!B20="","",SAISE!B20)</f>
        <v/>
      </c>
      <c r="C22" s="8" t="str">
        <f t="shared" si="0"/>
        <v>T</v>
      </c>
      <c r="D22" s="2">
        <f>IF(SAISE!C20="","",SAISE!C20)</f>
        <v>43852</v>
      </c>
      <c r="E22" s="8">
        <f>IF(SAISE!D20="","",SAISE!D20)</f>
        <v>2</v>
      </c>
      <c r="F22" s="2" t="str">
        <f>IF(SAISE!E20="","",SAISE!E20)</f>
        <v>P19</v>
      </c>
      <c r="G22" s="2" t="str">
        <f>IF(SAISE!F20="","",SAISE!F20)</f>
        <v>MP8</v>
      </c>
      <c r="H22" s="11">
        <f>IF(SAISE!G20="","",SAISE!G20)</f>
        <v>102</v>
      </c>
      <c r="I22" s="8">
        <f>IF(SAISE!H20="","",SAISE!H20)</f>
        <v>11735085003</v>
      </c>
    </row>
    <row r="23" spans="1:9" x14ac:dyDescent="0.25">
      <c r="A23" t="str">
        <f>IF(SAISE!A19="","",SAISE!A19)</f>
        <v>T</v>
      </c>
      <c r="B23" t="str">
        <f>IF(SAISE!B19="","",SAISE!B19)</f>
        <v/>
      </c>
      <c r="C23" s="8" t="str">
        <f t="shared" si="0"/>
        <v>T</v>
      </c>
      <c r="D23" s="2">
        <f>IF(SAISE!C19="","",SAISE!C19)</f>
        <v>43852</v>
      </c>
      <c r="E23" s="8">
        <f>IF(SAISE!D19="","",SAISE!D19)</f>
        <v>2</v>
      </c>
      <c r="F23" s="2" t="str">
        <f>IF(SAISE!E19="","",SAISE!E19)</f>
        <v>P18</v>
      </c>
      <c r="G23" s="2" t="str">
        <f>IF(SAISE!F19="","",SAISE!F19)</f>
        <v>MP8</v>
      </c>
      <c r="H23" s="11">
        <f>IF(SAISE!G19="","",SAISE!G19)</f>
        <v>101</v>
      </c>
      <c r="I23" s="8">
        <f>IF(SAISE!H19="","",SAISE!H19)</f>
        <v>11735085003</v>
      </c>
    </row>
    <row r="24" spans="1:9" x14ac:dyDescent="0.25">
      <c r="H24" s="11"/>
    </row>
  </sheetData>
  <sortState ref="A3:AC23">
    <sortCondition ref="C3:C23"/>
    <sortCondition ref="D3:D23"/>
    <sortCondition ref="E3:E23"/>
    <sortCondition ref="G3:G23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G23"/>
  <sheetViews>
    <sheetView workbookViewId="0">
      <selection activeCell="F3" sqref="F3:F6"/>
    </sheetView>
  </sheetViews>
  <sheetFormatPr baseColWidth="10" defaultRowHeight="15" x14ac:dyDescent="0.25"/>
  <cols>
    <col min="1" max="1" width="16.85546875" bestFit="1" customWidth="1"/>
    <col min="2" max="3" width="11.42578125" style="2"/>
    <col min="4" max="4" width="15.85546875" bestFit="1" customWidth="1"/>
    <col min="5" max="5" width="12.42578125" bestFit="1" customWidth="1"/>
    <col min="6" max="6" width="36.85546875" customWidth="1"/>
  </cols>
  <sheetData>
    <row r="1" spans="1:7" ht="130.5" customHeight="1" x14ac:dyDescent="0.25">
      <c r="A1" t="s">
        <v>58</v>
      </c>
      <c r="B1" s="2" t="s">
        <v>15</v>
      </c>
      <c r="C1" s="2" t="s">
        <v>58</v>
      </c>
      <c r="F1" s="14" t="s">
        <v>64</v>
      </c>
    </row>
    <row r="2" spans="1:7" s="1" customFormat="1" x14ac:dyDescent="0.25">
      <c r="A2" s="1" t="s">
        <v>14</v>
      </c>
      <c r="B2" s="10" t="s">
        <v>10</v>
      </c>
      <c r="C2" s="10" t="s">
        <v>59</v>
      </c>
      <c r="D2" s="1" t="s">
        <v>13</v>
      </c>
      <c r="E2" s="1" t="s">
        <v>16</v>
      </c>
      <c r="F2" s="1" t="s">
        <v>61</v>
      </c>
      <c r="G2" s="1" t="s">
        <v>60</v>
      </c>
    </row>
    <row r="3" spans="1:7" x14ac:dyDescent="0.25">
      <c r="A3" s="8" t="s">
        <v>57</v>
      </c>
      <c r="B3" s="2">
        <v>43852</v>
      </c>
      <c r="C3" s="8">
        <v>3</v>
      </c>
      <c r="D3">
        <f>SUMIFS(TT_PF,Date_Fab,STAT!B3,Equipe,STAT!A3,Machine,STAT!C3)</f>
        <v>506</v>
      </c>
      <c r="E3">
        <f>COUNTIFS(Date_Fab,STAT!B3,Equipe,STAT!A3,Machine,STAT!C3)</f>
        <v>6</v>
      </c>
      <c r="F3">
        <f>SUMPRODUCT(((INDEX!$C$3:$C$23=A3)*(INDEX!$D$3:$D$23=B3)*(INDEX!$E$3:$E$23=C3))/(COUNTIFS(INDEX!$G$3:$G$23,INDEX!$G$3:$G$23,INDEX!$C$3:$C$23,A3,INDEX!$D$3:$D$23,B3,INDEX!$E$3:$E$23,C3)+((INDEX!$C$3:$C$23&lt;&gt;A3)+(INDEX!$D$3:$D$23&lt;&gt;B3)+(INDEX!$E$3:$E$23&lt;&gt;C3))))</f>
        <v>3</v>
      </c>
      <c r="G3">
        <v>3</v>
      </c>
    </row>
    <row r="4" spans="1:7" x14ac:dyDescent="0.25">
      <c r="A4" s="8" t="s">
        <v>57</v>
      </c>
      <c r="B4" s="2">
        <v>43852</v>
      </c>
      <c r="C4" s="8">
        <v>4</v>
      </c>
      <c r="D4">
        <f>SUMIFS(TT_PF,Date_Fab,STAT!B4,Equipe,STAT!A4,Machine,STAT!C4)</f>
        <v>243</v>
      </c>
      <c r="E4">
        <f>COUNTIFS(Date_Fab,STAT!B4,Equipe,STAT!A4,Machine,STAT!C4)</f>
        <v>3</v>
      </c>
      <c r="F4">
        <f>SUMPRODUCT(((INDEX!$C$3:$C$23=A4)*(INDEX!$D$3:$D$23=B4)*(INDEX!$E$3:$E$23=C4))/(COUNTIFS(INDEX!$G$3:$G$23,INDEX!$G$3:$G$23,INDEX!$C$3:$C$23,A4,INDEX!$D$3:$D$23,B4,INDEX!$E$3:$E$23,C4)+((INDEX!$C$3:$C$23&lt;&gt;A4)+(INDEX!$D$3:$D$23&lt;&gt;B4)+(INDEX!$E$3:$E$23&lt;&gt;C4))))</f>
        <v>3</v>
      </c>
      <c r="G4">
        <v>3</v>
      </c>
    </row>
    <row r="5" spans="1:7" x14ac:dyDescent="0.25">
      <c r="A5" s="8" t="s">
        <v>35</v>
      </c>
      <c r="B5" s="2">
        <v>43852</v>
      </c>
      <c r="C5" s="8">
        <v>1</v>
      </c>
      <c r="D5">
        <f>SUMIFS(TT_PF,Date_Fab,STAT!B5,Equipe,STAT!A5,Machine,STAT!C5)</f>
        <v>249</v>
      </c>
      <c r="E5">
        <f>COUNTIFS(Date_Fab,STAT!B5,Equipe,STAT!A5,Machine,STAT!C5)</f>
        <v>8</v>
      </c>
      <c r="F5">
        <f>SUMPRODUCT(((INDEX!$C$3:$C$23=A5)*(INDEX!$D$3:$D$23=B5)*(INDEX!$E$3:$E$23=C5))/(COUNTIFS(INDEX!$G$3:$G$23,INDEX!$G$3:$G$23,INDEX!$C$3:$C$23,A5,INDEX!$D$3:$D$23,B5,INDEX!$E$3:$E$23,C5)+((INDEX!$C$3:$C$23&lt;&gt;A5)+(INDEX!$D$3:$D$23&lt;&gt;B5)+(INDEX!$E$3:$E$23&lt;&gt;C5))))</f>
        <v>6</v>
      </c>
      <c r="G5">
        <v>6</v>
      </c>
    </row>
    <row r="6" spans="1:7" x14ac:dyDescent="0.25">
      <c r="A6" s="8" t="s">
        <v>36</v>
      </c>
      <c r="B6" s="2">
        <v>43852</v>
      </c>
      <c r="C6" s="8">
        <v>2</v>
      </c>
      <c r="D6">
        <f>SUMIFS(TT_PF,Date_Fab,STAT!B6,Equipe,STAT!A6,Machine,STAT!C6)</f>
        <v>349</v>
      </c>
      <c r="E6">
        <f>COUNTIFS(Date_Fab,STAT!B6,Equipe,STAT!A6,Machine,STAT!C6)</f>
        <v>4</v>
      </c>
      <c r="F6">
        <f>SUMPRODUCT(((INDEX!$C$3:$C$23=A6)*(INDEX!$D$3:$D$23=B6)*(INDEX!$E$3:$E$23=C6))/(COUNTIFS(INDEX!$G$3:$G$23,INDEX!$G$3:$G$23,INDEX!$C$3:$C$23,A6,INDEX!$D$3:$D$23,B6,INDEX!$E$3:$E$23,C6)+((INDEX!$C$3:$C$23&lt;&gt;A6)+(INDEX!$D$3:$D$23&lt;&gt;B6)+(INDEX!$E$3:$E$23&lt;&gt;C6))))</f>
        <v>1.9999999999999998</v>
      </c>
      <c r="G6">
        <v>2</v>
      </c>
    </row>
    <row r="7" spans="1:7" x14ac:dyDescent="0.25">
      <c r="C7"/>
    </row>
    <row r="8" spans="1:7" x14ac:dyDescent="0.25">
      <c r="C8"/>
    </row>
    <row r="9" spans="1:7" x14ac:dyDescent="0.25">
      <c r="C9"/>
    </row>
    <row r="10" spans="1:7" x14ac:dyDescent="0.25">
      <c r="C10"/>
    </row>
    <row r="11" spans="1:7" x14ac:dyDescent="0.25">
      <c r="C11"/>
    </row>
    <row r="12" spans="1:7" x14ac:dyDescent="0.25">
      <c r="C12"/>
    </row>
    <row r="13" spans="1:7" x14ac:dyDescent="0.25">
      <c r="C13"/>
    </row>
    <row r="14" spans="1:7" x14ac:dyDescent="0.25">
      <c r="C14"/>
    </row>
    <row r="15" spans="1:7" x14ac:dyDescent="0.25">
      <c r="C15"/>
    </row>
    <row r="16" spans="1:7" x14ac:dyDescent="0.25">
      <c r="C16"/>
    </row>
    <row r="17" spans="3:3" x14ac:dyDescent="0.25">
      <c r="C17"/>
    </row>
    <row r="18" spans="3:3" x14ac:dyDescent="0.25">
      <c r="C18"/>
    </row>
    <row r="19" spans="3:3" x14ac:dyDescent="0.25">
      <c r="C19"/>
    </row>
    <row r="20" spans="3:3" x14ac:dyDescent="0.25">
      <c r="C20"/>
    </row>
    <row r="21" spans="3:3" x14ac:dyDescent="0.25">
      <c r="C21"/>
    </row>
    <row r="22" spans="3:3" x14ac:dyDescent="0.25">
      <c r="C22"/>
    </row>
    <row r="23" spans="3:3" x14ac:dyDescent="0.25">
      <c r="C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7</vt:i4>
      </vt:variant>
    </vt:vector>
  </HeadingPairs>
  <TitlesOfParts>
    <vt:vector size="10" baseType="lpstr">
      <vt:lpstr>SAISE</vt:lpstr>
      <vt:lpstr>INDEX</vt:lpstr>
      <vt:lpstr>STAT</vt:lpstr>
      <vt:lpstr>Date_Fab</vt:lpstr>
      <vt:lpstr>Equipe</vt:lpstr>
      <vt:lpstr>Machine</vt:lpstr>
      <vt:lpstr>N°L_Emballage</vt:lpstr>
      <vt:lpstr>N°lot_MP</vt:lpstr>
      <vt:lpstr>Réf</vt:lpstr>
      <vt:lpstr>TT_PF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</dc:creator>
  <cp:lastModifiedBy>Hicham Maddouch</cp:lastModifiedBy>
  <dcterms:created xsi:type="dcterms:W3CDTF">2020-01-23T13:55:14Z</dcterms:created>
  <dcterms:modified xsi:type="dcterms:W3CDTF">2020-01-27T12:48:04Z</dcterms:modified>
</cp:coreProperties>
</file>