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-120" yWindow="-120" windowWidth="23256" windowHeight="13176" activeTab="1"/>
  </bookViews>
  <sheets>
    <sheet name="Base de données Congrès" sheetId="1" r:id="rId1"/>
    <sheet name="Feuil1" sheetId="3" r:id="rId2"/>
  </sheets>
  <definedNames>
    <definedName name="_xlnm._FilterDatabase" localSheetId="1" hidden="1">Feuil1!$AR$6:$AT$38</definedName>
    <definedName name="dates">OFFSET(Feuil1!$J$7,,,MATCH("zzzzz",Feuil1!$J:$J))</definedName>
    <definedName name="datescongrès">Feuil1!$J:$J</definedName>
    <definedName name="lieu">OFFSET(Feuil1!$N$7,,,MATCH("zzzzz",Feuil1!$N:$N))</definedName>
    <definedName name="lieu_congrès">Feuil1!$N:$N</definedName>
    <definedName name="nom_congrès">Feuil1!$L:$L</definedName>
    <definedName name="noms">OFFSET(Feuil1!$L$7,,,MATCH("zzzzz",Feuil1!$J:$J))</definedName>
  </definedNames>
  <calcPr calcId="145621"/>
  <pivotCaches>
    <pivotCache cacheId="5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R120" i="3" l="1"/>
  <c r="AR121" i="3"/>
  <c r="AR122" i="3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48" i="1"/>
  <c r="H49" i="1"/>
  <c r="H50" i="1"/>
  <c r="H51" i="1"/>
  <c r="H52" i="1"/>
  <c r="H53" i="1"/>
  <c r="H54" i="1"/>
  <c r="H55" i="1"/>
  <c r="H56" i="1"/>
  <c r="H57" i="1"/>
  <c r="H58" i="1"/>
  <c r="H59" i="1"/>
  <c r="H60" i="1"/>
  <c r="H61" i="1"/>
  <c r="H62" i="1"/>
  <c r="H63" i="1"/>
  <c r="H64" i="1"/>
  <c r="H65" i="1"/>
  <c r="H66" i="1"/>
  <c r="H67" i="1"/>
  <c r="H68" i="1"/>
  <c r="H69" i="1"/>
  <c r="H70" i="1"/>
  <c r="H71" i="1"/>
  <c r="H72" i="1"/>
  <c r="H73" i="1"/>
  <c r="H74" i="1"/>
  <c r="H75" i="1"/>
  <c r="H76" i="1"/>
  <c r="H77" i="1"/>
  <c r="H78" i="1"/>
  <c r="H79" i="1"/>
  <c r="H80" i="1"/>
  <c r="H81" i="1"/>
  <c r="H82" i="1"/>
  <c r="H83" i="1"/>
  <c r="H84" i="1"/>
  <c r="H85" i="1"/>
  <c r="H86" i="1"/>
  <c r="H87" i="1"/>
  <c r="H88" i="1"/>
  <c r="H89" i="1"/>
  <c r="H90" i="1"/>
  <c r="H91" i="1"/>
  <c r="H92" i="1"/>
  <c r="H93" i="1"/>
  <c r="H94" i="1"/>
  <c r="H95" i="1"/>
  <c r="H96" i="1"/>
  <c r="H97" i="1"/>
  <c r="H98" i="1"/>
  <c r="H99" i="1"/>
  <c r="H100" i="1"/>
  <c r="H101" i="1"/>
  <c r="H102" i="1"/>
  <c r="H103" i="1"/>
  <c r="H104" i="1"/>
  <c r="H105" i="1"/>
  <c r="H106" i="1"/>
  <c r="H107" i="1"/>
  <c r="H108" i="1"/>
  <c r="H109" i="1"/>
  <c r="H110" i="1"/>
  <c r="H111" i="1"/>
  <c r="H112" i="1"/>
  <c r="H113" i="1"/>
  <c r="H114" i="1"/>
  <c r="H115" i="1"/>
  <c r="H116" i="1"/>
  <c r="H117" i="1"/>
  <c r="H118" i="1"/>
  <c r="H119" i="1"/>
  <c r="H120" i="1"/>
  <c r="H121" i="1"/>
  <c r="H122" i="1"/>
  <c r="H123" i="1"/>
  <c r="H124" i="1"/>
  <c r="H125" i="1"/>
  <c r="H126" i="1"/>
  <c r="H127" i="1"/>
  <c r="H128" i="1"/>
  <c r="H129" i="1"/>
  <c r="H130" i="1"/>
  <c r="H131" i="1"/>
  <c r="H132" i="1"/>
  <c r="H133" i="1"/>
  <c r="H134" i="1"/>
  <c r="H135" i="1"/>
  <c r="H136" i="1"/>
  <c r="H137" i="1"/>
  <c r="H138" i="1"/>
  <c r="H139" i="1"/>
  <c r="H140" i="1"/>
  <c r="H141" i="1"/>
  <c r="H142" i="1"/>
  <c r="H143" i="1"/>
  <c r="H144" i="1"/>
  <c r="H145" i="1"/>
  <c r="H146" i="1"/>
  <c r="H147" i="1"/>
  <c r="H148" i="1"/>
  <c r="H149" i="1"/>
  <c r="H150" i="1"/>
  <c r="H151" i="1"/>
  <c r="H152" i="1"/>
  <c r="H153" i="1"/>
  <c r="H154" i="1"/>
  <c r="H155" i="1"/>
  <c r="H156" i="1"/>
  <c r="H157" i="1"/>
  <c r="H158" i="1"/>
  <c r="H159" i="1"/>
  <c r="H160" i="1"/>
  <c r="H161" i="1"/>
  <c r="H162" i="1"/>
  <c r="H163" i="1"/>
  <c r="H164" i="1"/>
  <c r="H165" i="1"/>
  <c r="H166" i="1"/>
  <c r="H167" i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85" i="1"/>
  <c r="H186" i="1"/>
  <c r="D16" i="1" l="1"/>
  <c r="D15" i="1"/>
  <c r="D14" i="1"/>
  <c r="H7" i="3" l="1"/>
  <c r="G7" i="3"/>
  <c r="F7" i="3"/>
  <c r="E7" i="3"/>
  <c r="D7" i="3"/>
  <c r="C7" i="3"/>
  <c r="B7" i="3"/>
  <c r="D7" i="1"/>
  <c r="I7" i="1"/>
  <c r="I8" i="1"/>
  <c r="I9" i="1"/>
  <c r="I10" i="1"/>
  <c r="I11" i="1"/>
  <c r="I12" i="1"/>
  <c r="I13" i="1"/>
  <c r="I14" i="1"/>
  <c r="I15" i="1"/>
  <c r="I16" i="1"/>
  <c r="D8" i="1"/>
  <c r="D9" i="1"/>
  <c r="D10" i="1"/>
  <c r="D11" i="1"/>
  <c r="D12" i="1"/>
  <c r="D13" i="1"/>
  <c r="AP8" i="3"/>
  <c r="AP7" i="3"/>
  <c r="AN7" i="3"/>
  <c r="J8" i="3" l="1"/>
  <c r="AM7" i="3"/>
  <c r="AR89" i="3" s="1"/>
  <c r="L8" i="3"/>
  <c r="N8" i="3"/>
  <c r="AO7" i="3"/>
  <c r="AN8" i="3"/>
  <c r="AM8" i="3" s="1"/>
  <c r="AR90" i="3" s="1"/>
  <c r="B8" i="3"/>
  <c r="C8" i="3" s="1"/>
  <c r="D8" i="3" s="1"/>
  <c r="E8" i="3" s="1"/>
  <c r="F8" i="3" s="1"/>
  <c r="G8" i="3" s="1"/>
  <c r="H8" i="3" s="1"/>
  <c r="B9" i="3" s="1"/>
  <c r="C9" i="3" s="1"/>
  <c r="D9" i="3" s="1"/>
  <c r="E9" i="3" s="1"/>
  <c r="F9" i="3" s="1"/>
  <c r="J9" i="3" l="1"/>
  <c r="N9" i="3"/>
  <c r="L9" i="3"/>
  <c r="AN9" i="3"/>
  <c r="AM9" i="3" s="1"/>
  <c r="AR91" i="3" s="1"/>
  <c r="G9" i="3"/>
  <c r="H9" i="3" s="1"/>
  <c r="B10" i="3" s="1"/>
  <c r="C10" i="3" s="1"/>
  <c r="D10" i="3" s="1"/>
  <c r="AO8" i="3"/>
  <c r="J10" i="3" l="1"/>
  <c r="L10" i="3"/>
  <c r="N10" i="3"/>
  <c r="AN10" i="3"/>
  <c r="AM10" i="3" s="1"/>
  <c r="AR92" i="3" s="1"/>
  <c r="E10" i="3"/>
  <c r="F10" i="3" s="1"/>
  <c r="G10" i="3" s="1"/>
  <c r="AO9" i="3"/>
  <c r="J11" i="3" l="1"/>
  <c r="L11" i="3"/>
  <c r="N11" i="3"/>
  <c r="AN11" i="3"/>
  <c r="AM11" i="3" s="1"/>
  <c r="AR93" i="3" s="1"/>
  <c r="H10" i="3"/>
  <c r="B11" i="3" s="1"/>
  <c r="C11" i="3" s="1"/>
  <c r="D11" i="3" s="1"/>
  <c r="E11" i="3" s="1"/>
  <c r="F11" i="3" s="1"/>
  <c r="G11" i="3" s="1"/>
  <c r="H11" i="3" s="1"/>
  <c r="AO10" i="3"/>
  <c r="J12" i="3" l="1"/>
  <c r="N12" i="3"/>
  <c r="L12" i="3"/>
  <c r="AN12" i="3"/>
  <c r="AM12" i="3" s="1"/>
  <c r="AR94" i="3" s="1"/>
  <c r="B12" i="3"/>
  <c r="C12" i="3" s="1"/>
  <c r="D12" i="3" s="1"/>
  <c r="E12" i="3" s="1"/>
  <c r="F12" i="3" s="1"/>
  <c r="G12" i="3" s="1"/>
  <c r="H12" i="3" s="1"/>
  <c r="AO11" i="3"/>
  <c r="J16" i="1"/>
  <c r="J15" i="1"/>
  <c r="J10" i="1"/>
  <c r="J13" i="1"/>
  <c r="J12" i="1"/>
  <c r="J11" i="1"/>
  <c r="J14" i="1"/>
  <c r="J9" i="1"/>
  <c r="J13" i="3" l="1"/>
  <c r="L13" i="3"/>
  <c r="N13" i="3"/>
  <c r="AN13" i="3"/>
  <c r="AM13" i="3" s="1"/>
  <c r="AR95" i="3" s="1"/>
  <c r="J7" i="1"/>
  <c r="AO12" i="3"/>
  <c r="J8" i="1"/>
  <c r="J14" i="3" l="1"/>
  <c r="L14" i="3"/>
  <c r="N14" i="3"/>
  <c r="AN14" i="3"/>
  <c r="AM14" i="3" s="1"/>
  <c r="AR96" i="3" s="1"/>
  <c r="AO13" i="3"/>
  <c r="J15" i="3" l="1"/>
  <c r="L15" i="3"/>
  <c r="N15" i="3"/>
  <c r="AN15" i="3"/>
  <c r="AM15" i="3" s="1"/>
  <c r="AR97" i="3" s="1"/>
  <c r="AO14" i="3"/>
  <c r="J16" i="3" l="1"/>
  <c r="N16" i="3"/>
  <c r="L16" i="3"/>
  <c r="AN16" i="3"/>
  <c r="AM16" i="3" s="1"/>
  <c r="AR98" i="3" s="1"/>
  <c r="AO15" i="3"/>
  <c r="J17" i="3" l="1"/>
  <c r="N17" i="3"/>
  <c r="L17" i="3"/>
  <c r="AN17" i="3"/>
  <c r="AM17" i="3" s="1"/>
  <c r="AR99" i="3" s="1"/>
  <c r="AO16" i="3"/>
  <c r="J18" i="3" l="1"/>
  <c r="L18" i="3"/>
  <c r="N18" i="3"/>
  <c r="AN18" i="3"/>
  <c r="AM18" i="3" s="1"/>
  <c r="AR100" i="3" s="1"/>
  <c r="AO17" i="3"/>
  <c r="J19" i="3" l="1"/>
  <c r="L19" i="3"/>
  <c r="N19" i="3"/>
  <c r="AN19" i="3"/>
  <c r="AM19" i="3" s="1"/>
  <c r="AR101" i="3" s="1"/>
  <c r="AO18" i="3"/>
  <c r="J20" i="3" l="1"/>
  <c r="L20" i="3"/>
  <c r="N20" i="3"/>
  <c r="AN20" i="3"/>
  <c r="AM20" i="3" s="1"/>
  <c r="AR102" i="3" s="1"/>
  <c r="AO19" i="3"/>
  <c r="J21" i="3" l="1"/>
  <c r="L21" i="3"/>
  <c r="N21" i="3"/>
  <c r="AN21" i="3"/>
  <c r="AM21" i="3" s="1"/>
  <c r="AR103" i="3" s="1"/>
  <c r="AO20" i="3"/>
  <c r="J22" i="3" l="1"/>
  <c r="N22" i="3"/>
  <c r="L22" i="3"/>
  <c r="AN22" i="3"/>
  <c r="AM22" i="3" s="1"/>
  <c r="AR104" i="3" s="1"/>
  <c r="AO21" i="3"/>
  <c r="J23" i="3" l="1"/>
  <c r="L23" i="3"/>
  <c r="N23" i="3"/>
  <c r="AN23" i="3"/>
  <c r="AM23" i="3" s="1"/>
  <c r="AR105" i="3" s="1"/>
  <c r="AO22" i="3"/>
  <c r="J24" i="3" l="1"/>
  <c r="N24" i="3"/>
  <c r="L24" i="3"/>
  <c r="AN24" i="3"/>
  <c r="AM24" i="3" s="1"/>
  <c r="AR106" i="3" s="1"/>
  <c r="AO23" i="3"/>
  <c r="J25" i="3" l="1"/>
  <c r="N25" i="3"/>
  <c r="L25" i="3"/>
  <c r="AN25" i="3"/>
  <c r="AM25" i="3" s="1"/>
  <c r="AR107" i="3" s="1"/>
  <c r="AO24" i="3"/>
  <c r="J26" i="3" l="1"/>
  <c r="L26" i="3"/>
  <c r="N26" i="3"/>
  <c r="AN26" i="3"/>
  <c r="AM26" i="3" s="1"/>
  <c r="AR108" i="3" s="1"/>
  <c r="AO25" i="3"/>
  <c r="J27" i="3" l="1"/>
  <c r="L27" i="3"/>
  <c r="N27" i="3"/>
  <c r="AN27" i="3"/>
  <c r="AM27" i="3" s="1"/>
  <c r="AR109" i="3" s="1"/>
  <c r="AO26" i="3"/>
  <c r="J28" i="3" l="1"/>
  <c r="N28" i="3"/>
  <c r="L28" i="3"/>
  <c r="AN28" i="3"/>
  <c r="AM28" i="3" s="1"/>
  <c r="AR110" i="3" s="1"/>
  <c r="AO27" i="3"/>
  <c r="J29" i="3" l="1"/>
  <c r="L29" i="3"/>
  <c r="N29" i="3"/>
  <c r="AN29" i="3"/>
  <c r="AM29" i="3" s="1"/>
  <c r="AR111" i="3" s="1"/>
  <c r="AO28" i="3"/>
  <c r="J30" i="3" l="1"/>
  <c r="N30" i="3"/>
  <c r="L30" i="3"/>
  <c r="AN30" i="3"/>
  <c r="AM30" i="3" s="1"/>
  <c r="AR112" i="3" s="1"/>
  <c r="AO29" i="3"/>
  <c r="J31" i="3" l="1"/>
  <c r="L31" i="3"/>
  <c r="N31" i="3"/>
  <c r="AN31" i="3"/>
  <c r="AM31" i="3" s="1"/>
  <c r="AR113" i="3" s="1"/>
  <c r="AO30" i="3"/>
  <c r="J32" i="3" l="1"/>
  <c r="L32" i="3"/>
  <c r="N32" i="3"/>
  <c r="AN32" i="3"/>
  <c r="AM32" i="3" s="1"/>
  <c r="AR114" i="3" s="1"/>
  <c r="AO31" i="3"/>
  <c r="J33" i="3" l="1"/>
  <c r="N33" i="3"/>
  <c r="L33" i="3"/>
  <c r="AN33" i="3"/>
  <c r="AM33" i="3" s="1"/>
  <c r="AR115" i="3" s="1"/>
  <c r="AO32" i="3"/>
  <c r="J34" i="3" l="1"/>
  <c r="L34" i="3"/>
  <c r="N34" i="3"/>
  <c r="AN34" i="3"/>
  <c r="AM34" i="3" s="1"/>
  <c r="AR116" i="3" s="1"/>
  <c r="AO33" i="3"/>
  <c r="J35" i="3" l="1"/>
  <c r="L35" i="3"/>
  <c r="N35" i="3"/>
  <c r="AN35" i="3"/>
  <c r="AM35" i="3" s="1"/>
  <c r="AR117" i="3" s="1"/>
  <c r="AO34" i="3"/>
  <c r="J36" i="3" l="1"/>
  <c r="N36" i="3"/>
  <c r="L36" i="3"/>
  <c r="AN36" i="3"/>
  <c r="AM36" i="3" s="1"/>
  <c r="AR118" i="3" s="1"/>
  <c r="AO35" i="3"/>
  <c r="N37" i="3" l="1"/>
  <c r="J37" i="3"/>
  <c r="AN37" i="3"/>
  <c r="AM37" i="3" s="1"/>
  <c r="AR119" i="3" s="1"/>
  <c r="AO36" i="3"/>
  <c r="N38" i="3" l="1"/>
  <c r="O7" i="3" s="1" a="1"/>
  <c r="O7" i="3" s="1"/>
  <c r="J38" i="3"/>
  <c r="AO37" i="3"/>
  <c r="M7" i="3" l="1"/>
  <c r="M8" i="3" s="1" a="1"/>
  <c r="M8" i="3" s="1"/>
  <c r="K7" i="3" a="1"/>
  <c r="K7" i="3" s="1"/>
  <c r="K8" i="3" s="1" a="1"/>
  <c r="K8" i="3" s="1"/>
  <c r="K9" i="3" l="1" a="1"/>
  <c r="K9" i="3" s="1"/>
  <c r="O8" i="3"/>
  <c r="M9" i="3" a="1"/>
  <c r="M9" i="3" s="1"/>
  <c r="M10" i="3" s="1" a="1"/>
  <c r="M10" i="3" s="1"/>
  <c r="K10" i="3" l="1" a="1"/>
  <c r="K10" i="3" s="1"/>
  <c r="O10" i="3" s="1"/>
  <c r="O9" i="3"/>
  <c r="M11" i="3" a="1"/>
  <c r="M11" i="3" s="1"/>
  <c r="K11" i="3" l="1" a="1"/>
  <c r="K11" i="3" s="1"/>
  <c r="O11" i="3" s="1"/>
  <c r="M12" i="3" a="1"/>
  <c r="M12" i="3" s="1"/>
  <c r="M13" i="3" s="1" a="1"/>
  <c r="M13" i="3" s="1"/>
  <c r="M14" i="3" s="1" a="1"/>
  <c r="M14" i="3" s="1"/>
  <c r="M15" i="3" s="1" a="1"/>
  <c r="M15" i="3" s="1"/>
  <c r="M16" i="3" s="1" a="1"/>
  <c r="M16" i="3" s="1"/>
  <c r="M17" i="3" s="1" a="1"/>
  <c r="M17" i="3" s="1"/>
  <c r="M18" i="3" s="1" a="1"/>
  <c r="M18" i="3" s="1"/>
  <c r="M19" i="3" s="1" a="1"/>
  <c r="M19" i="3" s="1"/>
  <c r="M20" i="3" s="1" a="1"/>
  <c r="M20" i="3" s="1"/>
  <c r="M21" i="3" s="1" a="1"/>
  <c r="M21" i="3" s="1"/>
  <c r="M22" i="3" s="1" a="1"/>
  <c r="M22" i="3" s="1"/>
  <c r="M23" i="3" s="1" a="1"/>
  <c r="M23" i="3" s="1"/>
  <c r="M24" i="3" s="1" a="1"/>
  <c r="M24" i="3" s="1"/>
  <c r="M25" i="3" s="1" a="1"/>
  <c r="M25" i="3" s="1"/>
  <c r="M26" i="3" s="1" a="1"/>
  <c r="M26" i="3" s="1"/>
  <c r="M27" i="3" s="1" a="1"/>
  <c r="M27" i="3" s="1"/>
  <c r="M28" i="3" s="1" a="1"/>
  <c r="M28" i="3" s="1"/>
  <c r="M29" i="3" s="1" a="1"/>
  <c r="M29" i="3" s="1"/>
  <c r="M30" i="3" s="1" a="1"/>
  <c r="M30" i="3" s="1"/>
  <c r="M31" i="3" s="1" a="1"/>
  <c r="M31" i="3" s="1"/>
  <c r="M32" i="3" s="1" a="1"/>
  <c r="M32" i="3" s="1"/>
  <c r="M33" i="3" s="1" a="1"/>
  <c r="M33" i="3" s="1"/>
  <c r="M34" i="3" s="1" a="1"/>
  <c r="M34" i="3" s="1"/>
  <c r="M35" i="3" s="1" a="1"/>
  <c r="M35" i="3" s="1"/>
  <c r="M36" i="3" s="1" a="1"/>
  <c r="M36" i="3" s="1"/>
  <c r="M37" i="3" s="1" a="1"/>
  <c r="M37" i="3" s="1"/>
  <c r="M38" i="3" s="1" a="1"/>
  <c r="M38" i="3" s="1"/>
  <c r="K12" i="3" l="1" a="1"/>
  <c r="K12" i="3" s="1"/>
  <c r="O12" i="3" s="1"/>
  <c r="O13" i="3" s="1" a="1"/>
  <c r="O13" i="3" s="1"/>
  <c r="O14" i="3" s="1" a="1"/>
  <c r="O14" i="3" s="1"/>
  <c r="O15" i="3" s="1" a="1"/>
  <c r="O15" i="3" s="1"/>
  <c r="O16" i="3" s="1" a="1"/>
  <c r="O16" i="3" s="1"/>
  <c r="O17" i="3" s="1" a="1"/>
  <c r="O17" i="3" s="1"/>
  <c r="O18" i="3" s="1" a="1"/>
  <c r="O18" i="3" s="1"/>
  <c r="O19" i="3" s="1" a="1"/>
  <c r="O19" i="3" s="1"/>
  <c r="O20" i="3" s="1" a="1"/>
  <c r="O20" i="3" s="1"/>
  <c r="O21" i="3" s="1" a="1"/>
  <c r="O21" i="3" s="1"/>
  <c r="O22" i="3" s="1" a="1"/>
  <c r="O22" i="3" s="1"/>
  <c r="O23" i="3" s="1" a="1"/>
  <c r="O23" i="3" s="1"/>
  <c r="O24" i="3" s="1" a="1"/>
  <c r="O24" i="3" s="1"/>
  <c r="O25" i="3" s="1" a="1"/>
  <c r="O25" i="3" s="1"/>
  <c r="O26" i="3" s="1" a="1"/>
  <c r="O26" i="3" s="1"/>
  <c r="O27" i="3" s="1" a="1"/>
  <c r="O27" i="3" s="1"/>
  <c r="K13" i="3" l="1" a="1"/>
  <c r="K13" i="3" s="1"/>
  <c r="K14" i="3" s="1" a="1"/>
  <c r="K14" i="3" s="1"/>
  <c r="K15" i="3" s="1" a="1"/>
  <c r="K15" i="3" s="1"/>
  <c r="K16" i="3" s="1" a="1"/>
  <c r="K16" i="3" s="1"/>
  <c r="K17" i="3" s="1" a="1"/>
  <c r="K17" i="3" s="1"/>
  <c r="K18" i="3" s="1" a="1"/>
  <c r="K18" i="3" s="1"/>
  <c r="K19" i="3" s="1" a="1"/>
  <c r="K19" i="3" s="1"/>
  <c r="K20" i="3" s="1" a="1"/>
  <c r="K20" i="3" s="1"/>
  <c r="K21" i="3" s="1" a="1"/>
  <c r="K21" i="3" s="1"/>
  <c r="K22" i="3" s="1" a="1"/>
  <c r="K22" i="3" s="1"/>
  <c r="K23" i="3" s="1" a="1"/>
  <c r="K23" i="3" s="1"/>
  <c r="K24" i="3" s="1" a="1"/>
  <c r="K24" i="3" s="1"/>
  <c r="K25" i="3" s="1" a="1"/>
  <c r="K25" i="3" s="1"/>
  <c r="K26" i="3" s="1" a="1"/>
  <c r="K26" i="3" s="1"/>
  <c r="K27" i="3" s="1" a="1"/>
  <c r="K27" i="3" s="1"/>
  <c r="K28" i="3" s="1" a="1"/>
  <c r="K28" i="3" s="1"/>
  <c r="K29" i="3" s="1" a="1"/>
  <c r="K29" i="3" s="1"/>
  <c r="K30" i="3" s="1" a="1"/>
  <c r="K30" i="3" s="1"/>
  <c r="K31" i="3" s="1" a="1"/>
  <c r="K31" i="3" s="1"/>
  <c r="K32" i="3" s="1" a="1"/>
  <c r="K32" i="3" s="1"/>
  <c r="K33" i="3" s="1" a="1"/>
  <c r="K33" i="3" s="1"/>
  <c r="K34" i="3" s="1" a="1"/>
  <c r="K34" i="3" s="1"/>
  <c r="O28" i="3" a="1"/>
  <c r="O28" i="3" s="1"/>
  <c r="O29" i="3" s="1" a="1"/>
  <c r="O29" i="3" s="1"/>
  <c r="O30" i="3" s="1" a="1"/>
  <c r="O30" i="3" s="1"/>
  <c r="O31" i="3" s="1" a="1"/>
  <c r="O31" i="3" s="1"/>
  <c r="O32" i="3" s="1" a="1"/>
  <c r="O32" i="3" s="1"/>
  <c r="O33" i="3" s="1" a="1"/>
  <c r="O33" i="3" s="1"/>
  <c r="O34" i="3" s="1" a="1"/>
  <c r="O34" i="3" s="1"/>
  <c r="O35" i="3" s="1" a="1"/>
  <c r="O35" i="3" s="1"/>
  <c r="O36" i="3" s="1" a="1"/>
  <c r="O36" i="3" s="1"/>
  <c r="O37" i="3" s="1" a="1"/>
  <c r="O37" i="3" s="1"/>
  <c r="O38" i="3" s="1" a="1"/>
  <c r="O38" i="3" s="1"/>
</calcChain>
</file>

<file path=xl/sharedStrings.xml><?xml version="1.0" encoding="utf-8"?>
<sst xmlns="http://schemas.openxmlformats.org/spreadsheetml/2006/main" count="93" uniqueCount="65">
  <si>
    <t>Jour début</t>
  </si>
  <si>
    <t>Mois début</t>
  </si>
  <si>
    <t>Année</t>
  </si>
  <si>
    <t>Date début</t>
  </si>
  <si>
    <t>Jour fin</t>
  </si>
  <si>
    <t>Mois fin</t>
  </si>
  <si>
    <t>Date fin</t>
  </si>
  <si>
    <t xml:space="preserve">Date évenement </t>
  </si>
  <si>
    <t>Lieu</t>
  </si>
  <si>
    <t>Nom</t>
  </si>
  <si>
    <t>Inscrit</t>
  </si>
  <si>
    <t>Prix</t>
  </si>
  <si>
    <t>Participants</t>
  </si>
  <si>
    <t>Matériels à prévoir</t>
  </si>
  <si>
    <t>Palavas les Flot</t>
  </si>
  <si>
    <t>JO; FD; FR</t>
  </si>
  <si>
    <t>Organisateur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</si>
  <si>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</si>
  <si>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</si>
  <si>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</si>
  <si>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</si>
  <si>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</si>
  <si>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</si>
  <si>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</si>
  <si>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</si>
  <si>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</si>
  <si>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</si>
  <si>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</si>
  <si>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</si>
  <si>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Mois</t>
  </si>
  <si>
    <t>Résultats</t>
  </si>
  <si>
    <t>Jours</t>
  </si>
  <si>
    <t>Années</t>
  </si>
  <si>
    <t>Dates</t>
  </si>
  <si>
    <t>Périodes</t>
  </si>
  <si>
    <t>Jsemaine</t>
  </si>
  <si>
    <t>Planning congrès</t>
  </si>
  <si>
    <t>SFR</t>
  </si>
  <si>
    <t>Toulouse</t>
  </si>
  <si>
    <t>Paris</t>
  </si>
  <si>
    <t>Maroc</t>
  </si>
  <si>
    <t>Bordeaux</t>
  </si>
  <si>
    <t>Montpellier</t>
  </si>
  <si>
    <t>oui</t>
  </si>
  <si>
    <t>Résultat</t>
  </si>
  <si>
    <t>Tableau surlignage date</t>
  </si>
  <si>
    <t>Année2</t>
  </si>
  <si>
    <t>non</t>
  </si>
  <si>
    <t>Informations congrès</t>
  </si>
  <si>
    <t>Participation HELPP</t>
  </si>
  <si>
    <t>Noms Congrés</t>
  </si>
  <si>
    <t xml:space="preserve">Nombre </t>
  </si>
  <si>
    <t>NB Occurrences</t>
  </si>
  <si>
    <t>Dates à plusieurs occurrences</t>
  </si>
  <si>
    <t>AM</t>
  </si>
  <si>
    <t>R 360</t>
  </si>
  <si>
    <t>SM</t>
  </si>
  <si>
    <t>Duo</t>
  </si>
  <si>
    <t>RI</t>
  </si>
  <si>
    <t>JR</t>
  </si>
  <si>
    <t>SC</t>
  </si>
  <si>
    <t>Pratique</t>
  </si>
  <si>
    <t>Zeilenbeschriftungen</t>
  </si>
  <si>
    <t>(Leer)</t>
  </si>
  <si>
    <t>Gesamtergebnis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</si>
</sst>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d"/>
    <numFmt numFmtId="165" formatCode="dddd"/>
    <numFmt numFmtId="166" formatCode="dd"/>
    <numFmt numFmtId="167" formatCode="dddd\ dd\ mmmm\ yyyy"/>
  </numFmts>
  <fonts count="8" x14ac:knownFonts="1">
    <font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8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8"/>
        <bgColor theme="8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theme="8"/>
      </left>
      <right/>
      <top style="thin">
        <color theme="8"/>
      </top>
      <bottom/>
      <diagonal/>
    </border>
    <border>
      <left/>
      <right/>
      <top style="thin">
        <color theme="8"/>
      </top>
      <bottom/>
      <diagonal/>
    </border>
    <border>
      <left style="thin">
        <color theme="8"/>
      </left>
      <right/>
      <top style="thin">
        <color theme="8"/>
      </top>
      <bottom style="thin">
        <color theme="8"/>
      </bottom>
      <diagonal/>
    </border>
    <border>
      <left/>
      <right/>
      <top style="thin">
        <color theme="8"/>
      </top>
      <bottom style="thin">
        <color theme="8"/>
      </bottom>
      <diagonal/>
    </border>
    <border>
      <left style="thin">
        <color theme="8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0" borderId="0" xfId="0" applyAlignment="1">
      <alignment horizontal="center" vertical="center"/>
    </xf>
    <xf numFmtId="0" fontId="0" fillId="0" borderId="2" xfId="0" applyFont="1" applyBorder="1"/>
    <xf numFmtId="0" fontId="0" fillId="0" borderId="4" xfId="0" applyFont="1" applyBorder="1"/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NumberFormat="1"/>
    <xf numFmtId="0" fontId="0" fillId="0" borderId="0" xfId="0" pivotButton="1"/>
    <xf numFmtId="14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5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/>
    <xf numFmtId="14" fontId="0" fillId="0" borderId="0" xfId="0" applyNumberFormat="1"/>
    <xf numFmtId="166" fontId="0" fillId="0" borderId="0" xfId="0" applyNumberFormat="1"/>
    <xf numFmtId="0" fontId="0" fillId="0" borderId="11" xfId="0" applyBorder="1"/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166" fontId="0" fillId="0" borderId="10" xfId="0" applyNumberFormat="1" applyBorder="1" applyAlignment="1">
      <alignment horizontal="center" vertical="center"/>
    </xf>
    <xf numFmtId="166" fontId="0" fillId="0" borderId="18" xfId="0" applyNumberFormat="1" applyBorder="1" applyAlignment="1">
      <alignment horizontal="center" vertical="center"/>
    </xf>
    <xf numFmtId="166" fontId="0" fillId="0" borderId="19" xfId="0" applyNumberFormat="1" applyBorder="1" applyAlignment="1">
      <alignment horizontal="center" vertical="center"/>
    </xf>
    <xf numFmtId="166" fontId="0" fillId="0" borderId="14" xfId="0" applyNumberFormat="1" applyBorder="1" applyAlignment="1">
      <alignment horizontal="center" vertical="center"/>
    </xf>
    <xf numFmtId="166" fontId="0" fillId="0" borderId="15" xfId="0" applyNumberFormat="1" applyBorder="1" applyAlignment="1">
      <alignment horizontal="center" vertical="center"/>
    </xf>
    <xf numFmtId="166" fontId="0" fillId="0" borderId="16" xfId="0" applyNumberFormat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 wrapText="1"/>
    </xf>
    <xf numFmtId="0" fontId="0" fillId="0" borderId="2" xfId="0" applyFont="1" applyBorder="1" applyAlignment="1">
      <alignment wrapText="1"/>
    </xf>
    <xf numFmtId="0" fontId="0" fillId="0" borderId="4" xfId="0" applyFont="1" applyBorder="1" applyAlignment="1">
      <alignment wrapText="1"/>
    </xf>
    <xf numFmtId="0" fontId="0" fillId="0" borderId="0" xfId="0" applyFont="1" applyBorder="1" applyAlignment="1">
      <alignment wrapText="1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6" xfId="0" applyBorder="1"/>
    <xf numFmtId="0" fontId="0" fillId="0" borderId="8" xfId="0" applyBorder="1"/>
    <xf numFmtId="0" fontId="0" fillId="0" borderId="9" xfId="0" applyBorder="1"/>
    <xf numFmtId="0" fontId="0" fillId="0" borderId="7" xfId="0" applyNumberFormat="1" applyBorder="1"/>
    <xf numFmtId="167" fontId="0" fillId="0" borderId="17" xfId="0" applyNumberFormat="1" applyBorder="1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indent="1"/>
    </xf>
    <xf numFmtId="14" fontId="0" fillId="0" borderId="0" xfId="0" applyNumberFormat="1" applyAlignment="1">
      <alignment horizontal="left" indent="1"/>
    </xf>
    <xf numFmtId="14" fontId="0" fillId="0" borderId="2" xfId="0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4" fontId="1" fillId="2" borderId="2" xfId="0" applyNumberFormat="1" applyFont="1" applyFill="1" applyBorder="1" applyAlignment="1">
      <alignment horizontal="center" vertical="center"/>
    </xf>
    <xf numFmtId="14" fontId="0" fillId="0" borderId="4" xfId="0" applyNumberFormat="1" applyFont="1" applyBorder="1" applyAlignment="1">
      <alignment horizontal="center" vertical="center"/>
    </xf>
    <xf numFmtId="14" fontId="0" fillId="0" borderId="0" xfId="0" applyNumberFormat="1" applyFont="1" applyBorder="1" applyAlignment="1">
      <alignment horizontal="center" vertical="center"/>
    </xf>
    <xf numFmtId="166" fontId="0" fillId="0" borderId="23" xfId="0" applyNumberFormat="1" applyBorder="1" applyAlignment="1">
      <alignment horizontal="center" vertical="center"/>
    </xf>
    <xf numFmtId="166" fontId="0" fillId="0" borderId="24" xfId="0" applyNumberFormat="1" applyBorder="1" applyAlignment="1">
      <alignment horizontal="center" vertical="center"/>
    </xf>
    <xf numFmtId="166" fontId="0" fillId="0" borderId="25" xfId="0" applyNumberFormat="1" applyBorder="1" applyAlignment="1">
      <alignment horizontal="center" vertical="center"/>
    </xf>
    <xf numFmtId="165" fontId="0" fillId="3" borderId="26" xfId="0" applyNumberFormat="1" applyFill="1" applyBorder="1" applyAlignment="1">
      <alignment horizontal="center" vertical="center"/>
    </xf>
    <xf numFmtId="165" fontId="0" fillId="3" borderId="6" xfId="0" applyNumberFormat="1" applyFill="1" applyBorder="1" applyAlignment="1">
      <alignment horizontal="center" vertical="center"/>
    </xf>
    <xf numFmtId="14" fontId="0" fillId="0" borderId="27" xfId="0" applyNumberFormat="1" applyBorder="1"/>
    <xf numFmtId="14" fontId="0" fillId="0" borderId="20" xfId="0" applyNumberFormat="1" applyBorder="1"/>
    <xf numFmtId="14" fontId="0" fillId="0" borderId="21" xfId="0" applyNumberFormat="1" applyBorder="1"/>
    <xf numFmtId="167" fontId="0" fillId="0" borderId="6" xfId="0" applyNumberFormat="1" applyBorder="1"/>
    <xf numFmtId="0" fontId="0" fillId="0" borderId="0" xfId="0" applyFill="1"/>
    <xf numFmtId="0" fontId="5" fillId="4" borderId="0" xfId="0" applyFont="1" applyFill="1"/>
    <xf numFmtId="0" fontId="0" fillId="0" borderId="0" xfId="0" applyBorder="1"/>
    <xf numFmtId="0" fontId="6" fillId="4" borderId="0" xfId="0" applyFont="1" applyFill="1" applyBorder="1"/>
    <xf numFmtId="0" fontId="0" fillId="0" borderId="0" xfId="0" applyFill="1" applyBorder="1"/>
    <xf numFmtId="0" fontId="5" fillId="4" borderId="0" xfId="0" applyFont="1" applyFill="1" applyBorder="1"/>
    <xf numFmtId="164" fontId="0" fillId="0" borderId="28" xfId="0" applyNumberFormat="1" applyBorder="1"/>
    <xf numFmtId="164" fontId="0" fillId="0" borderId="29" xfId="0" applyNumberFormat="1" applyBorder="1"/>
    <xf numFmtId="164" fontId="0" fillId="0" borderId="30" xfId="0" applyNumberFormat="1" applyBorder="1"/>
    <xf numFmtId="0" fontId="0" fillId="0" borderId="22" xfId="0" applyNumberFormat="1" applyBorder="1" applyAlignment="1">
      <alignment horizontal="center" vertical="center"/>
    </xf>
    <xf numFmtId="14" fontId="0" fillId="0" borderId="0" xfId="0" applyNumberFormat="1" applyBorder="1"/>
    <xf numFmtId="0" fontId="0" fillId="0" borderId="27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4" fontId="0" fillId="0" borderId="31" xfId="0" applyNumberFormat="1" applyBorder="1" applyAlignment="1">
      <alignment horizontal="center" vertical="center"/>
    </xf>
    <xf numFmtId="14" fontId="0" fillId="0" borderId="29" xfId="0" applyNumberFormat="1" applyBorder="1" applyAlignment="1">
      <alignment horizontal="center" vertical="center"/>
    </xf>
    <xf numFmtId="14" fontId="0" fillId="0" borderId="30" xfId="0" applyNumberForma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0" fillId="0" borderId="0" xfId="0" applyFont="1" applyFill="1" applyBorder="1"/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1">
    <cellStyle name="Standard" xfId="0" builtinId="0"/>
  </cellStyles>
  <dxfs count="55">
    <dxf>
      <font>
        <strike val="0"/>
        <color theme="0" tint="-0.24994659260841701"/>
      </font>
    </dxf>
    <dxf>
      <fill>
        <patternFill patternType="solid">
          <bgColor theme="0" tint="-4.9989318521683403E-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ill>
        <patternFill>
          <bgColor rgb="FF00B050"/>
        </patternFill>
      </fill>
    </dxf>
    <dxf>
      <fill>
        <patternFill>
          <bgColor theme="9" tint="0.79998168889431442"/>
        </patternFill>
      </fill>
    </dxf>
    <dxf>
      <fill>
        <patternFill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>
        <left/>
        <right/>
        <top style="thin">
          <color theme="8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 outline="0">
        <left/>
        <right/>
        <top style="thin">
          <color theme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 outline="0">
        <left/>
        <right/>
        <top style="thin">
          <color theme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border diagonalUp="0" diagonalDown="0" outline="0">
        <left/>
        <right/>
        <top style="thin">
          <color theme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textRotation="0" wrapText="1" indent="0" justifyLastLine="0" shrinkToFit="0" readingOrder="0"/>
      <border diagonalUp="0" diagonalDown="0" outline="0">
        <left/>
        <right/>
        <top style="thin">
          <color theme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9" formatCode="dd/mm/yyyy"/>
      <alignment horizontal="center" vertical="center" textRotation="0" wrapText="0" indent="0" justifyLastLine="0" shrinkToFit="0" readingOrder="0"/>
      <border diagonalUp="0" diagonalDown="0">
        <left/>
        <right/>
        <top style="thin">
          <color theme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0" formatCode="General"/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8"/>
        </top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theme="8"/>
        </top>
        <bottom/>
      </border>
    </dxf>
    <dxf>
      <numFmt numFmtId="19" formatCode="dd/mm/yyyy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border outline="0">
        <right style="thin">
          <color theme="8"/>
        </right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8"/>
          <bgColor theme="8"/>
        </patternFill>
      </fill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22" fmlaLink="$AK$7" fmlaRange="$AJ$7:$AJ$11" noThreeD="1" sel="2" val="0"/>
</file>

<file path=xl/ctrlProps/ctrlProp2.xml><?xml version="1.0" encoding="utf-8"?>
<formControlPr xmlns="http://schemas.microsoft.com/office/spreadsheetml/2009/9/main" objectType="Drop" dropStyle="combo" dx="22" fmlaLink="$AI$7" fmlaRange="$AH$7:$AH$18" noThreeD="1" sel="3" val="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3</xdr:row>
          <xdr:rowOff>7620</xdr:rowOff>
        </xdr:from>
        <xdr:to>
          <xdr:col>8</xdr:col>
          <xdr:colOff>0</xdr:colOff>
          <xdr:row>3</xdr:row>
          <xdr:rowOff>190500</xdr:rowOff>
        </xdr:to>
        <xdr:sp macro="" textlink="">
          <xdr:nvSpPr>
            <xdr:cNvPr id="3073" name="Drop Down 1" hidden="1">
              <a:extLst>
                <a:ext uri="{63B3BB69-23CF-44E3-9099-C40C66FF867C}">
                  <a14:compatExt spid="_x0000_s307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4</xdr:row>
          <xdr:rowOff>0</xdr:rowOff>
        </xdr:from>
        <xdr:to>
          <xdr:col>8</xdr:col>
          <xdr:colOff>0</xdr:colOff>
          <xdr:row>5</xdr:row>
          <xdr:rowOff>0</xdr:rowOff>
        </xdr:to>
        <xdr:sp macro="" textlink="">
          <xdr:nvSpPr>
            <xdr:cNvPr id="3074" name="Drop Dow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9</xdr:col>
      <xdr:colOff>137583</xdr:colOff>
      <xdr:row>1</xdr:row>
      <xdr:rowOff>179917</xdr:rowOff>
    </xdr:from>
    <xdr:to>
      <xdr:col>9</xdr:col>
      <xdr:colOff>1227667</xdr:colOff>
      <xdr:row>4</xdr:row>
      <xdr:rowOff>74083</xdr:rowOff>
    </xdr:to>
    <xdr:sp macro="" textlink="">
      <xdr:nvSpPr>
        <xdr:cNvPr id="2" name="Bulle narrative : rectangl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/>
      </xdr:nvSpPr>
      <xdr:spPr>
        <a:xfrm>
          <a:off x="7662333" y="381000"/>
          <a:ext cx="1090084" cy="508000"/>
        </a:xfrm>
        <a:prstGeom prst="wedgeRectCallou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colonne</a:t>
          </a:r>
          <a:r>
            <a:rPr lang="fr-FR" sz="1100" baseline="0"/>
            <a:t> sera masquée</a:t>
          </a:r>
          <a:endParaRPr lang="fr-FR" sz="1100"/>
        </a:p>
      </xdr:txBody>
    </xdr:sp>
    <xdr:clientData/>
  </xdr:twoCellAnchor>
  <xdr:twoCellAnchor>
    <xdr:from>
      <xdr:col>11</xdr:col>
      <xdr:colOff>21167</xdr:colOff>
      <xdr:row>2</xdr:row>
      <xdr:rowOff>179917</xdr:rowOff>
    </xdr:from>
    <xdr:to>
      <xdr:col>11</xdr:col>
      <xdr:colOff>1111251</xdr:colOff>
      <xdr:row>5</xdr:row>
      <xdr:rowOff>63501</xdr:rowOff>
    </xdr:to>
    <xdr:sp macro="" textlink="">
      <xdr:nvSpPr>
        <xdr:cNvPr id="6" name="Bulle narrative : rectangle 5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10657417" y="582084"/>
          <a:ext cx="1090084" cy="508000"/>
        </a:xfrm>
        <a:prstGeom prst="wedgeRectCallout">
          <a:avLst/>
        </a:prstGeom>
        <a:solidFill>
          <a:srgbClr val="4472C4"/>
        </a:solidFill>
        <a:ln w="12700" cap="flat" cmpd="sng" algn="ctr">
          <a:solidFill>
            <a:srgbClr val="4472C4">
              <a:shade val="50000"/>
            </a:srgbClr>
          </a:solidFill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0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colonne sera masquée</a:t>
          </a:r>
        </a:p>
      </xdr:txBody>
    </xdr:sp>
    <xdr:clientData/>
  </xdr:twoCellAnchor>
  <xdr:twoCellAnchor editAs="oneCell">
    <xdr:from>
      <xdr:col>12</xdr:col>
      <xdr:colOff>1090084</xdr:colOff>
      <xdr:row>2</xdr:row>
      <xdr:rowOff>52916</xdr:rowOff>
    </xdr:from>
    <xdr:to>
      <xdr:col>14</xdr:col>
      <xdr:colOff>309722</xdr:colOff>
      <xdr:row>5</xdr:row>
      <xdr:rowOff>19863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2879917" y="455083"/>
          <a:ext cx="1103472" cy="591363"/>
        </a:xfrm>
        <a:prstGeom prst="rect">
          <a:avLst/>
        </a:prstGeom>
      </xdr:spPr>
    </xdr:pic>
    <xdr:clientData/>
  </xdr:twoCellAnchor>
  <xdr:twoCellAnchor>
    <xdr:from>
      <xdr:col>15</xdr:col>
      <xdr:colOff>52916</xdr:colOff>
      <xdr:row>5</xdr:row>
      <xdr:rowOff>10583</xdr:rowOff>
    </xdr:from>
    <xdr:to>
      <xdr:col>19</xdr:col>
      <xdr:colOff>10584</xdr:colOff>
      <xdr:row>11</xdr:row>
      <xdr:rowOff>0</xdr:rowOff>
    </xdr:to>
    <xdr:sp macro="" textlink="">
      <xdr:nvSpPr>
        <xdr:cNvPr id="4" name="Flèche : gauche 3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/>
      </xdr:nvSpPr>
      <xdr:spPr>
        <a:xfrm>
          <a:off x="14562666" y="1037166"/>
          <a:ext cx="3302001" cy="1968501"/>
        </a:xfrm>
        <a:prstGeom prst="lef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Par</a:t>
          </a:r>
          <a:r>
            <a:rPr lang="fr-FR" sz="1100" baseline="0"/>
            <a:t> la même occasion, suite à la formule saisie, les doublons disparaissent est-il possible de les conserver ? exemple : ici, Paris apparait qu'une seule fois au lieu de deux</a:t>
          </a:r>
          <a:endParaRPr lang="fr-FR" sz="1100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OnLoad="1" refreshedBy="Arbeitsplatz" refreshedDate="43833.175310879633" createdVersion="6" refreshedVersion="4" minRefreshableVersion="3" recordCount="180">
  <cacheSource type="worksheet">
    <worksheetSource name="Tableau3"/>
  </cacheSource>
  <cacheFields count="18">
    <cacheField name="Jour début" numFmtId="0">
      <sharedItems containsString="0" containsBlank="1" containsNumber="1" containsInteger="1" minValue="7" maxValue="29"/>
    </cacheField>
    <cacheField name="Mois début" numFmtId="0">
      <sharedItems containsString="0" containsBlank="1" containsNumber="1" containsInteger="1" minValue="1" maxValue="3"/>
    </cacheField>
    <cacheField name="Année" numFmtId="0">
      <sharedItems containsString="0" containsBlank="1" containsNumber="1" containsInteger="1" minValue="2019" maxValue="2019"/>
    </cacheField>
    <cacheField name="Date début" numFmtId="14">
      <sharedItems containsNonDate="0" containsDate="1" containsString="0" containsBlank="1" minDate="2019-01-11T00:00:00" maxDate="2019-04-19T00:00:00" count="15">
        <d v="2019-01-11T00:00:00"/>
        <d v="2019-01-18T00:00:00"/>
        <d v="2019-01-19T00:00:00"/>
        <d v="2019-02-07T00:00:00"/>
        <d v="2019-03-07T00:00:00"/>
        <d v="2019-03-15T00:00:00"/>
        <d v="2019-03-22T00:00:00"/>
        <d v="2019-03-23T00:00:00"/>
        <d v="2019-03-29T00:00:00"/>
        <m/>
        <d v="2019-02-15T00:00:00" u="1"/>
        <d v="2019-01-22T00:00:00" u="1"/>
        <d v="2019-04-18T00:00:00" u="1"/>
        <d v="2019-03-16T00:00:00" u="1"/>
        <d v="2019-03-28T00:00:00" u="1"/>
      </sharedItems>
    </cacheField>
    <cacheField name="Jour fin" numFmtId="0">
      <sharedItems containsString="0" containsBlank="1" containsNumber="1" containsInteger="1" minValue="9" maxValue="29"/>
    </cacheField>
    <cacheField name="Mois fin" numFmtId="0">
      <sharedItems containsString="0" containsBlank="1" containsNumber="1" containsInteger="1" minValue="1" maxValue="3"/>
    </cacheField>
    <cacheField name="Année2" numFmtId="0">
      <sharedItems containsString="0" containsBlank="1" containsNumber="1" containsInteger="1" minValue="2019" maxValue="2019"/>
    </cacheField>
    <cacheField name="Nombre " numFmtId="0">
      <sharedItems/>
    </cacheField>
    <cacheField name="Date fin" numFmtId="14">
      <sharedItems containsNonDate="0" containsDate="1" containsString="0" containsBlank="1" minDate="2019-01-12T00:00:00" maxDate="2019-03-30T00:00:00" count="10">
        <d v="2019-01-12T00:00:00"/>
        <d v="2019-01-18T00:00:00"/>
        <d v="2019-01-19T00:00:00"/>
        <d v="2019-02-09T00:00:00"/>
        <d v="2019-03-09T00:00:00"/>
        <d v="2019-03-15T00:00:00"/>
        <d v="2019-03-22T00:00:00"/>
        <d v="2019-03-24T00:00:00"/>
        <d v="2019-03-29T00:00:00"/>
        <m/>
      </sharedItems>
    </cacheField>
    <cacheField name="Date évenement " numFmtId="0">
      <sharedItems containsBlank="1"/>
    </cacheField>
    <cacheField name="Nom" numFmtId="0">
      <sharedItems containsBlank="1" count="18">
        <s v="AM"/>
        <s v="R 360"/>
        <s v="SFR"/>
        <s v="SM"/>
        <s v="JR"/>
        <s v="RI"/>
        <s v="Duo"/>
        <m/>
        <s v="Pratique"/>
        <s v="SC"/>
        <s v="Ophtalmo en Duo" u="1"/>
        <s v="SCSOP" u="1"/>
        <s v="JRO" u="1"/>
        <s v="Rétine en pratique" u="1"/>
        <s v="AMMYR" u="1"/>
        <s v="SMO" u="1"/>
        <s v="Rétine 360" u="1"/>
        <s v="RIO" u="1"/>
      </sharedItems>
    </cacheField>
    <cacheField name="Lieu" numFmtId="0">
      <sharedItems containsBlank="1"/>
    </cacheField>
    <cacheField name="Inscrit" numFmtId="0">
      <sharedItems containsBlank="1"/>
    </cacheField>
    <cacheField name="Prix" numFmtId="0">
      <sharedItems containsNonDate="0" containsString="0" containsBlank="1"/>
    </cacheField>
    <cacheField name="Participation HELPP" numFmtId="0">
      <sharedItems containsNonDate="0" containsString="0" containsBlank="1"/>
    </cacheField>
    <cacheField name="Participants" numFmtId="0">
      <sharedItems containsBlank="1"/>
    </cacheField>
    <cacheField name="Organisateur" numFmtId="0">
      <sharedItems containsNonDate="0" containsString="0" containsBlank="1"/>
    </cacheField>
    <cacheField name="Matériels à prévoir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80">
  <r>
    <n v="11"/>
    <n v="1"/>
    <n v="2019"/>
    <x v="0"/>
    <n v="12"/>
    <n v="1"/>
    <n v="2019"/>
    <s v="12/01/2019_1"/>
    <x v="0"/>
    <s v="Du 11 janvier au 12 janvier"/>
    <x v="0"/>
    <s v="Palavas les Flot"/>
    <s v="oui"/>
    <m/>
    <m/>
    <s v="JO; FD; FR"/>
    <m/>
    <m/>
  </r>
  <r>
    <n v="18"/>
    <n v="1"/>
    <n v="2019"/>
    <x v="1"/>
    <n v="18"/>
    <n v="1"/>
    <n v="2019"/>
    <s v="18/01/2019_1"/>
    <x v="1"/>
    <s v="Le 18 janvier"/>
    <x v="1"/>
    <s v="Toulouse"/>
    <s v="oui"/>
    <m/>
    <m/>
    <m/>
    <m/>
    <m/>
  </r>
  <r>
    <n v="19"/>
    <n v="1"/>
    <n v="2019"/>
    <x v="2"/>
    <n v="19"/>
    <n v="1"/>
    <n v="2019"/>
    <s v="19/01/2019_1"/>
    <x v="2"/>
    <s v="Le 19 janvier"/>
    <x v="2"/>
    <s v="Paris"/>
    <s v="oui"/>
    <m/>
    <m/>
    <m/>
    <m/>
    <m/>
  </r>
  <r>
    <n v="7"/>
    <n v="2"/>
    <n v="2019"/>
    <x v="3"/>
    <n v="9"/>
    <n v="2"/>
    <n v="2019"/>
    <s v="09/02/2019_1"/>
    <x v="3"/>
    <s v="Du 07 février au 09 février"/>
    <x v="3"/>
    <s v="Maroc"/>
    <s v="oui"/>
    <m/>
    <m/>
    <m/>
    <m/>
    <m/>
  </r>
  <r>
    <n v="7"/>
    <n v="3"/>
    <n v="2019"/>
    <x v="4"/>
    <n v="9"/>
    <n v="3"/>
    <n v="2019"/>
    <s v="09/03/2019_1"/>
    <x v="4"/>
    <s v="Du 07 mars au 09 mars"/>
    <x v="4"/>
    <s v="Paris"/>
    <s v="oui"/>
    <m/>
    <m/>
    <m/>
    <m/>
    <m/>
  </r>
  <r>
    <n v="15"/>
    <n v="3"/>
    <n v="2019"/>
    <x v="5"/>
    <n v="15"/>
    <n v="3"/>
    <n v="2019"/>
    <s v="15/03/2019_1"/>
    <x v="5"/>
    <s v="Le 15 mars"/>
    <x v="5"/>
    <s v="Bordeaux"/>
    <s v="oui"/>
    <m/>
    <m/>
    <m/>
    <m/>
    <m/>
  </r>
  <r>
    <n v="22"/>
    <n v="3"/>
    <n v="2019"/>
    <x v="6"/>
    <n v="22"/>
    <n v="3"/>
    <n v="2019"/>
    <s v="22/03/2019_1"/>
    <x v="6"/>
    <s v="Le 22 mars"/>
    <x v="6"/>
    <s v="Montpellier"/>
    <s v="non"/>
    <m/>
    <m/>
    <m/>
    <m/>
    <m/>
  </r>
  <r>
    <n v="23"/>
    <n v="3"/>
    <n v="2019"/>
    <x v="7"/>
    <n v="24"/>
    <n v="3"/>
    <n v="2019"/>
    <s v="24/03/2019_1"/>
    <x v="7"/>
    <s v="Du 23 mars au 24 mars"/>
    <x v="7"/>
    <s v="Paris"/>
    <m/>
    <m/>
    <m/>
    <m/>
    <m/>
    <m/>
  </r>
  <r>
    <n v="29"/>
    <n v="3"/>
    <n v="2019"/>
    <x v="8"/>
    <n v="29"/>
    <n v="3"/>
    <n v="2019"/>
    <s v="29/03/2019_1"/>
    <x v="8"/>
    <s v="Le 29 mars"/>
    <x v="8"/>
    <m/>
    <s v="non"/>
    <m/>
    <m/>
    <m/>
    <m/>
    <m/>
  </r>
  <r>
    <n v="29"/>
    <n v="3"/>
    <n v="2019"/>
    <x v="8"/>
    <n v="29"/>
    <n v="3"/>
    <n v="2019"/>
    <s v="29/03/2019_2"/>
    <x v="8"/>
    <s v="Le 29 mars"/>
    <x v="9"/>
    <s v="Paris"/>
    <s v="oui"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  <r>
    <m/>
    <m/>
    <m/>
    <x v="9"/>
    <m/>
    <m/>
    <m/>
    <s v="00/01/1900_0"/>
    <x v="9"/>
    <m/>
    <x v="7"/>
    <m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outline="1" outlineData="1" multipleFieldFilters="0">
  <location ref="AG42:AG53" firstHeaderRow="1" firstDataRow="1" firstDataCol="1"/>
  <pivotFields count="18"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showAll="0"/>
    <pivotField axis="axisRow" showAll="0">
      <items count="19">
        <item m="1" x="14"/>
        <item m="1" x="12"/>
        <item m="1" x="10"/>
        <item m="1" x="16"/>
        <item m="1" x="13"/>
        <item m="1" x="17"/>
        <item m="1" x="11"/>
        <item x="2"/>
        <item m="1" x="15"/>
        <item x="7"/>
        <item x="0"/>
        <item x="1"/>
        <item x="3"/>
        <item x="4"/>
        <item x="5"/>
        <item x="6"/>
        <item x="8"/>
        <item x="9"/>
        <item t="default"/>
      </items>
    </pivotField>
    <pivotField showAll="0"/>
    <pivotField showAll="0"/>
    <pivotField showAll="0"/>
    <pivotField showAll="0"/>
    <pivotField showAll="0"/>
    <pivotField showAll="0"/>
    <pivotField showAll="0"/>
  </pivotFields>
  <rowFields count="1">
    <field x="10"/>
  </rowFields>
  <rowItems count="11">
    <i>
      <x v="7"/>
    </i>
    <i>
      <x v="9"/>
    </i>
    <i>
      <x v="10"/>
    </i>
    <i>
      <x v="11"/>
    </i>
    <i>
      <x v="12"/>
    </i>
    <i>
      <x v="13"/>
    </i>
    <i>
      <x v="14"/>
    </i>
    <i>
      <x v="15"/>
    </i>
    <i>
      <x v="16"/>
    </i>
    <i>
      <x v="17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4" minRefreshableVersion="3" useAutoFormatting="1" itemPrintTitles="1" createdVersion="6" indent="0" outline="1" outlineData="1" multipleFieldFilters="0">
  <location ref="AF42:AF63" firstHeaderRow="1" firstDataRow="1" firstDataCol="1"/>
  <pivotFields count="18">
    <pivotField showAll="0"/>
    <pivotField showAll="0"/>
    <pivotField showAll="0"/>
    <pivotField axis="axisRow" showAll="0">
      <items count="16">
        <item x="0"/>
        <item x="1"/>
        <item x="2"/>
        <item m="1" x="11"/>
        <item x="3"/>
        <item m="1" x="10"/>
        <item x="4"/>
        <item x="5"/>
        <item m="1" x="13"/>
        <item x="6"/>
        <item m="1" x="12"/>
        <item x="7"/>
        <item x="8"/>
        <item m="1" x="14"/>
        <item x="9"/>
        <item t="default"/>
      </items>
    </pivotField>
    <pivotField showAll="0"/>
    <pivotField showAll="0"/>
    <pivotField showAll="0"/>
    <pivotField showAll="0"/>
    <pivotField axis="axisRow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showAll="0"/>
    <pivotField showAll="0"/>
    <pivotField showAll="0"/>
    <pivotField showAll="0"/>
    <pivotField showAll="0"/>
    <pivotField showAll="0"/>
    <pivotField showAll="0"/>
    <pivotField showAll="0"/>
    <pivotField showAll="0"/>
  </pivotFields>
  <rowFields count="2">
    <field x="3"/>
    <field x="8"/>
  </rowFields>
  <rowItems count="21">
    <i>
      <x/>
    </i>
    <i r="1">
      <x/>
    </i>
    <i>
      <x v="1"/>
    </i>
    <i r="1">
      <x v="1"/>
    </i>
    <i>
      <x v="2"/>
    </i>
    <i r="1">
      <x v="2"/>
    </i>
    <i>
      <x v="4"/>
    </i>
    <i r="1">
      <x v="3"/>
    </i>
    <i>
      <x v="6"/>
    </i>
    <i r="1">
      <x v="4"/>
    </i>
    <i>
      <x v="7"/>
    </i>
    <i r="1">
      <x v="5"/>
    </i>
    <i>
      <x v="9"/>
    </i>
    <i r="1">
      <x v="6"/>
    </i>
    <i>
      <x v="11"/>
    </i>
    <i r="1">
      <x v="7"/>
    </i>
    <i>
      <x v="12"/>
    </i>
    <i r="1">
      <x v="8"/>
    </i>
    <i>
      <x v="14"/>
    </i>
    <i r="1">
      <x v="9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id="3" name="Tableau3" displayName="Tableau3" ref="A6:R186" totalsRowShown="0" headerRowDxfId="54" dataDxfId="53" tableBorderDxfId="52">
  <autoFilter ref="A6:R186"/>
  <sortState ref="A7:R186">
    <sortCondition ref="D6:D186"/>
  </sortState>
  <tableColumns count="18">
    <tableColumn id="1" name="Jour début" dataDxfId="51"/>
    <tableColumn id="2" name="Mois début" dataDxfId="50"/>
    <tableColumn id="3" name="Année" dataDxfId="49"/>
    <tableColumn id="4" name="Date début" dataDxfId="48">
      <calculatedColumnFormula>+DATE(C7,B7,A7)</calculatedColumnFormula>
    </tableColumn>
    <tableColumn id="5" name="Jour fin" dataDxfId="47"/>
    <tableColumn id="6" name="Mois fin" dataDxfId="46"/>
    <tableColumn id="19" name="Année2" dataDxfId="45"/>
    <tableColumn id="16" name="Nombre " dataDxfId="44">
      <calculatedColumnFormula>CONCATENATE(TEXT(I7,"jj/mm/aaaa")&amp;"_"&amp;COUNTIF($I$7:I7,I7))</calculatedColumnFormula>
    </tableColumn>
    <tableColumn id="7" name="Date fin" dataDxfId="43">
      <calculatedColumnFormula>+DATE(Tableau3[[#This Row],[Année2]],Tableau3[[#This Row],[Mois fin]],Tableau3[[#This Row],[Jour fin]])</calculatedColumnFormula>
    </tableColumn>
    <tableColumn id="8" name="Date évenement " dataDxfId="42">
      <calculatedColumnFormula>IF(D7=I7,CONCATENATE("Le "&amp;TEXT(D7,"jj mmmm")),CONCATENATE("Du "&amp;TEXT(D7,"jj mmmm")&amp;" au "&amp;TEXT(I7,"jj mmmm")))</calculatedColumnFormula>
    </tableColumn>
    <tableColumn id="9" name="Nom" dataDxfId="41"/>
    <tableColumn id="10" name="Lieu" dataDxfId="40"/>
    <tableColumn id="11" name="Inscrit" dataDxfId="39"/>
    <tableColumn id="12" name="Prix" dataDxfId="38"/>
    <tableColumn id="17" name="Participation HELPP" dataDxfId="37"/>
    <tableColumn id="13" name="Participants" dataDxfId="36"/>
    <tableColumn id="14" name="Organisateur" dataDxfId="35"/>
    <tableColumn id="15" name="Matériels à prévoir" dataDxfId="34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7" Type="http://schemas.openxmlformats.org/officeDocument/2006/relationships/ctrlProp" Target="../ctrlProps/ctrlProp2.x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1.xml"/><Relationship Id="rId5" Type="http://schemas.openxmlformats.org/officeDocument/2006/relationships/vmlDrawing" Target="../drawings/vmlDrawing1.vm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3:R186"/>
  <sheetViews>
    <sheetView topLeftCell="A2" workbookViewId="0">
      <selection activeCell="A16" sqref="A16"/>
    </sheetView>
  </sheetViews>
  <sheetFormatPr baseColWidth="10" defaultRowHeight="15.6" x14ac:dyDescent="0.3"/>
  <cols>
    <col min="1" max="1" width="12" customWidth="1"/>
    <col min="2" max="2" width="12.59765625" customWidth="1"/>
    <col min="4" max="4" width="12.5" style="17" customWidth="1"/>
    <col min="7" max="7" width="11" style="17"/>
    <col min="8" max="8" width="12.3984375" style="17" bestFit="1" customWidth="1"/>
    <col min="9" max="9" width="20.19921875" customWidth="1"/>
    <col min="10" max="10" width="22.8984375" bestFit="1" customWidth="1"/>
    <col min="11" max="11" width="16.09765625" customWidth="1"/>
    <col min="13" max="13" width="16" bestFit="1" customWidth="1"/>
    <col min="14" max="14" width="19" style="1" customWidth="1"/>
    <col min="15" max="15" width="19.09765625" customWidth="1"/>
    <col min="16" max="16" width="15.09765625" style="1" bestFit="1" customWidth="1"/>
    <col min="17" max="17" width="16" bestFit="1" customWidth="1"/>
    <col min="18" max="18" width="21.19921875" bestFit="1" customWidth="1"/>
  </cols>
  <sheetData>
    <row r="3" spans="1:18" x14ac:dyDescent="0.3">
      <c r="C3" s="17"/>
    </row>
    <row r="4" spans="1:18" x14ac:dyDescent="0.3">
      <c r="C4" s="17"/>
    </row>
    <row r="6" spans="1:18" x14ac:dyDescent="0.3">
      <c r="A6" s="1" t="s">
        <v>0</v>
      </c>
      <c r="B6" s="1" t="s">
        <v>1</v>
      </c>
      <c r="C6" s="1" t="s">
        <v>2</v>
      </c>
      <c r="D6" s="47" t="s">
        <v>3</v>
      </c>
      <c r="E6" s="4" t="s">
        <v>4</v>
      </c>
      <c r="F6" s="5" t="s">
        <v>5</v>
      </c>
      <c r="G6" s="5" t="s">
        <v>46</v>
      </c>
      <c r="H6" s="5" t="s">
        <v>51</v>
      </c>
      <c r="I6" s="48" t="s">
        <v>6</v>
      </c>
      <c r="J6" s="5" t="s">
        <v>7</v>
      </c>
      <c r="K6" s="31" t="s">
        <v>9</v>
      </c>
      <c r="L6" s="5" t="s">
        <v>8</v>
      </c>
      <c r="M6" s="5" t="s">
        <v>10</v>
      </c>
      <c r="N6" s="5" t="s">
        <v>11</v>
      </c>
      <c r="O6" s="31" t="s">
        <v>49</v>
      </c>
      <c r="P6" s="5" t="s">
        <v>12</v>
      </c>
      <c r="Q6" s="5" t="s">
        <v>16</v>
      </c>
      <c r="R6" s="5" t="s">
        <v>13</v>
      </c>
    </row>
    <row r="7" spans="1:18" x14ac:dyDescent="0.3">
      <c r="A7" s="1">
        <v>11</v>
      </c>
      <c r="B7" s="1">
        <v>1</v>
      </c>
      <c r="C7" s="1">
        <v>2019</v>
      </c>
      <c r="D7" s="47">
        <f t="shared" ref="D7:D16" si="0">+DATE(C7,B7,A7)</f>
        <v>43476</v>
      </c>
      <c r="E7" s="6">
        <v>12</v>
      </c>
      <c r="F7" s="7">
        <v>1</v>
      </c>
      <c r="G7" s="7">
        <v>2019</v>
      </c>
      <c r="H7" s="7" t="str">
        <f>CONCATENATE(TEXT(I7,"jj/mm/aaaa")&amp;"_"&amp;COUNTIF($I$7:I7,I7))</f>
        <v>12/01/2019_1</v>
      </c>
      <c r="I7" s="46">
        <f>+DATE(Tableau3[[#This Row],[Année2]],Tableau3[[#This Row],[Mois fin]],Tableau3[[#This Row],[Jour fin]])</f>
        <v>43477</v>
      </c>
      <c r="J7" s="7" t="str">
        <f t="shared" ref="J7:J16" si="1">IF(D7=I7,CONCATENATE("Le "&amp;TEXT(D7,"jj mmmm")),CONCATENATE("Du "&amp;TEXT(D7,"jj mmmm")&amp;" au "&amp;TEXT(I7,"jj mmmm")))</f>
        <v>Du 11 janvier au 12 janvier</v>
      </c>
      <c r="K7" s="32" t="s">
        <v>54</v>
      </c>
      <c r="L7" s="2" t="s">
        <v>14</v>
      </c>
      <c r="M7" s="2" t="s">
        <v>43</v>
      </c>
      <c r="N7" s="7"/>
      <c r="O7" s="2"/>
      <c r="P7" s="7" t="s">
        <v>15</v>
      </c>
      <c r="Q7" s="2"/>
      <c r="R7" s="2"/>
    </row>
    <row r="8" spans="1:18" x14ac:dyDescent="0.3">
      <c r="A8" s="1">
        <v>18</v>
      </c>
      <c r="B8" s="1">
        <v>1</v>
      </c>
      <c r="C8" s="1">
        <v>2019</v>
      </c>
      <c r="D8" s="47">
        <f t="shared" si="0"/>
        <v>43483</v>
      </c>
      <c r="E8" s="8">
        <v>18</v>
      </c>
      <c r="F8" s="9">
        <v>1</v>
      </c>
      <c r="G8" s="7">
        <v>2019</v>
      </c>
      <c r="H8" s="7" t="str">
        <f>CONCATENATE(TEXT(I8,"jj/mm/aaaa")&amp;"_"&amp;COUNTIF($I$7:I8,I8))</f>
        <v>18/01/2019_1</v>
      </c>
      <c r="I8" s="49">
        <f>+DATE(Tableau3[[#This Row],[Année2]],Tableau3[[#This Row],[Mois fin]],Tableau3[[#This Row],[Jour fin]])</f>
        <v>43483</v>
      </c>
      <c r="J8" s="9" t="str">
        <f t="shared" si="1"/>
        <v>Le 18 janvier</v>
      </c>
      <c r="K8" s="33" t="s">
        <v>55</v>
      </c>
      <c r="L8" s="3" t="s">
        <v>38</v>
      </c>
      <c r="M8" s="3" t="s">
        <v>43</v>
      </c>
      <c r="N8" s="9"/>
      <c r="O8" s="3"/>
      <c r="P8" s="9"/>
      <c r="Q8" s="3"/>
      <c r="R8" s="3"/>
    </row>
    <row r="9" spans="1:18" x14ac:dyDescent="0.3">
      <c r="A9" s="1">
        <v>19</v>
      </c>
      <c r="B9" s="1">
        <v>1</v>
      </c>
      <c r="C9" s="1">
        <v>2019</v>
      </c>
      <c r="D9" s="47">
        <f t="shared" si="0"/>
        <v>43484</v>
      </c>
      <c r="E9" s="6">
        <v>19</v>
      </c>
      <c r="F9" s="7">
        <v>1</v>
      </c>
      <c r="G9" s="7">
        <v>2019</v>
      </c>
      <c r="H9" s="7" t="str">
        <f>CONCATENATE(TEXT(I9,"jj/mm/aaaa")&amp;"_"&amp;COUNTIF($I$7:I9,I9))</f>
        <v>19/01/2019_1</v>
      </c>
      <c r="I9" s="46">
        <f>+DATE(Tableau3[[#This Row],[Année2]],Tableau3[[#This Row],[Mois fin]],Tableau3[[#This Row],[Jour fin]])</f>
        <v>43484</v>
      </c>
      <c r="J9" s="7" t="str">
        <f t="shared" si="1"/>
        <v>Le 19 janvier</v>
      </c>
      <c r="K9" s="32" t="s">
        <v>37</v>
      </c>
      <c r="L9" s="2" t="s">
        <v>39</v>
      </c>
      <c r="M9" s="2" t="s">
        <v>43</v>
      </c>
      <c r="N9" s="7"/>
      <c r="O9" s="2"/>
      <c r="P9" s="7"/>
      <c r="Q9" s="2"/>
      <c r="R9" s="2"/>
    </row>
    <row r="10" spans="1:18" x14ac:dyDescent="0.3">
      <c r="A10" s="1">
        <v>7</v>
      </c>
      <c r="B10" s="1">
        <v>2</v>
      </c>
      <c r="C10" s="1">
        <v>2019</v>
      </c>
      <c r="D10" s="47">
        <f t="shared" si="0"/>
        <v>43503</v>
      </c>
      <c r="E10" s="6">
        <v>9</v>
      </c>
      <c r="F10" s="7">
        <v>2</v>
      </c>
      <c r="G10" s="7">
        <v>2019</v>
      </c>
      <c r="H10" s="7" t="str">
        <f>CONCATENATE(TEXT(I10,"jj/mm/aaaa")&amp;"_"&amp;COUNTIF($I$7:I10,I10))</f>
        <v>09/02/2019_1</v>
      </c>
      <c r="I10" s="46">
        <f>+DATE(Tableau3[[#This Row],[Année2]],Tableau3[[#This Row],[Mois fin]],Tableau3[[#This Row],[Jour fin]])</f>
        <v>43505</v>
      </c>
      <c r="J10" s="7" t="str">
        <f t="shared" si="1"/>
        <v>Du 07 février au 09 février</v>
      </c>
      <c r="K10" s="32" t="s">
        <v>56</v>
      </c>
      <c r="L10" s="2" t="s">
        <v>40</v>
      </c>
      <c r="M10" s="2" t="s">
        <v>43</v>
      </c>
      <c r="N10" s="7"/>
      <c r="O10" s="2"/>
      <c r="P10" s="7"/>
      <c r="Q10" s="2"/>
      <c r="R10" s="2"/>
    </row>
    <row r="11" spans="1:18" x14ac:dyDescent="0.3">
      <c r="A11" s="1">
        <v>7</v>
      </c>
      <c r="B11" s="1">
        <v>3</v>
      </c>
      <c r="C11" s="1">
        <v>2019</v>
      </c>
      <c r="D11" s="47">
        <f t="shared" si="0"/>
        <v>43531</v>
      </c>
      <c r="E11" s="6">
        <v>9</v>
      </c>
      <c r="F11" s="7">
        <v>3</v>
      </c>
      <c r="G11" s="7">
        <v>2019</v>
      </c>
      <c r="H11" s="7" t="str">
        <f>CONCATENATE(TEXT(I11,"jj/mm/aaaa")&amp;"_"&amp;COUNTIF($I$7:I11,I11))</f>
        <v>09/03/2019_1</v>
      </c>
      <c r="I11" s="46">
        <f>+DATE(Tableau3[[#This Row],[Année2]],Tableau3[[#This Row],[Mois fin]],Tableau3[[#This Row],[Jour fin]])</f>
        <v>43533</v>
      </c>
      <c r="J11" s="7" t="str">
        <f t="shared" si="1"/>
        <v>Du 07 mars au 09 mars</v>
      </c>
      <c r="K11" s="32" t="s">
        <v>59</v>
      </c>
      <c r="L11" s="2" t="s">
        <v>39</v>
      </c>
      <c r="M11" s="2" t="s">
        <v>43</v>
      </c>
      <c r="N11" s="7"/>
      <c r="O11" s="2"/>
      <c r="P11" s="7"/>
      <c r="Q11" s="2"/>
      <c r="R11" s="2"/>
    </row>
    <row r="12" spans="1:18" x14ac:dyDescent="0.3">
      <c r="A12" s="1">
        <v>15</v>
      </c>
      <c r="B12" s="1">
        <v>3</v>
      </c>
      <c r="C12" s="1">
        <v>2019</v>
      </c>
      <c r="D12" s="47">
        <f t="shared" si="0"/>
        <v>43539</v>
      </c>
      <c r="E12" s="14">
        <v>15</v>
      </c>
      <c r="F12" s="15">
        <v>3</v>
      </c>
      <c r="G12" s="7">
        <v>2019</v>
      </c>
      <c r="H12" s="15" t="str">
        <f>CONCATENATE(TEXT(I12,"jj/mm/aaaa")&amp;"_"&amp;COUNTIF($I$7:I12,I12))</f>
        <v>15/03/2019_1</v>
      </c>
      <c r="I12" s="50">
        <f>+DATE(Tableau3[[#This Row],[Année2]],Tableau3[[#This Row],[Mois fin]],Tableau3[[#This Row],[Jour fin]])</f>
        <v>43539</v>
      </c>
      <c r="J12" s="15" t="str">
        <f t="shared" si="1"/>
        <v>Le 15 mars</v>
      </c>
      <c r="K12" s="34" t="s">
        <v>58</v>
      </c>
      <c r="L12" s="16" t="s">
        <v>41</v>
      </c>
      <c r="M12" s="16" t="s">
        <v>43</v>
      </c>
      <c r="N12" s="15"/>
      <c r="O12" s="16"/>
      <c r="P12" s="15"/>
      <c r="Q12" s="16"/>
      <c r="R12" s="16"/>
    </row>
    <row r="13" spans="1:18" x14ac:dyDescent="0.3">
      <c r="A13" s="1">
        <v>22</v>
      </c>
      <c r="B13" s="1">
        <v>3</v>
      </c>
      <c r="C13" s="1">
        <v>2019</v>
      </c>
      <c r="D13" s="47">
        <f t="shared" si="0"/>
        <v>43546</v>
      </c>
      <c r="E13" s="14">
        <v>22</v>
      </c>
      <c r="F13" s="15">
        <v>3</v>
      </c>
      <c r="G13" s="7">
        <v>2019</v>
      </c>
      <c r="H13" s="15" t="str">
        <f>CONCATENATE(TEXT(I13,"jj/mm/aaaa")&amp;"_"&amp;COUNTIF($I$7:I13,I13))</f>
        <v>22/03/2019_1</v>
      </c>
      <c r="I13" s="50">
        <f>+DATE(Tableau3[[#This Row],[Année2]],Tableau3[[#This Row],[Mois fin]],Tableau3[[#This Row],[Jour fin]])</f>
        <v>43546</v>
      </c>
      <c r="J13" s="15" t="str">
        <f t="shared" si="1"/>
        <v>Le 22 mars</v>
      </c>
      <c r="K13" s="34" t="s">
        <v>57</v>
      </c>
      <c r="L13" s="16" t="s">
        <v>42</v>
      </c>
      <c r="M13" s="16" t="s">
        <v>47</v>
      </c>
      <c r="N13" s="15"/>
      <c r="O13" s="16"/>
      <c r="P13" s="15"/>
      <c r="Q13" s="16"/>
      <c r="R13" s="16"/>
    </row>
    <row r="14" spans="1:18" x14ac:dyDescent="0.3">
      <c r="A14" s="1">
        <v>23</v>
      </c>
      <c r="B14" s="1">
        <v>3</v>
      </c>
      <c r="C14" s="1">
        <v>2019</v>
      </c>
      <c r="D14" s="47">
        <f t="shared" si="0"/>
        <v>43547</v>
      </c>
      <c r="E14" s="14">
        <v>24</v>
      </c>
      <c r="F14" s="15">
        <v>3</v>
      </c>
      <c r="G14" s="7">
        <v>2019</v>
      </c>
      <c r="H14" s="15" t="str">
        <f>CONCATENATE(TEXT(I14,"jj/mm/aaaa")&amp;"_"&amp;COUNTIF($I$7:I14,I14))</f>
        <v>24/03/2019_1</v>
      </c>
      <c r="I14" s="50">
        <f>+DATE(Tableau3[[#This Row],[Année2]],Tableau3[[#This Row],[Mois fin]],Tableau3[[#This Row],[Jour fin]])</f>
        <v>43548</v>
      </c>
      <c r="J14" s="15" t="str">
        <f t="shared" si="1"/>
        <v>Du 23 mars au 24 mars</v>
      </c>
      <c r="K14" s="32"/>
      <c r="L14" s="16" t="s">
        <v>39</v>
      </c>
      <c r="M14" s="16"/>
      <c r="N14" s="15"/>
      <c r="O14" s="16"/>
      <c r="P14" s="15"/>
      <c r="Q14" s="16"/>
      <c r="R14" s="16"/>
    </row>
    <row r="15" spans="1:18" x14ac:dyDescent="0.3">
      <c r="A15" s="1">
        <v>29</v>
      </c>
      <c r="B15" s="1">
        <v>3</v>
      </c>
      <c r="C15" s="1">
        <v>2019</v>
      </c>
      <c r="D15" s="47">
        <f t="shared" si="0"/>
        <v>43553</v>
      </c>
      <c r="E15" s="14">
        <v>29</v>
      </c>
      <c r="F15" s="15">
        <v>3</v>
      </c>
      <c r="G15" s="15">
        <v>2019</v>
      </c>
      <c r="H15" s="15" t="str">
        <f>CONCATENATE(TEXT(I15,"jj/mm/aaaa")&amp;"_"&amp;COUNTIF($I$7:I15,I15))</f>
        <v>29/03/2019_1</v>
      </c>
      <c r="I15" s="50">
        <f>+DATE(Tableau3[[#This Row],[Année2]],Tableau3[[#This Row],[Mois fin]],Tableau3[[#This Row],[Jour fin]])</f>
        <v>43553</v>
      </c>
      <c r="J15" s="15" t="str">
        <f t="shared" si="1"/>
        <v>Le 29 mars</v>
      </c>
      <c r="K15" s="34" t="s">
        <v>61</v>
      </c>
      <c r="L15" s="16"/>
      <c r="M15" s="16" t="s">
        <v>47</v>
      </c>
      <c r="N15" s="15"/>
      <c r="O15" s="16"/>
      <c r="P15" s="15"/>
      <c r="Q15" s="16"/>
      <c r="R15" s="16"/>
    </row>
    <row r="16" spans="1:18" x14ac:dyDescent="0.3">
      <c r="A16" s="1">
        <v>29</v>
      </c>
      <c r="B16" s="1">
        <v>3</v>
      </c>
      <c r="C16" s="1">
        <v>2019</v>
      </c>
      <c r="D16" s="47">
        <f t="shared" si="0"/>
        <v>43553</v>
      </c>
      <c r="E16" s="14">
        <v>29</v>
      </c>
      <c r="F16" s="15">
        <v>3</v>
      </c>
      <c r="G16" s="15">
        <v>2019</v>
      </c>
      <c r="H16" s="15" t="str">
        <f>CONCATENATE(TEXT(I16,"jj/mm/aaaa")&amp;"_"&amp;COUNTIF($I$7:I16,I16))</f>
        <v>29/03/2019_2</v>
      </c>
      <c r="I16" s="50">
        <f>+DATE(Tableau3[[#This Row],[Année2]],Tableau3[[#This Row],[Mois fin]],Tableau3[[#This Row],[Jour fin]])</f>
        <v>43553</v>
      </c>
      <c r="J16" s="15" t="str">
        <f t="shared" si="1"/>
        <v>Le 29 mars</v>
      </c>
      <c r="K16" s="34" t="s">
        <v>60</v>
      </c>
      <c r="L16" s="16" t="s">
        <v>39</v>
      </c>
      <c r="M16" s="16" t="s">
        <v>43</v>
      </c>
      <c r="N16" s="15"/>
      <c r="O16" s="16"/>
      <c r="P16" s="15"/>
      <c r="Q16" s="16"/>
      <c r="R16" s="16"/>
    </row>
    <row r="17" spans="1:18" x14ac:dyDescent="0.3">
      <c r="A17" s="1"/>
      <c r="B17" s="1"/>
      <c r="C17" s="1"/>
      <c r="D17" s="47"/>
      <c r="E17" s="14"/>
      <c r="F17" s="15"/>
      <c r="G17" s="15"/>
      <c r="H17" s="15" t="str">
        <f>CONCATENATE(TEXT(I17,"jj/mm/aaaa")&amp;"_"&amp;COUNTIF($I$7:I17,I17))</f>
        <v>00/01/1900_0</v>
      </c>
      <c r="I17" s="50"/>
      <c r="J17" s="15"/>
      <c r="K17" s="34"/>
      <c r="L17" s="16"/>
      <c r="M17" s="16"/>
      <c r="N17" s="15"/>
      <c r="O17" s="16"/>
      <c r="P17" s="15"/>
      <c r="Q17" s="16"/>
      <c r="R17" s="16"/>
    </row>
    <row r="18" spans="1:18" x14ac:dyDescent="0.3">
      <c r="A18" s="1"/>
      <c r="B18" s="1"/>
      <c r="C18" s="1"/>
      <c r="D18" s="47"/>
      <c r="E18" s="14"/>
      <c r="F18" s="15"/>
      <c r="G18" s="15"/>
      <c r="H18" s="15" t="str">
        <f>CONCATENATE(TEXT(I18,"jj/mm/aaaa")&amp;"_"&amp;COUNTIF($I$7:I18,I18))</f>
        <v>00/01/1900_0</v>
      </c>
      <c r="I18" s="50"/>
      <c r="J18" s="15"/>
      <c r="K18" s="34"/>
      <c r="L18" s="16"/>
      <c r="M18" s="16"/>
      <c r="N18" s="15"/>
      <c r="O18" s="16"/>
      <c r="P18" s="15"/>
      <c r="Q18" s="16"/>
      <c r="R18" s="16"/>
    </row>
    <row r="19" spans="1:18" x14ac:dyDescent="0.3">
      <c r="A19" s="1"/>
      <c r="B19" s="1"/>
      <c r="C19" s="1"/>
      <c r="D19" s="47"/>
      <c r="E19" s="14"/>
      <c r="F19" s="15"/>
      <c r="G19" s="15"/>
      <c r="H19" s="15" t="str">
        <f>CONCATENATE(TEXT(I19,"jj/mm/aaaa")&amp;"_"&amp;COUNTIF($I$7:I19,I19))</f>
        <v>00/01/1900_0</v>
      </c>
      <c r="I19" s="50"/>
      <c r="J19" s="15"/>
      <c r="K19" s="34"/>
      <c r="L19" s="16"/>
      <c r="M19" s="16"/>
      <c r="N19" s="15"/>
      <c r="O19" s="16"/>
      <c r="P19" s="15"/>
      <c r="Q19" s="16"/>
      <c r="R19" s="16"/>
    </row>
    <row r="20" spans="1:18" x14ac:dyDescent="0.3">
      <c r="A20" s="1"/>
      <c r="B20" s="1"/>
      <c r="C20" s="1"/>
      <c r="D20" s="47"/>
      <c r="E20" s="14"/>
      <c r="F20" s="15"/>
      <c r="G20" s="15"/>
      <c r="H20" s="15" t="str">
        <f>CONCATENATE(TEXT(I20,"jj/mm/aaaa")&amp;"_"&amp;COUNTIF($I$7:I20,I20))</f>
        <v>00/01/1900_0</v>
      </c>
      <c r="I20" s="50"/>
      <c r="J20" s="15"/>
      <c r="K20" s="34"/>
      <c r="L20" s="16"/>
      <c r="M20" s="16"/>
      <c r="N20" s="15"/>
      <c r="O20" s="16"/>
      <c r="P20" s="15"/>
      <c r="Q20" s="16"/>
      <c r="R20" s="16"/>
    </row>
    <row r="21" spans="1:18" x14ac:dyDescent="0.3">
      <c r="A21" s="1"/>
      <c r="B21" s="1"/>
      <c r="C21" s="1"/>
      <c r="D21" s="47"/>
      <c r="E21" s="14"/>
      <c r="F21" s="15"/>
      <c r="G21" s="15"/>
      <c r="H21" s="15" t="str">
        <f>CONCATENATE(TEXT(I21,"jj/mm/aaaa")&amp;"_"&amp;COUNTIF($I$7:I21,I21))</f>
        <v>00/01/1900_0</v>
      </c>
      <c r="I21" s="50"/>
      <c r="J21" s="15"/>
      <c r="K21" s="34"/>
      <c r="L21" s="16"/>
      <c r="M21" s="16"/>
      <c r="N21" s="15"/>
      <c r="O21" s="16"/>
      <c r="P21" s="15"/>
      <c r="Q21" s="16"/>
      <c r="R21" s="16"/>
    </row>
    <row r="22" spans="1:18" x14ac:dyDescent="0.3">
      <c r="A22" s="1"/>
      <c r="B22" s="1"/>
      <c r="C22" s="1"/>
      <c r="D22" s="47"/>
      <c r="E22" s="14"/>
      <c r="F22" s="15"/>
      <c r="G22" s="15"/>
      <c r="H22" s="15" t="str">
        <f>CONCATENATE(TEXT(I22,"jj/mm/aaaa")&amp;"_"&amp;COUNTIF($I$7:I22,I22))</f>
        <v>00/01/1900_0</v>
      </c>
      <c r="I22" s="50"/>
      <c r="J22" s="15"/>
      <c r="K22" s="34"/>
      <c r="L22" s="16"/>
      <c r="M22" s="16"/>
      <c r="N22" s="15"/>
      <c r="O22" s="16"/>
      <c r="P22" s="15"/>
      <c r="Q22" s="16"/>
      <c r="R22" s="16"/>
    </row>
    <row r="23" spans="1:18" x14ac:dyDescent="0.3">
      <c r="A23" s="1"/>
      <c r="B23" s="1"/>
      <c r="C23" s="1"/>
      <c r="D23" s="47"/>
      <c r="E23" s="14"/>
      <c r="F23" s="15"/>
      <c r="G23" s="15"/>
      <c r="H23" s="15" t="str">
        <f>CONCATENATE(TEXT(I23,"jj/mm/aaaa")&amp;"_"&amp;COUNTIF($I$7:I23,I23))</f>
        <v>00/01/1900_0</v>
      </c>
      <c r="I23" s="50"/>
      <c r="J23" s="15"/>
      <c r="K23" s="34"/>
      <c r="L23" s="16"/>
      <c r="M23" s="16"/>
      <c r="N23" s="15"/>
      <c r="O23" s="16"/>
      <c r="P23" s="15"/>
      <c r="Q23" s="16"/>
      <c r="R23" s="16"/>
    </row>
    <row r="24" spans="1:18" x14ac:dyDescent="0.3">
      <c r="A24" s="1"/>
      <c r="B24" s="1"/>
      <c r="C24" s="1"/>
      <c r="D24" s="47"/>
      <c r="E24" s="14"/>
      <c r="F24" s="15"/>
      <c r="G24" s="15"/>
      <c r="H24" s="15" t="str">
        <f>CONCATENATE(TEXT(I24,"jj/mm/aaaa")&amp;"_"&amp;COUNTIF($I$7:I24,I24))</f>
        <v>00/01/1900_0</v>
      </c>
      <c r="I24" s="50"/>
      <c r="J24" s="15"/>
      <c r="K24" s="34"/>
      <c r="L24" s="16"/>
      <c r="M24" s="16"/>
      <c r="N24" s="15"/>
      <c r="O24" s="16"/>
      <c r="P24" s="15"/>
      <c r="Q24" s="16"/>
      <c r="R24" s="16"/>
    </row>
    <row r="25" spans="1:18" x14ac:dyDescent="0.3">
      <c r="A25" s="1"/>
      <c r="B25" s="1"/>
      <c r="C25" s="1"/>
      <c r="D25" s="47"/>
      <c r="E25" s="14"/>
      <c r="F25" s="15"/>
      <c r="G25" s="15"/>
      <c r="H25" s="15" t="str">
        <f>CONCATENATE(TEXT(I25,"jj/mm/aaaa")&amp;"_"&amp;COUNTIF($I$7:I25,I25))</f>
        <v>00/01/1900_0</v>
      </c>
      <c r="I25" s="50"/>
      <c r="J25" s="15"/>
      <c r="K25" s="34"/>
      <c r="L25" s="16"/>
      <c r="M25" s="16"/>
      <c r="N25" s="15"/>
      <c r="O25" s="16"/>
      <c r="P25" s="15"/>
      <c r="Q25" s="16"/>
      <c r="R25" s="16"/>
    </row>
    <row r="26" spans="1:18" x14ac:dyDescent="0.3">
      <c r="A26" s="1"/>
      <c r="B26" s="1"/>
      <c r="C26" s="1"/>
      <c r="D26" s="47"/>
      <c r="E26" s="14"/>
      <c r="F26" s="15"/>
      <c r="G26" s="15"/>
      <c r="H26" s="15" t="str">
        <f>CONCATENATE(TEXT(I26,"jj/mm/aaaa")&amp;"_"&amp;COUNTIF($I$7:I26,I26))</f>
        <v>00/01/1900_0</v>
      </c>
      <c r="I26" s="50"/>
      <c r="J26" s="15"/>
      <c r="K26" s="34"/>
      <c r="L26" s="16"/>
      <c r="M26" s="16"/>
      <c r="N26" s="15"/>
      <c r="O26" s="16"/>
      <c r="P26" s="15"/>
      <c r="Q26" s="16"/>
      <c r="R26" s="16"/>
    </row>
    <row r="27" spans="1:18" x14ac:dyDescent="0.3">
      <c r="A27" s="1"/>
      <c r="B27" s="1"/>
      <c r="C27" s="1"/>
      <c r="D27" s="47"/>
      <c r="E27" s="14"/>
      <c r="F27" s="15"/>
      <c r="G27" s="15"/>
      <c r="H27" s="15" t="str">
        <f>CONCATENATE(TEXT(I27,"jj/mm/aaaa")&amp;"_"&amp;COUNTIF($I$7:I27,I27))</f>
        <v>00/01/1900_0</v>
      </c>
      <c r="I27" s="50"/>
      <c r="J27" s="15"/>
      <c r="K27" s="34"/>
      <c r="L27" s="16"/>
      <c r="M27" s="16"/>
      <c r="N27" s="15"/>
      <c r="O27" s="16"/>
      <c r="P27" s="15"/>
      <c r="Q27" s="16"/>
      <c r="R27" s="16"/>
    </row>
    <row r="28" spans="1:18" x14ac:dyDescent="0.3">
      <c r="A28" s="1"/>
      <c r="B28" s="1"/>
      <c r="C28" s="1"/>
      <c r="D28" s="47"/>
      <c r="E28" s="14"/>
      <c r="F28" s="15"/>
      <c r="G28" s="15"/>
      <c r="H28" s="15" t="str">
        <f>CONCATENATE(TEXT(I28,"jj/mm/aaaa")&amp;"_"&amp;COUNTIF($I$7:I28,I28))</f>
        <v>00/01/1900_0</v>
      </c>
      <c r="I28" s="50"/>
      <c r="J28" s="15"/>
      <c r="K28" s="34"/>
      <c r="L28" s="16"/>
      <c r="M28" s="16"/>
      <c r="N28" s="15"/>
      <c r="O28" s="16"/>
      <c r="P28" s="15"/>
      <c r="Q28" s="16"/>
      <c r="R28" s="16"/>
    </row>
    <row r="29" spans="1:18" x14ac:dyDescent="0.3">
      <c r="A29" s="1"/>
      <c r="B29" s="1"/>
      <c r="C29" s="1"/>
      <c r="D29" s="47"/>
      <c r="E29" s="14"/>
      <c r="F29" s="15"/>
      <c r="G29" s="15"/>
      <c r="H29" s="15" t="str">
        <f>CONCATENATE(TEXT(I29,"jj/mm/aaaa")&amp;"_"&amp;COUNTIF($I$7:I29,I29))</f>
        <v>00/01/1900_0</v>
      </c>
      <c r="I29" s="50"/>
      <c r="J29" s="15"/>
      <c r="K29" s="34"/>
      <c r="L29" s="16"/>
      <c r="M29" s="16"/>
      <c r="N29" s="15"/>
      <c r="O29" s="16"/>
      <c r="P29" s="15"/>
      <c r="Q29" s="16"/>
      <c r="R29" s="16"/>
    </row>
    <row r="30" spans="1:18" x14ac:dyDescent="0.3">
      <c r="A30" s="1"/>
      <c r="B30" s="1"/>
      <c r="C30" s="1"/>
      <c r="D30" s="47"/>
      <c r="E30" s="14"/>
      <c r="F30" s="15"/>
      <c r="G30" s="15"/>
      <c r="H30" s="15" t="str">
        <f>CONCATENATE(TEXT(I30,"jj/mm/aaaa")&amp;"_"&amp;COUNTIF($I$7:I30,I30))</f>
        <v>00/01/1900_0</v>
      </c>
      <c r="I30" s="50"/>
      <c r="J30" s="15"/>
      <c r="K30" s="34"/>
      <c r="L30" s="16"/>
      <c r="M30" s="16"/>
      <c r="N30" s="15"/>
      <c r="O30" s="16"/>
      <c r="P30" s="15"/>
      <c r="Q30" s="16"/>
      <c r="R30" s="16"/>
    </row>
    <row r="31" spans="1:18" x14ac:dyDescent="0.3">
      <c r="A31" s="1"/>
      <c r="B31" s="1"/>
      <c r="C31" s="1"/>
      <c r="D31" s="47"/>
      <c r="E31" s="14"/>
      <c r="F31" s="15"/>
      <c r="G31" s="15"/>
      <c r="H31" s="15" t="str">
        <f>CONCATENATE(TEXT(I31,"jj/mm/aaaa")&amp;"_"&amp;COUNTIF($I$7:I31,I31))</f>
        <v>00/01/1900_0</v>
      </c>
      <c r="I31" s="50"/>
      <c r="J31" s="15"/>
      <c r="K31" s="34"/>
      <c r="L31" s="16"/>
      <c r="M31" s="16"/>
      <c r="N31" s="15"/>
      <c r="O31" s="16"/>
      <c r="P31" s="15"/>
      <c r="Q31" s="16"/>
      <c r="R31" s="16"/>
    </row>
    <row r="32" spans="1:18" x14ac:dyDescent="0.3">
      <c r="A32" s="1"/>
      <c r="B32" s="1"/>
      <c r="C32" s="1"/>
      <c r="D32" s="47"/>
      <c r="E32" s="14"/>
      <c r="F32" s="15"/>
      <c r="G32" s="15"/>
      <c r="H32" s="15" t="str">
        <f>CONCATENATE(TEXT(I32,"jj/mm/aaaa")&amp;"_"&amp;COUNTIF($I$7:I32,I32))</f>
        <v>00/01/1900_0</v>
      </c>
      <c r="I32" s="50"/>
      <c r="J32" s="15"/>
      <c r="K32" s="34"/>
      <c r="L32" s="16"/>
      <c r="M32" s="16"/>
      <c r="N32" s="15"/>
      <c r="O32" s="16"/>
      <c r="P32" s="15"/>
      <c r="Q32" s="16"/>
      <c r="R32" s="16"/>
    </row>
    <row r="33" spans="1:18" x14ac:dyDescent="0.3">
      <c r="A33" s="1"/>
      <c r="B33" s="1"/>
      <c r="C33" s="1"/>
      <c r="D33" s="47"/>
      <c r="E33" s="14"/>
      <c r="F33" s="15"/>
      <c r="G33" s="15"/>
      <c r="H33" s="15" t="str">
        <f>CONCATENATE(TEXT(I33,"jj/mm/aaaa")&amp;"_"&amp;COUNTIF($I$7:I33,I33))</f>
        <v>00/01/1900_0</v>
      </c>
      <c r="I33" s="50"/>
      <c r="J33" s="15"/>
      <c r="K33" s="34"/>
      <c r="L33" s="16"/>
      <c r="M33" s="16"/>
      <c r="N33" s="15"/>
      <c r="O33" s="16"/>
      <c r="P33" s="15"/>
      <c r="Q33" s="16"/>
      <c r="R33" s="16"/>
    </row>
    <row r="34" spans="1:18" x14ac:dyDescent="0.3">
      <c r="A34" s="1"/>
      <c r="B34" s="1"/>
      <c r="C34" s="1"/>
      <c r="D34" s="47"/>
      <c r="E34" s="14"/>
      <c r="F34" s="15"/>
      <c r="G34" s="15"/>
      <c r="H34" s="15" t="str">
        <f>CONCATENATE(TEXT(I34,"jj/mm/aaaa")&amp;"_"&amp;COUNTIF($I$7:I34,I34))</f>
        <v>00/01/1900_0</v>
      </c>
      <c r="I34" s="50"/>
      <c r="J34" s="15"/>
      <c r="K34" s="34"/>
      <c r="L34" s="16"/>
      <c r="M34" s="16"/>
      <c r="N34" s="15"/>
      <c r="O34" s="16"/>
      <c r="P34" s="15"/>
      <c r="Q34" s="16"/>
      <c r="R34" s="16"/>
    </row>
    <row r="35" spans="1:18" x14ac:dyDescent="0.3">
      <c r="A35" s="1"/>
      <c r="B35" s="1"/>
      <c r="C35" s="1"/>
      <c r="D35" s="47"/>
      <c r="E35" s="14"/>
      <c r="F35" s="15"/>
      <c r="G35" s="15"/>
      <c r="H35" s="15" t="str">
        <f>CONCATENATE(TEXT(I35,"jj/mm/aaaa")&amp;"_"&amp;COUNTIF($I$7:I35,I35))</f>
        <v>00/01/1900_0</v>
      </c>
      <c r="I35" s="50"/>
      <c r="J35" s="15"/>
      <c r="K35" s="34"/>
      <c r="L35" s="16"/>
      <c r="M35" s="16"/>
      <c r="N35" s="15"/>
      <c r="O35" s="16"/>
      <c r="P35" s="15"/>
      <c r="Q35" s="16"/>
      <c r="R35" s="16"/>
    </row>
    <row r="36" spans="1:18" x14ac:dyDescent="0.3">
      <c r="A36" s="1"/>
      <c r="B36" s="1"/>
      <c r="C36" s="1"/>
      <c r="D36" s="47"/>
      <c r="E36" s="14"/>
      <c r="F36" s="15"/>
      <c r="G36" s="15"/>
      <c r="H36" s="15" t="str">
        <f>CONCATENATE(TEXT(I36,"jj/mm/aaaa")&amp;"_"&amp;COUNTIF($I$7:I36,I36))</f>
        <v>00/01/1900_0</v>
      </c>
      <c r="I36" s="50"/>
      <c r="J36" s="15"/>
      <c r="K36" s="34"/>
      <c r="L36" s="16"/>
      <c r="M36" s="16"/>
      <c r="N36" s="15"/>
      <c r="O36" s="16"/>
      <c r="P36" s="15"/>
      <c r="Q36" s="16"/>
      <c r="R36" s="16"/>
    </row>
    <row r="37" spans="1:18" x14ac:dyDescent="0.3">
      <c r="A37" s="1"/>
      <c r="B37" s="1"/>
      <c r="C37" s="1"/>
      <c r="D37" s="47"/>
      <c r="E37" s="14"/>
      <c r="F37" s="15"/>
      <c r="G37" s="15"/>
      <c r="H37" s="15" t="str">
        <f>CONCATENATE(TEXT(I37,"jj/mm/aaaa")&amp;"_"&amp;COUNTIF($I$7:I37,I37))</f>
        <v>00/01/1900_0</v>
      </c>
      <c r="I37" s="50"/>
      <c r="J37" s="15"/>
      <c r="K37" s="34"/>
      <c r="L37" s="16"/>
      <c r="M37" s="16"/>
      <c r="N37" s="15"/>
      <c r="O37" s="16"/>
      <c r="P37" s="15"/>
      <c r="Q37" s="16"/>
      <c r="R37" s="16"/>
    </row>
    <row r="38" spans="1:18" x14ac:dyDescent="0.3">
      <c r="A38" s="1"/>
      <c r="B38" s="1"/>
      <c r="C38" s="1"/>
      <c r="D38" s="47"/>
      <c r="E38" s="14"/>
      <c r="F38" s="15"/>
      <c r="G38" s="15"/>
      <c r="H38" s="15" t="str">
        <f>CONCATENATE(TEXT(I38,"jj/mm/aaaa")&amp;"_"&amp;COUNTIF($I$7:I38,I38))</f>
        <v>00/01/1900_0</v>
      </c>
      <c r="I38" s="50"/>
      <c r="J38" s="15"/>
      <c r="K38" s="34"/>
      <c r="L38" s="16"/>
      <c r="M38" s="16"/>
      <c r="N38" s="15"/>
      <c r="O38" s="16"/>
      <c r="P38" s="15"/>
      <c r="Q38" s="16"/>
      <c r="R38" s="16"/>
    </row>
    <row r="39" spans="1:18" x14ac:dyDescent="0.3">
      <c r="A39" s="1"/>
      <c r="B39" s="1"/>
      <c r="C39" s="1"/>
      <c r="D39" s="47"/>
      <c r="E39" s="14"/>
      <c r="F39" s="15"/>
      <c r="G39" s="15"/>
      <c r="H39" s="15" t="str">
        <f>CONCATENATE(TEXT(I39,"jj/mm/aaaa")&amp;"_"&amp;COUNTIF($I$7:I39,I39))</f>
        <v>00/01/1900_0</v>
      </c>
      <c r="I39" s="50"/>
      <c r="J39" s="15"/>
      <c r="K39" s="34"/>
      <c r="L39" s="16"/>
      <c r="M39" s="16"/>
      <c r="N39" s="15"/>
      <c r="O39" s="16"/>
      <c r="P39" s="15"/>
      <c r="Q39" s="16"/>
      <c r="R39" s="16"/>
    </row>
    <row r="40" spans="1:18" x14ac:dyDescent="0.3">
      <c r="A40" s="1"/>
      <c r="B40" s="1"/>
      <c r="C40" s="1"/>
      <c r="D40" s="47"/>
      <c r="E40" s="14"/>
      <c r="F40" s="15"/>
      <c r="G40" s="15"/>
      <c r="H40" s="15" t="str">
        <f>CONCATENATE(TEXT(I40,"jj/mm/aaaa")&amp;"_"&amp;COUNTIF($I$7:I40,I40))</f>
        <v>00/01/1900_0</v>
      </c>
      <c r="I40" s="50"/>
      <c r="J40" s="15"/>
      <c r="K40" s="34"/>
      <c r="L40" s="16"/>
      <c r="M40" s="16"/>
      <c r="N40" s="15"/>
      <c r="O40" s="16"/>
      <c r="P40" s="15"/>
      <c r="Q40" s="16"/>
      <c r="R40" s="16"/>
    </row>
    <row r="41" spans="1:18" x14ac:dyDescent="0.3">
      <c r="A41" s="1"/>
      <c r="B41" s="1"/>
      <c r="C41" s="1"/>
      <c r="D41" s="47"/>
      <c r="E41" s="14"/>
      <c r="F41" s="15"/>
      <c r="G41" s="15"/>
      <c r="H41" s="15" t="str">
        <f>CONCATENATE(TEXT(I41,"jj/mm/aaaa")&amp;"_"&amp;COUNTIF($I$7:I41,I41))</f>
        <v>00/01/1900_0</v>
      </c>
      <c r="I41" s="50"/>
      <c r="J41" s="15"/>
      <c r="K41" s="34"/>
      <c r="L41" s="16"/>
      <c r="M41" s="16"/>
      <c r="N41" s="15"/>
      <c r="O41" s="16"/>
      <c r="P41" s="15"/>
      <c r="Q41" s="16"/>
      <c r="R41" s="16"/>
    </row>
    <row r="42" spans="1:18" x14ac:dyDescent="0.3">
      <c r="A42" s="1"/>
      <c r="B42" s="1"/>
      <c r="C42" s="1"/>
      <c r="D42" s="47"/>
      <c r="E42" s="14"/>
      <c r="F42" s="15"/>
      <c r="G42" s="15"/>
      <c r="H42" s="15" t="str">
        <f>CONCATENATE(TEXT(I42,"jj/mm/aaaa")&amp;"_"&amp;COUNTIF($I$7:I42,I42))</f>
        <v>00/01/1900_0</v>
      </c>
      <c r="I42" s="50"/>
      <c r="J42" s="15"/>
      <c r="K42" s="34"/>
      <c r="L42" s="16"/>
      <c r="M42" s="16"/>
      <c r="N42" s="15"/>
      <c r="O42" s="16"/>
      <c r="P42" s="15"/>
      <c r="Q42" s="16"/>
      <c r="R42" s="16"/>
    </row>
    <row r="43" spans="1:18" x14ac:dyDescent="0.3">
      <c r="A43" s="1"/>
      <c r="B43" s="1"/>
      <c r="C43" s="1"/>
      <c r="D43" s="47"/>
      <c r="E43" s="14"/>
      <c r="F43" s="15"/>
      <c r="G43" s="15"/>
      <c r="H43" s="15" t="str">
        <f>CONCATENATE(TEXT(I43,"jj/mm/aaaa")&amp;"_"&amp;COUNTIF($I$7:I43,I43))</f>
        <v>00/01/1900_0</v>
      </c>
      <c r="I43" s="50"/>
      <c r="J43" s="15"/>
      <c r="K43" s="34"/>
      <c r="L43" s="16"/>
      <c r="M43" s="16"/>
      <c r="N43" s="15"/>
      <c r="O43" s="16"/>
      <c r="P43" s="15"/>
      <c r="Q43" s="16"/>
      <c r="R43" s="16"/>
    </row>
    <row r="44" spans="1:18" x14ac:dyDescent="0.3">
      <c r="A44" s="1"/>
      <c r="B44" s="1"/>
      <c r="C44" s="1"/>
      <c r="D44" s="47"/>
      <c r="E44" s="14"/>
      <c r="F44" s="15"/>
      <c r="G44" s="15"/>
      <c r="H44" s="15" t="str">
        <f>CONCATENATE(TEXT(I44,"jj/mm/aaaa")&amp;"_"&amp;COUNTIF($I$7:I44,I44))</f>
        <v>00/01/1900_0</v>
      </c>
      <c r="I44" s="50"/>
      <c r="J44" s="15"/>
      <c r="K44" s="34"/>
      <c r="L44" s="16"/>
      <c r="M44" s="16"/>
      <c r="N44" s="15"/>
      <c r="O44" s="16"/>
      <c r="P44" s="15"/>
      <c r="Q44" s="16"/>
      <c r="R44" s="16"/>
    </row>
    <row r="45" spans="1:18" x14ac:dyDescent="0.3">
      <c r="A45" s="1"/>
      <c r="B45" s="1"/>
      <c r="C45" s="1"/>
      <c r="D45" s="47"/>
      <c r="E45" s="14"/>
      <c r="F45" s="15"/>
      <c r="G45" s="15"/>
      <c r="H45" s="15" t="str">
        <f>CONCATENATE(TEXT(I45,"jj/mm/aaaa")&amp;"_"&amp;COUNTIF($I$7:I45,I45))</f>
        <v>00/01/1900_0</v>
      </c>
      <c r="I45" s="50"/>
      <c r="J45" s="15"/>
      <c r="K45" s="34"/>
      <c r="L45" s="16"/>
      <c r="M45" s="16"/>
      <c r="N45" s="15"/>
      <c r="O45" s="16"/>
      <c r="P45" s="15"/>
      <c r="Q45" s="16"/>
      <c r="R45" s="16"/>
    </row>
    <row r="46" spans="1:18" x14ac:dyDescent="0.3">
      <c r="A46" s="1"/>
      <c r="B46" s="1"/>
      <c r="C46" s="1"/>
      <c r="D46" s="47"/>
      <c r="E46" s="14"/>
      <c r="F46" s="15"/>
      <c r="G46" s="15"/>
      <c r="H46" s="15" t="str">
        <f>CONCATENATE(TEXT(I46,"jj/mm/aaaa")&amp;"_"&amp;COUNTIF($I$7:I46,I46))</f>
        <v>00/01/1900_0</v>
      </c>
      <c r="I46" s="50"/>
      <c r="J46" s="15"/>
      <c r="K46" s="34"/>
      <c r="L46" s="16"/>
      <c r="M46" s="16"/>
      <c r="N46" s="15"/>
      <c r="O46" s="16"/>
      <c r="P46" s="15"/>
      <c r="Q46" s="16"/>
      <c r="R46" s="16"/>
    </row>
    <row r="47" spans="1:18" x14ac:dyDescent="0.3">
      <c r="A47" s="1"/>
      <c r="B47" s="1"/>
      <c r="C47" s="1"/>
      <c r="D47" s="47"/>
      <c r="E47" s="14"/>
      <c r="F47" s="15"/>
      <c r="G47" s="15"/>
      <c r="H47" s="15" t="str">
        <f>CONCATENATE(TEXT(I47,"jj/mm/aaaa")&amp;"_"&amp;COUNTIF($I$7:I47,I47))</f>
        <v>00/01/1900_0</v>
      </c>
      <c r="I47" s="50"/>
      <c r="J47" s="15"/>
      <c r="K47" s="34"/>
      <c r="L47" s="16"/>
      <c r="M47" s="16"/>
      <c r="N47" s="15"/>
      <c r="O47" s="16"/>
      <c r="P47" s="15"/>
      <c r="Q47" s="16"/>
      <c r="R47" s="16"/>
    </row>
    <row r="48" spans="1:18" x14ac:dyDescent="0.3">
      <c r="A48" s="1"/>
      <c r="B48" s="1"/>
      <c r="C48" s="1"/>
      <c r="D48" s="47"/>
      <c r="E48" s="14"/>
      <c r="F48" s="15"/>
      <c r="G48" s="15"/>
      <c r="H48" s="15" t="str">
        <f>CONCATENATE(TEXT(I48,"jj/mm/aaaa")&amp;"_"&amp;COUNTIF($I$7:I48,I48))</f>
        <v>00/01/1900_0</v>
      </c>
      <c r="I48" s="50"/>
      <c r="J48" s="15"/>
      <c r="K48" s="34"/>
      <c r="L48" s="16"/>
      <c r="M48" s="16"/>
      <c r="N48" s="15"/>
      <c r="O48" s="16"/>
      <c r="P48" s="15"/>
      <c r="Q48" s="16"/>
      <c r="R48" s="16"/>
    </row>
    <row r="49" spans="1:18" x14ac:dyDescent="0.3">
      <c r="A49" s="1"/>
      <c r="B49" s="1"/>
      <c r="C49" s="1"/>
      <c r="D49" s="47"/>
      <c r="E49" s="14"/>
      <c r="F49" s="15"/>
      <c r="G49" s="15"/>
      <c r="H49" s="15" t="str">
        <f>CONCATENATE(TEXT(I49,"jj/mm/aaaa")&amp;"_"&amp;COUNTIF($I$7:I49,I49))</f>
        <v>00/01/1900_0</v>
      </c>
      <c r="I49" s="50"/>
      <c r="J49" s="15"/>
      <c r="K49" s="34"/>
      <c r="L49" s="16"/>
      <c r="M49" s="16"/>
      <c r="N49" s="15"/>
      <c r="O49" s="16"/>
      <c r="P49" s="15"/>
      <c r="Q49" s="16"/>
      <c r="R49" s="16"/>
    </row>
    <row r="50" spans="1:18" x14ac:dyDescent="0.3">
      <c r="A50" s="1"/>
      <c r="B50" s="1"/>
      <c r="C50" s="1"/>
      <c r="D50" s="47"/>
      <c r="E50" s="14"/>
      <c r="F50" s="15"/>
      <c r="G50" s="15"/>
      <c r="H50" s="15" t="str">
        <f>CONCATENATE(TEXT(I50,"jj/mm/aaaa")&amp;"_"&amp;COUNTIF($I$7:I50,I50))</f>
        <v>00/01/1900_0</v>
      </c>
      <c r="I50" s="50"/>
      <c r="J50" s="15"/>
      <c r="K50" s="34"/>
      <c r="L50" s="16"/>
      <c r="M50" s="16"/>
      <c r="N50" s="15"/>
      <c r="O50" s="16"/>
      <c r="P50" s="15"/>
      <c r="Q50" s="16"/>
      <c r="R50" s="16"/>
    </row>
    <row r="51" spans="1:18" x14ac:dyDescent="0.3">
      <c r="A51" s="1"/>
      <c r="B51" s="1"/>
      <c r="C51" s="1"/>
      <c r="D51" s="47"/>
      <c r="E51" s="14"/>
      <c r="F51" s="15"/>
      <c r="G51" s="15"/>
      <c r="H51" s="15" t="str">
        <f>CONCATENATE(TEXT(I51,"jj/mm/aaaa")&amp;"_"&amp;COUNTIF($I$7:I51,I51))</f>
        <v>00/01/1900_0</v>
      </c>
      <c r="I51" s="50"/>
      <c r="J51" s="15"/>
      <c r="K51" s="34"/>
      <c r="L51" s="16"/>
      <c r="M51" s="16"/>
      <c r="N51" s="15"/>
      <c r="O51" s="16"/>
      <c r="P51" s="15"/>
      <c r="Q51" s="16"/>
      <c r="R51" s="16"/>
    </row>
    <row r="52" spans="1:18" x14ac:dyDescent="0.3">
      <c r="A52" s="1"/>
      <c r="B52" s="1"/>
      <c r="C52" s="1"/>
      <c r="D52" s="47"/>
      <c r="E52" s="14"/>
      <c r="F52" s="15"/>
      <c r="G52" s="15"/>
      <c r="H52" s="15" t="str">
        <f>CONCATENATE(TEXT(I52,"jj/mm/aaaa")&amp;"_"&amp;COUNTIF($I$7:I52,I52))</f>
        <v>00/01/1900_0</v>
      </c>
      <c r="I52" s="50"/>
      <c r="J52" s="15"/>
      <c r="K52" s="34"/>
      <c r="L52" s="16"/>
      <c r="M52" s="16"/>
      <c r="N52" s="15"/>
      <c r="O52" s="16"/>
      <c r="P52" s="15"/>
      <c r="Q52" s="16"/>
      <c r="R52" s="16"/>
    </row>
    <row r="53" spans="1:18" x14ac:dyDescent="0.3">
      <c r="A53" s="1"/>
      <c r="B53" s="1"/>
      <c r="C53" s="1"/>
      <c r="D53" s="47"/>
      <c r="E53" s="14"/>
      <c r="F53" s="15"/>
      <c r="G53" s="15"/>
      <c r="H53" s="15" t="str">
        <f>CONCATENATE(TEXT(I53,"jj/mm/aaaa")&amp;"_"&amp;COUNTIF($I$7:I53,I53))</f>
        <v>00/01/1900_0</v>
      </c>
      <c r="I53" s="50"/>
      <c r="J53" s="15"/>
      <c r="K53" s="34"/>
      <c r="L53" s="16"/>
      <c r="M53" s="16"/>
      <c r="N53" s="15"/>
      <c r="O53" s="16"/>
      <c r="P53" s="15"/>
      <c r="Q53" s="16"/>
      <c r="R53" s="16"/>
    </row>
    <row r="54" spans="1:18" x14ac:dyDescent="0.3">
      <c r="A54" s="1"/>
      <c r="B54" s="1"/>
      <c r="C54" s="1"/>
      <c r="D54" s="47"/>
      <c r="E54" s="14"/>
      <c r="F54" s="15"/>
      <c r="G54" s="15"/>
      <c r="H54" s="15" t="str">
        <f>CONCATENATE(TEXT(I54,"jj/mm/aaaa")&amp;"_"&amp;COUNTIF($I$7:I54,I54))</f>
        <v>00/01/1900_0</v>
      </c>
      <c r="I54" s="50"/>
      <c r="J54" s="15"/>
      <c r="K54" s="34"/>
      <c r="L54" s="16"/>
      <c r="M54" s="16"/>
      <c r="N54" s="15"/>
      <c r="O54" s="16"/>
      <c r="P54" s="15"/>
      <c r="Q54" s="16"/>
      <c r="R54" s="16"/>
    </row>
    <row r="55" spans="1:18" x14ac:dyDescent="0.3">
      <c r="A55" s="1"/>
      <c r="B55" s="1"/>
      <c r="C55" s="1"/>
      <c r="D55" s="47"/>
      <c r="E55" s="14"/>
      <c r="F55" s="15"/>
      <c r="G55" s="15"/>
      <c r="H55" s="15" t="str">
        <f>CONCATENATE(TEXT(I55,"jj/mm/aaaa")&amp;"_"&amp;COUNTIF($I$7:I55,I55))</f>
        <v>00/01/1900_0</v>
      </c>
      <c r="I55" s="50"/>
      <c r="J55" s="15"/>
      <c r="K55" s="34"/>
      <c r="L55" s="16"/>
      <c r="M55" s="16"/>
      <c r="N55" s="15"/>
      <c r="O55" s="16"/>
      <c r="P55" s="15"/>
      <c r="Q55" s="16"/>
      <c r="R55" s="16"/>
    </row>
    <row r="56" spans="1:18" x14ac:dyDescent="0.3">
      <c r="A56" s="1"/>
      <c r="B56" s="1"/>
      <c r="C56" s="1"/>
      <c r="D56" s="47"/>
      <c r="E56" s="14"/>
      <c r="F56" s="15"/>
      <c r="G56" s="15"/>
      <c r="H56" s="15" t="str">
        <f>CONCATENATE(TEXT(I56,"jj/mm/aaaa")&amp;"_"&amp;COUNTIF($I$7:I56,I56))</f>
        <v>00/01/1900_0</v>
      </c>
      <c r="I56" s="50"/>
      <c r="J56" s="15"/>
      <c r="K56" s="34"/>
      <c r="L56" s="16"/>
      <c r="M56" s="16"/>
      <c r="N56" s="15"/>
      <c r="O56" s="16"/>
      <c r="P56" s="15"/>
      <c r="Q56" s="16"/>
      <c r="R56" s="16"/>
    </row>
    <row r="57" spans="1:18" x14ac:dyDescent="0.3">
      <c r="A57" s="1"/>
      <c r="B57" s="1"/>
      <c r="C57" s="1"/>
      <c r="D57" s="47"/>
      <c r="E57" s="14"/>
      <c r="F57" s="15"/>
      <c r="G57" s="15"/>
      <c r="H57" s="15" t="str">
        <f>CONCATENATE(TEXT(I57,"jj/mm/aaaa")&amp;"_"&amp;COUNTIF($I$7:I57,I57))</f>
        <v>00/01/1900_0</v>
      </c>
      <c r="I57" s="50"/>
      <c r="J57" s="15"/>
      <c r="K57" s="34"/>
      <c r="L57" s="16"/>
      <c r="M57" s="16"/>
      <c r="N57" s="15"/>
      <c r="O57" s="16"/>
      <c r="P57" s="15"/>
      <c r="Q57" s="16"/>
      <c r="R57" s="16"/>
    </row>
    <row r="58" spans="1:18" x14ac:dyDescent="0.3">
      <c r="A58" s="1"/>
      <c r="B58" s="1"/>
      <c r="C58" s="1"/>
      <c r="D58" s="47"/>
      <c r="E58" s="14"/>
      <c r="F58" s="15"/>
      <c r="G58" s="15"/>
      <c r="H58" s="15" t="str">
        <f>CONCATENATE(TEXT(I58,"jj/mm/aaaa")&amp;"_"&amp;COUNTIF($I$7:I58,I58))</f>
        <v>00/01/1900_0</v>
      </c>
      <c r="I58" s="50"/>
      <c r="J58" s="15"/>
      <c r="K58" s="34"/>
      <c r="L58" s="16"/>
      <c r="M58" s="16"/>
      <c r="N58" s="15"/>
      <c r="O58" s="16"/>
      <c r="P58" s="15"/>
      <c r="Q58" s="16"/>
      <c r="R58" s="16"/>
    </row>
    <row r="59" spans="1:18" x14ac:dyDescent="0.3">
      <c r="A59" s="1"/>
      <c r="B59" s="1"/>
      <c r="C59" s="1"/>
      <c r="D59" s="47"/>
      <c r="E59" s="14"/>
      <c r="F59" s="15"/>
      <c r="G59" s="15"/>
      <c r="H59" s="15" t="str">
        <f>CONCATENATE(TEXT(I59,"jj/mm/aaaa")&amp;"_"&amp;COUNTIF($I$7:I59,I59))</f>
        <v>00/01/1900_0</v>
      </c>
      <c r="I59" s="50"/>
      <c r="J59" s="15"/>
      <c r="K59" s="34"/>
      <c r="L59" s="16"/>
      <c r="M59" s="16"/>
      <c r="N59" s="15"/>
      <c r="O59" s="16"/>
      <c r="P59" s="15"/>
      <c r="Q59" s="16"/>
      <c r="R59" s="16"/>
    </row>
    <row r="60" spans="1:18" x14ac:dyDescent="0.3">
      <c r="A60" s="1"/>
      <c r="B60" s="1"/>
      <c r="C60" s="1"/>
      <c r="D60" s="47"/>
      <c r="E60" s="14"/>
      <c r="F60" s="15"/>
      <c r="G60" s="15"/>
      <c r="H60" s="15" t="str">
        <f>CONCATENATE(TEXT(I60,"jj/mm/aaaa")&amp;"_"&amp;COUNTIF($I$7:I60,I60))</f>
        <v>00/01/1900_0</v>
      </c>
      <c r="I60" s="50"/>
      <c r="J60" s="15"/>
      <c r="K60" s="34"/>
      <c r="L60" s="16"/>
      <c r="M60" s="16"/>
      <c r="N60" s="15"/>
      <c r="O60" s="16"/>
      <c r="P60" s="15"/>
      <c r="Q60" s="16"/>
      <c r="R60" s="16"/>
    </row>
    <row r="61" spans="1:18" x14ac:dyDescent="0.3">
      <c r="A61" s="1"/>
      <c r="B61" s="1"/>
      <c r="C61" s="1"/>
      <c r="D61" s="47"/>
      <c r="E61" s="14"/>
      <c r="F61" s="15"/>
      <c r="G61" s="15"/>
      <c r="H61" s="15" t="str">
        <f>CONCATENATE(TEXT(I61,"jj/mm/aaaa")&amp;"_"&amp;COUNTIF($I$7:I61,I61))</f>
        <v>00/01/1900_0</v>
      </c>
      <c r="I61" s="50"/>
      <c r="J61" s="15"/>
      <c r="K61" s="34"/>
      <c r="L61" s="16"/>
      <c r="M61" s="16"/>
      <c r="N61" s="15"/>
      <c r="O61" s="16"/>
      <c r="P61" s="15"/>
      <c r="Q61" s="16"/>
      <c r="R61" s="16"/>
    </row>
    <row r="62" spans="1:18" x14ac:dyDescent="0.3">
      <c r="A62" s="1"/>
      <c r="B62" s="1"/>
      <c r="C62" s="1"/>
      <c r="D62" s="47"/>
      <c r="E62" s="14"/>
      <c r="F62" s="15"/>
      <c r="G62" s="15"/>
      <c r="H62" s="15" t="str">
        <f>CONCATENATE(TEXT(I62,"jj/mm/aaaa")&amp;"_"&amp;COUNTIF($I$7:I62,I62))</f>
        <v>00/01/1900_0</v>
      </c>
      <c r="I62" s="50"/>
      <c r="J62" s="15"/>
      <c r="K62" s="34"/>
      <c r="L62" s="16"/>
      <c r="M62" s="16"/>
      <c r="N62" s="15"/>
      <c r="O62" s="16"/>
      <c r="P62" s="15"/>
      <c r="Q62" s="16"/>
      <c r="R62" s="16"/>
    </row>
    <row r="63" spans="1:18" x14ac:dyDescent="0.3">
      <c r="A63" s="1"/>
      <c r="B63" s="1"/>
      <c r="C63" s="1"/>
      <c r="D63" s="47"/>
      <c r="E63" s="14"/>
      <c r="F63" s="15"/>
      <c r="G63" s="15"/>
      <c r="H63" s="15" t="str">
        <f>CONCATENATE(TEXT(I63,"jj/mm/aaaa")&amp;"_"&amp;COUNTIF($I$7:I63,I63))</f>
        <v>00/01/1900_0</v>
      </c>
      <c r="I63" s="50"/>
      <c r="J63" s="15"/>
      <c r="K63" s="34"/>
      <c r="L63" s="16"/>
      <c r="M63" s="16"/>
      <c r="N63" s="15"/>
      <c r="O63" s="16"/>
      <c r="P63" s="15"/>
      <c r="Q63" s="16"/>
      <c r="R63" s="16"/>
    </row>
    <row r="64" spans="1:18" x14ac:dyDescent="0.3">
      <c r="A64" s="1"/>
      <c r="B64" s="1"/>
      <c r="C64" s="1"/>
      <c r="D64" s="47"/>
      <c r="E64" s="14"/>
      <c r="F64" s="15"/>
      <c r="G64" s="15"/>
      <c r="H64" s="15" t="str">
        <f>CONCATENATE(TEXT(I64,"jj/mm/aaaa")&amp;"_"&amp;COUNTIF($I$7:I64,I64))</f>
        <v>00/01/1900_0</v>
      </c>
      <c r="I64" s="50"/>
      <c r="J64" s="15"/>
      <c r="K64" s="34"/>
      <c r="L64" s="16"/>
      <c r="M64" s="16"/>
      <c r="N64" s="15"/>
      <c r="O64" s="16"/>
      <c r="P64" s="15"/>
      <c r="Q64" s="16"/>
      <c r="R64" s="16"/>
    </row>
    <row r="65" spans="1:18" x14ac:dyDescent="0.3">
      <c r="A65" s="1"/>
      <c r="B65" s="1"/>
      <c r="C65" s="1"/>
      <c r="D65" s="47"/>
      <c r="E65" s="14"/>
      <c r="F65" s="15"/>
      <c r="G65" s="15"/>
      <c r="H65" s="15" t="str">
        <f>CONCATENATE(TEXT(I65,"jj/mm/aaaa")&amp;"_"&amp;COUNTIF($I$7:I65,I65))</f>
        <v>00/01/1900_0</v>
      </c>
      <c r="I65" s="50"/>
      <c r="J65" s="15"/>
      <c r="K65" s="34"/>
      <c r="L65" s="16"/>
      <c r="M65" s="16"/>
      <c r="N65" s="15"/>
      <c r="O65" s="16"/>
      <c r="P65" s="15"/>
      <c r="Q65" s="16"/>
      <c r="R65" s="16"/>
    </row>
    <row r="66" spans="1:18" x14ac:dyDescent="0.3">
      <c r="A66" s="1"/>
      <c r="B66" s="1"/>
      <c r="C66" s="1"/>
      <c r="D66" s="47"/>
      <c r="E66" s="14"/>
      <c r="F66" s="15"/>
      <c r="G66" s="15"/>
      <c r="H66" s="15" t="str">
        <f>CONCATENATE(TEXT(I66,"jj/mm/aaaa")&amp;"_"&amp;COUNTIF($I$7:I66,I66))</f>
        <v>00/01/1900_0</v>
      </c>
      <c r="I66" s="50"/>
      <c r="J66" s="15"/>
      <c r="K66" s="34"/>
      <c r="L66" s="16"/>
      <c r="M66" s="16"/>
      <c r="N66" s="15"/>
      <c r="O66" s="16"/>
      <c r="P66" s="15"/>
      <c r="Q66" s="16"/>
      <c r="R66" s="16"/>
    </row>
    <row r="67" spans="1:18" x14ac:dyDescent="0.3">
      <c r="A67" s="1"/>
      <c r="B67" s="1"/>
      <c r="C67" s="1"/>
      <c r="D67" s="47"/>
      <c r="E67" s="14"/>
      <c r="F67" s="15"/>
      <c r="G67" s="15"/>
      <c r="H67" s="15" t="str">
        <f>CONCATENATE(TEXT(I67,"jj/mm/aaaa")&amp;"_"&amp;COUNTIF($I$7:I67,I67))</f>
        <v>00/01/1900_0</v>
      </c>
      <c r="I67" s="50"/>
      <c r="J67" s="15"/>
      <c r="K67" s="34"/>
      <c r="L67" s="16"/>
      <c r="M67" s="16"/>
      <c r="N67" s="15"/>
      <c r="O67" s="16"/>
      <c r="P67" s="15"/>
      <c r="Q67" s="16"/>
      <c r="R67" s="16"/>
    </row>
    <row r="68" spans="1:18" x14ac:dyDescent="0.3">
      <c r="A68" s="1"/>
      <c r="B68" s="1"/>
      <c r="C68" s="1"/>
      <c r="D68" s="47"/>
      <c r="E68" s="14"/>
      <c r="F68" s="15"/>
      <c r="G68" s="15"/>
      <c r="H68" s="15" t="str">
        <f>CONCATENATE(TEXT(I68,"jj/mm/aaaa")&amp;"_"&amp;COUNTIF($I$7:I68,I68))</f>
        <v>00/01/1900_0</v>
      </c>
      <c r="I68" s="50"/>
      <c r="J68" s="15"/>
      <c r="K68" s="34"/>
      <c r="L68" s="16"/>
      <c r="M68" s="16"/>
      <c r="N68" s="15"/>
      <c r="O68" s="16"/>
      <c r="P68" s="15"/>
      <c r="Q68" s="16"/>
      <c r="R68" s="16"/>
    </row>
    <row r="69" spans="1:18" x14ac:dyDescent="0.3">
      <c r="A69" s="1"/>
      <c r="B69" s="1"/>
      <c r="C69" s="1"/>
      <c r="D69" s="47"/>
      <c r="E69" s="14"/>
      <c r="F69" s="15"/>
      <c r="G69" s="15"/>
      <c r="H69" s="15" t="str">
        <f>CONCATENATE(TEXT(I69,"jj/mm/aaaa")&amp;"_"&amp;COUNTIF($I$7:I69,I69))</f>
        <v>00/01/1900_0</v>
      </c>
      <c r="I69" s="50"/>
      <c r="J69" s="15"/>
      <c r="K69" s="34"/>
      <c r="L69" s="16"/>
      <c r="M69" s="16"/>
      <c r="N69" s="15"/>
      <c r="O69" s="16"/>
      <c r="P69" s="15"/>
      <c r="Q69" s="16"/>
      <c r="R69" s="16"/>
    </row>
    <row r="70" spans="1:18" x14ac:dyDescent="0.3">
      <c r="A70" s="1"/>
      <c r="B70" s="1"/>
      <c r="C70" s="1"/>
      <c r="D70" s="47"/>
      <c r="E70" s="14"/>
      <c r="F70" s="15"/>
      <c r="G70" s="15"/>
      <c r="H70" s="15" t="str">
        <f>CONCATENATE(TEXT(I70,"jj/mm/aaaa")&amp;"_"&amp;COUNTIF($I$7:I70,I70))</f>
        <v>00/01/1900_0</v>
      </c>
      <c r="I70" s="50"/>
      <c r="J70" s="15"/>
      <c r="K70" s="34"/>
      <c r="L70" s="16"/>
      <c r="M70" s="16"/>
      <c r="N70" s="15"/>
      <c r="O70" s="16"/>
      <c r="P70" s="15"/>
      <c r="Q70" s="16"/>
      <c r="R70" s="16"/>
    </row>
    <row r="71" spans="1:18" x14ac:dyDescent="0.3">
      <c r="A71" s="1"/>
      <c r="B71" s="1"/>
      <c r="C71" s="1"/>
      <c r="D71" s="47"/>
      <c r="E71" s="14"/>
      <c r="F71" s="15"/>
      <c r="G71" s="15"/>
      <c r="H71" s="15" t="str">
        <f>CONCATENATE(TEXT(I71,"jj/mm/aaaa")&amp;"_"&amp;COUNTIF($I$7:I71,I71))</f>
        <v>00/01/1900_0</v>
      </c>
      <c r="I71" s="50"/>
      <c r="J71" s="15"/>
      <c r="K71" s="34"/>
      <c r="L71" s="16"/>
      <c r="M71" s="16"/>
      <c r="N71" s="15"/>
      <c r="O71" s="16"/>
      <c r="P71" s="15"/>
      <c r="Q71" s="16"/>
      <c r="R71" s="16"/>
    </row>
    <row r="72" spans="1:18" x14ac:dyDescent="0.3">
      <c r="A72" s="1"/>
      <c r="B72" s="1"/>
      <c r="C72" s="1"/>
      <c r="D72" s="47"/>
      <c r="E72" s="14"/>
      <c r="F72" s="15"/>
      <c r="G72" s="15"/>
      <c r="H72" s="15" t="str">
        <f>CONCATENATE(TEXT(I72,"jj/mm/aaaa")&amp;"_"&amp;COUNTIF($I$7:I72,I72))</f>
        <v>00/01/1900_0</v>
      </c>
      <c r="I72" s="50"/>
      <c r="J72" s="15"/>
      <c r="K72" s="34"/>
      <c r="L72" s="16"/>
      <c r="M72" s="16"/>
      <c r="N72" s="15"/>
      <c r="O72" s="16"/>
      <c r="P72" s="15"/>
      <c r="Q72" s="16"/>
      <c r="R72" s="16"/>
    </row>
    <row r="73" spans="1:18" x14ac:dyDescent="0.3">
      <c r="A73" s="1"/>
      <c r="B73" s="1"/>
      <c r="C73" s="1"/>
      <c r="D73" s="47"/>
      <c r="E73" s="14"/>
      <c r="F73" s="15"/>
      <c r="G73" s="15"/>
      <c r="H73" s="15" t="str">
        <f>CONCATENATE(TEXT(I73,"jj/mm/aaaa")&amp;"_"&amp;COUNTIF($I$7:I73,I73))</f>
        <v>00/01/1900_0</v>
      </c>
      <c r="I73" s="50"/>
      <c r="J73" s="15"/>
      <c r="K73" s="34"/>
      <c r="L73" s="16"/>
      <c r="M73" s="16"/>
      <c r="N73" s="15"/>
      <c r="O73" s="16"/>
      <c r="P73" s="15"/>
      <c r="Q73" s="16"/>
      <c r="R73" s="16"/>
    </row>
    <row r="74" spans="1:18" x14ac:dyDescent="0.3">
      <c r="A74" s="1"/>
      <c r="B74" s="1"/>
      <c r="C74" s="1"/>
      <c r="D74" s="47"/>
      <c r="E74" s="14"/>
      <c r="F74" s="15"/>
      <c r="G74" s="15"/>
      <c r="H74" s="15" t="str">
        <f>CONCATENATE(TEXT(I74,"jj/mm/aaaa")&amp;"_"&amp;COUNTIF($I$7:I74,I74))</f>
        <v>00/01/1900_0</v>
      </c>
      <c r="I74" s="50"/>
      <c r="J74" s="15"/>
      <c r="K74" s="34"/>
      <c r="L74" s="16"/>
      <c r="M74" s="16"/>
      <c r="N74" s="15"/>
      <c r="O74" s="16"/>
      <c r="P74" s="15"/>
      <c r="Q74" s="16"/>
      <c r="R74" s="16"/>
    </row>
    <row r="75" spans="1:18" x14ac:dyDescent="0.3">
      <c r="A75" s="1"/>
      <c r="B75" s="1"/>
      <c r="C75" s="1"/>
      <c r="D75" s="47"/>
      <c r="E75" s="14"/>
      <c r="F75" s="15"/>
      <c r="G75" s="15"/>
      <c r="H75" s="15" t="str">
        <f>CONCATENATE(TEXT(I75,"jj/mm/aaaa")&amp;"_"&amp;COUNTIF($I$7:I75,I75))</f>
        <v>00/01/1900_0</v>
      </c>
      <c r="I75" s="50"/>
      <c r="J75" s="15"/>
      <c r="K75" s="34"/>
      <c r="L75" s="16"/>
      <c r="M75" s="16"/>
      <c r="N75" s="15"/>
      <c r="O75" s="16"/>
      <c r="P75" s="15"/>
      <c r="Q75" s="16"/>
      <c r="R75" s="16"/>
    </row>
    <row r="76" spans="1:18" x14ac:dyDescent="0.3">
      <c r="A76" s="1"/>
      <c r="B76" s="1"/>
      <c r="C76" s="1"/>
      <c r="D76" s="47"/>
      <c r="E76" s="14"/>
      <c r="F76" s="15"/>
      <c r="G76" s="15"/>
      <c r="H76" s="15" t="str">
        <f>CONCATENATE(TEXT(I76,"jj/mm/aaaa")&amp;"_"&amp;COUNTIF($I$7:I76,I76))</f>
        <v>00/01/1900_0</v>
      </c>
      <c r="I76" s="50"/>
      <c r="J76" s="15"/>
      <c r="K76" s="34"/>
      <c r="L76" s="16"/>
      <c r="M76" s="16"/>
      <c r="N76" s="15"/>
      <c r="O76" s="16"/>
      <c r="P76" s="15"/>
      <c r="Q76" s="16"/>
      <c r="R76" s="16"/>
    </row>
    <row r="77" spans="1:18" x14ac:dyDescent="0.3">
      <c r="A77" s="1"/>
      <c r="B77" s="1"/>
      <c r="C77" s="1"/>
      <c r="D77" s="47"/>
      <c r="E77" s="14"/>
      <c r="F77" s="15"/>
      <c r="G77" s="15"/>
      <c r="H77" s="15" t="str">
        <f>CONCATENATE(TEXT(I77,"jj/mm/aaaa")&amp;"_"&amp;COUNTIF($I$7:I77,I77))</f>
        <v>00/01/1900_0</v>
      </c>
      <c r="I77" s="50"/>
      <c r="J77" s="15"/>
      <c r="K77" s="34"/>
      <c r="L77" s="16"/>
      <c r="M77" s="16"/>
      <c r="N77" s="15"/>
      <c r="O77" s="16"/>
      <c r="P77" s="15"/>
      <c r="Q77" s="16"/>
      <c r="R77" s="16"/>
    </row>
    <row r="78" spans="1:18" x14ac:dyDescent="0.3">
      <c r="A78" s="1"/>
      <c r="B78" s="1"/>
      <c r="C78" s="1"/>
      <c r="D78" s="47"/>
      <c r="E78" s="14"/>
      <c r="F78" s="15"/>
      <c r="G78" s="15"/>
      <c r="H78" s="15" t="str">
        <f>CONCATENATE(TEXT(I78,"jj/mm/aaaa")&amp;"_"&amp;COUNTIF($I$7:I78,I78))</f>
        <v>00/01/1900_0</v>
      </c>
      <c r="I78" s="50"/>
      <c r="J78" s="15"/>
      <c r="K78" s="34"/>
      <c r="L78" s="16"/>
      <c r="M78" s="16"/>
      <c r="N78" s="15"/>
      <c r="O78" s="16"/>
      <c r="P78" s="15"/>
      <c r="Q78" s="16"/>
      <c r="R78" s="16"/>
    </row>
    <row r="79" spans="1:18" x14ac:dyDescent="0.3">
      <c r="A79" s="1"/>
      <c r="B79" s="1"/>
      <c r="C79" s="1"/>
      <c r="D79" s="47"/>
      <c r="E79" s="14"/>
      <c r="F79" s="15"/>
      <c r="G79" s="15"/>
      <c r="H79" s="15" t="str">
        <f>CONCATENATE(TEXT(I79,"jj/mm/aaaa")&amp;"_"&amp;COUNTIF($I$7:I79,I79))</f>
        <v>00/01/1900_0</v>
      </c>
      <c r="I79" s="50"/>
      <c r="J79" s="15"/>
      <c r="K79" s="34"/>
      <c r="L79" s="16"/>
      <c r="M79" s="16"/>
      <c r="N79" s="15"/>
      <c r="O79" s="16"/>
      <c r="P79" s="15"/>
      <c r="Q79" s="16"/>
      <c r="R79" s="16"/>
    </row>
    <row r="80" spans="1:18" x14ac:dyDescent="0.3">
      <c r="A80" s="1"/>
      <c r="B80" s="1"/>
      <c r="C80" s="1"/>
      <c r="D80" s="47"/>
      <c r="E80" s="14"/>
      <c r="F80" s="15"/>
      <c r="G80" s="15"/>
      <c r="H80" s="15" t="str">
        <f>CONCATENATE(TEXT(I80,"jj/mm/aaaa")&amp;"_"&amp;COUNTIF($I$7:I80,I80))</f>
        <v>00/01/1900_0</v>
      </c>
      <c r="I80" s="50"/>
      <c r="J80" s="15"/>
      <c r="K80" s="34"/>
      <c r="L80" s="16"/>
      <c r="M80" s="16"/>
      <c r="N80" s="15"/>
      <c r="O80" s="16"/>
      <c r="P80" s="15"/>
      <c r="Q80" s="16"/>
      <c r="R80" s="16"/>
    </row>
    <row r="81" spans="1:18" x14ac:dyDescent="0.3">
      <c r="A81" s="1"/>
      <c r="B81" s="1"/>
      <c r="C81" s="1"/>
      <c r="D81" s="47"/>
      <c r="E81" s="14"/>
      <c r="F81" s="15"/>
      <c r="G81" s="15"/>
      <c r="H81" s="15" t="str">
        <f>CONCATENATE(TEXT(I81,"jj/mm/aaaa")&amp;"_"&amp;COUNTIF($I$7:I81,I81))</f>
        <v>00/01/1900_0</v>
      </c>
      <c r="I81" s="50"/>
      <c r="J81" s="15"/>
      <c r="K81" s="34"/>
      <c r="L81" s="16"/>
      <c r="M81" s="16"/>
      <c r="N81" s="15"/>
      <c r="O81" s="16"/>
      <c r="P81" s="15"/>
      <c r="Q81" s="16"/>
      <c r="R81" s="16"/>
    </row>
    <row r="82" spans="1:18" x14ac:dyDescent="0.3">
      <c r="A82" s="1"/>
      <c r="B82" s="1"/>
      <c r="C82" s="1"/>
      <c r="D82" s="47"/>
      <c r="E82" s="14"/>
      <c r="F82" s="15"/>
      <c r="G82" s="15"/>
      <c r="H82" s="15" t="str">
        <f>CONCATENATE(TEXT(I82,"jj/mm/aaaa")&amp;"_"&amp;COUNTIF($I$7:I82,I82))</f>
        <v>00/01/1900_0</v>
      </c>
      <c r="I82" s="50"/>
      <c r="J82" s="15"/>
      <c r="K82" s="34"/>
      <c r="L82" s="16"/>
      <c r="M82" s="16"/>
      <c r="N82" s="15"/>
      <c r="O82" s="16"/>
      <c r="P82" s="15"/>
      <c r="Q82" s="16"/>
      <c r="R82" s="16"/>
    </row>
    <row r="83" spans="1:18" x14ac:dyDescent="0.3">
      <c r="A83" s="1"/>
      <c r="B83" s="1"/>
      <c r="C83" s="1"/>
      <c r="D83" s="47"/>
      <c r="E83" s="14"/>
      <c r="F83" s="15"/>
      <c r="G83" s="15"/>
      <c r="H83" s="15" t="str">
        <f>CONCATENATE(TEXT(I83,"jj/mm/aaaa")&amp;"_"&amp;COUNTIF($I$7:I83,I83))</f>
        <v>00/01/1900_0</v>
      </c>
      <c r="I83" s="50"/>
      <c r="J83" s="15"/>
      <c r="K83" s="34"/>
      <c r="L83" s="16"/>
      <c r="M83" s="16"/>
      <c r="N83" s="15"/>
      <c r="O83" s="16"/>
      <c r="P83" s="15"/>
      <c r="Q83" s="16"/>
      <c r="R83" s="16"/>
    </row>
    <row r="84" spans="1:18" x14ac:dyDescent="0.3">
      <c r="A84" s="1"/>
      <c r="B84" s="1"/>
      <c r="C84" s="1"/>
      <c r="D84" s="47"/>
      <c r="E84" s="14"/>
      <c r="F84" s="15"/>
      <c r="G84" s="15"/>
      <c r="H84" s="15" t="str">
        <f>CONCATENATE(TEXT(I84,"jj/mm/aaaa")&amp;"_"&amp;COUNTIF($I$7:I84,I84))</f>
        <v>00/01/1900_0</v>
      </c>
      <c r="I84" s="50"/>
      <c r="J84" s="15"/>
      <c r="K84" s="34"/>
      <c r="L84" s="16"/>
      <c r="M84" s="16"/>
      <c r="N84" s="15"/>
      <c r="O84" s="16"/>
      <c r="P84" s="15"/>
      <c r="Q84" s="16"/>
      <c r="R84" s="16"/>
    </row>
    <row r="85" spans="1:18" x14ac:dyDescent="0.3">
      <c r="A85" s="1"/>
      <c r="B85" s="1"/>
      <c r="C85" s="1"/>
      <c r="D85" s="47"/>
      <c r="E85" s="14"/>
      <c r="F85" s="15"/>
      <c r="G85" s="15"/>
      <c r="H85" s="15" t="str">
        <f>CONCATENATE(TEXT(I85,"jj/mm/aaaa")&amp;"_"&amp;COUNTIF($I$7:I85,I85))</f>
        <v>00/01/1900_0</v>
      </c>
      <c r="I85" s="50"/>
      <c r="J85" s="15"/>
      <c r="K85" s="34"/>
      <c r="L85" s="16"/>
      <c r="M85" s="16"/>
      <c r="N85" s="15"/>
      <c r="O85" s="16"/>
      <c r="P85" s="15"/>
      <c r="Q85" s="16"/>
      <c r="R85" s="16"/>
    </row>
    <row r="86" spans="1:18" x14ac:dyDescent="0.3">
      <c r="A86" s="1"/>
      <c r="B86" s="1"/>
      <c r="C86" s="1"/>
      <c r="D86" s="47"/>
      <c r="E86" s="14"/>
      <c r="F86" s="15"/>
      <c r="G86" s="15"/>
      <c r="H86" s="15" t="str">
        <f>CONCATENATE(TEXT(I86,"jj/mm/aaaa")&amp;"_"&amp;COUNTIF($I$7:I86,I86))</f>
        <v>00/01/1900_0</v>
      </c>
      <c r="I86" s="50"/>
      <c r="J86" s="15"/>
      <c r="K86" s="34"/>
      <c r="L86" s="16"/>
      <c r="M86" s="16"/>
      <c r="N86" s="15"/>
      <c r="O86" s="16"/>
      <c r="P86" s="15"/>
      <c r="Q86" s="16"/>
      <c r="R86" s="16"/>
    </row>
    <row r="87" spans="1:18" x14ac:dyDescent="0.3">
      <c r="A87" s="1"/>
      <c r="B87" s="1"/>
      <c r="C87" s="1"/>
      <c r="D87" s="47"/>
      <c r="E87" s="14"/>
      <c r="F87" s="15"/>
      <c r="G87" s="15"/>
      <c r="H87" s="15" t="str">
        <f>CONCATENATE(TEXT(I87,"jj/mm/aaaa")&amp;"_"&amp;COUNTIF($I$7:I87,I87))</f>
        <v>00/01/1900_0</v>
      </c>
      <c r="I87" s="50"/>
      <c r="J87" s="15"/>
      <c r="K87" s="34"/>
      <c r="L87" s="16"/>
      <c r="M87" s="16"/>
      <c r="N87" s="15"/>
      <c r="O87" s="16"/>
      <c r="P87" s="15"/>
      <c r="Q87" s="16"/>
      <c r="R87" s="16"/>
    </row>
    <row r="88" spans="1:18" x14ac:dyDescent="0.3">
      <c r="A88" s="1"/>
      <c r="B88" s="1"/>
      <c r="C88" s="1"/>
      <c r="D88" s="47"/>
      <c r="E88" s="14"/>
      <c r="F88" s="15"/>
      <c r="G88" s="15"/>
      <c r="H88" s="15" t="str">
        <f>CONCATENATE(TEXT(I88,"jj/mm/aaaa")&amp;"_"&amp;COUNTIF($I$7:I88,I88))</f>
        <v>00/01/1900_0</v>
      </c>
      <c r="I88" s="50"/>
      <c r="J88" s="15"/>
      <c r="K88" s="34"/>
      <c r="L88" s="16"/>
      <c r="M88" s="16"/>
      <c r="N88" s="15"/>
      <c r="O88" s="16"/>
      <c r="P88" s="15"/>
      <c r="Q88" s="16"/>
      <c r="R88" s="16"/>
    </row>
    <row r="89" spans="1:18" x14ac:dyDescent="0.3">
      <c r="A89" s="1"/>
      <c r="B89" s="1"/>
      <c r="C89" s="1"/>
      <c r="D89" s="47"/>
      <c r="E89" s="14"/>
      <c r="F89" s="15"/>
      <c r="G89" s="15"/>
      <c r="H89" s="15" t="str">
        <f>CONCATENATE(TEXT(I89,"jj/mm/aaaa")&amp;"_"&amp;COUNTIF($I$7:I89,I89))</f>
        <v>00/01/1900_0</v>
      </c>
      <c r="I89" s="50"/>
      <c r="J89" s="15"/>
      <c r="K89" s="34"/>
      <c r="L89" s="16"/>
      <c r="M89" s="16"/>
      <c r="N89" s="15"/>
      <c r="O89" s="16"/>
      <c r="P89" s="15"/>
      <c r="Q89" s="16"/>
      <c r="R89" s="16"/>
    </row>
    <row r="90" spans="1:18" x14ac:dyDescent="0.3">
      <c r="A90" s="1"/>
      <c r="B90" s="1"/>
      <c r="C90" s="1"/>
      <c r="D90" s="47"/>
      <c r="E90" s="14"/>
      <c r="F90" s="15"/>
      <c r="G90" s="15"/>
      <c r="H90" s="15" t="str">
        <f>CONCATENATE(TEXT(I90,"jj/mm/aaaa")&amp;"_"&amp;COUNTIF($I$7:I90,I90))</f>
        <v>00/01/1900_0</v>
      </c>
      <c r="I90" s="50"/>
      <c r="J90" s="15"/>
      <c r="K90" s="34"/>
      <c r="L90" s="16"/>
      <c r="M90" s="16"/>
      <c r="N90" s="15"/>
      <c r="O90" s="16"/>
      <c r="P90" s="15"/>
      <c r="Q90" s="16"/>
      <c r="R90" s="16"/>
    </row>
    <row r="91" spans="1:18" x14ac:dyDescent="0.3">
      <c r="A91" s="1"/>
      <c r="B91" s="1"/>
      <c r="C91" s="1"/>
      <c r="D91" s="47"/>
      <c r="E91" s="14"/>
      <c r="F91" s="15"/>
      <c r="G91" s="15"/>
      <c r="H91" s="15" t="str">
        <f>CONCATENATE(TEXT(I91,"jj/mm/aaaa")&amp;"_"&amp;COUNTIF($I$7:I91,I91))</f>
        <v>00/01/1900_0</v>
      </c>
      <c r="I91" s="50"/>
      <c r="J91" s="15"/>
      <c r="K91" s="34"/>
      <c r="L91" s="16"/>
      <c r="M91" s="16"/>
      <c r="N91" s="15"/>
      <c r="O91" s="16"/>
      <c r="P91" s="15"/>
      <c r="Q91" s="16"/>
      <c r="R91" s="16"/>
    </row>
    <row r="92" spans="1:18" x14ac:dyDescent="0.3">
      <c r="A92" s="1"/>
      <c r="B92" s="1"/>
      <c r="C92" s="1"/>
      <c r="D92" s="47"/>
      <c r="E92" s="14"/>
      <c r="F92" s="15"/>
      <c r="G92" s="15"/>
      <c r="H92" s="15" t="str">
        <f>CONCATENATE(TEXT(I92,"jj/mm/aaaa")&amp;"_"&amp;COUNTIF($I$7:I92,I92))</f>
        <v>00/01/1900_0</v>
      </c>
      <c r="I92" s="50"/>
      <c r="J92" s="15"/>
      <c r="K92" s="34"/>
      <c r="L92" s="16"/>
      <c r="M92" s="16"/>
      <c r="N92" s="15"/>
      <c r="O92" s="16"/>
      <c r="P92" s="15"/>
      <c r="Q92" s="16"/>
      <c r="R92" s="16"/>
    </row>
    <row r="93" spans="1:18" x14ac:dyDescent="0.3">
      <c r="A93" s="1"/>
      <c r="B93" s="1"/>
      <c r="C93" s="1"/>
      <c r="D93" s="47"/>
      <c r="E93" s="14"/>
      <c r="F93" s="15"/>
      <c r="G93" s="15"/>
      <c r="H93" s="15" t="str">
        <f>CONCATENATE(TEXT(I93,"jj/mm/aaaa")&amp;"_"&amp;COUNTIF($I$7:I93,I93))</f>
        <v>00/01/1900_0</v>
      </c>
      <c r="I93" s="50"/>
      <c r="J93" s="15"/>
      <c r="K93" s="34"/>
      <c r="L93" s="16"/>
      <c r="M93" s="16"/>
      <c r="N93" s="15"/>
      <c r="O93" s="16"/>
      <c r="P93" s="15"/>
      <c r="Q93" s="16"/>
      <c r="R93" s="16"/>
    </row>
    <row r="94" spans="1:18" x14ac:dyDescent="0.3">
      <c r="A94" s="1"/>
      <c r="B94" s="1"/>
      <c r="C94" s="1"/>
      <c r="D94" s="47"/>
      <c r="E94" s="14"/>
      <c r="F94" s="15"/>
      <c r="G94" s="15"/>
      <c r="H94" s="15" t="str">
        <f>CONCATENATE(TEXT(I94,"jj/mm/aaaa")&amp;"_"&amp;COUNTIF($I$7:I94,I94))</f>
        <v>00/01/1900_0</v>
      </c>
      <c r="I94" s="50"/>
      <c r="J94" s="15"/>
      <c r="K94" s="34"/>
      <c r="L94" s="16"/>
      <c r="M94" s="16"/>
      <c r="N94" s="15"/>
      <c r="O94" s="16"/>
      <c r="P94" s="15"/>
      <c r="Q94" s="16"/>
      <c r="R94" s="16"/>
    </row>
    <row r="95" spans="1:18" x14ac:dyDescent="0.3">
      <c r="A95" s="1"/>
      <c r="B95" s="1"/>
      <c r="C95" s="1"/>
      <c r="D95" s="47"/>
      <c r="E95" s="14"/>
      <c r="F95" s="15"/>
      <c r="G95" s="15"/>
      <c r="H95" s="15" t="str">
        <f>CONCATENATE(TEXT(I95,"jj/mm/aaaa")&amp;"_"&amp;COUNTIF($I$7:I95,I95))</f>
        <v>00/01/1900_0</v>
      </c>
      <c r="I95" s="50"/>
      <c r="J95" s="15"/>
      <c r="K95" s="34"/>
      <c r="L95" s="16"/>
      <c r="M95" s="16"/>
      <c r="N95" s="15"/>
      <c r="O95" s="16"/>
      <c r="P95" s="15"/>
      <c r="Q95" s="16"/>
      <c r="R95" s="16"/>
    </row>
    <row r="96" spans="1:18" x14ac:dyDescent="0.3">
      <c r="A96" s="1"/>
      <c r="B96" s="1"/>
      <c r="C96" s="1"/>
      <c r="D96" s="47"/>
      <c r="E96" s="14"/>
      <c r="F96" s="15"/>
      <c r="G96" s="15"/>
      <c r="H96" s="15" t="str">
        <f>CONCATENATE(TEXT(I96,"jj/mm/aaaa")&amp;"_"&amp;COUNTIF($I$7:I96,I96))</f>
        <v>00/01/1900_0</v>
      </c>
      <c r="I96" s="50"/>
      <c r="J96" s="15"/>
      <c r="K96" s="34"/>
      <c r="L96" s="16"/>
      <c r="M96" s="16"/>
      <c r="N96" s="15"/>
      <c r="O96" s="16"/>
      <c r="P96" s="15"/>
      <c r="Q96" s="16"/>
      <c r="R96" s="16"/>
    </row>
    <row r="97" spans="1:18" x14ac:dyDescent="0.3">
      <c r="A97" s="1"/>
      <c r="B97" s="1"/>
      <c r="C97" s="1"/>
      <c r="D97" s="47"/>
      <c r="E97" s="14"/>
      <c r="F97" s="15"/>
      <c r="G97" s="15"/>
      <c r="H97" s="15" t="str">
        <f>CONCATENATE(TEXT(I97,"jj/mm/aaaa")&amp;"_"&amp;COUNTIF($I$7:I97,I97))</f>
        <v>00/01/1900_0</v>
      </c>
      <c r="I97" s="50"/>
      <c r="J97" s="15"/>
      <c r="K97" s="34"/>
      <c r="L97" s="16"/>
      <c r="M97" s="16"/>
      <c r="N97" s="15"/>
      <c r="O97" s="16"/>
      <c r="P97" s="15"/>
      <c r="Q97" s="16"/>
      <c r="R97" s="16"/>
    </row>
    <row r="98" spans="1:18" x14ac:dyDescent="0.3">
      <c r="A98" s="1"/>
      <c r="B98" s="1"/>
      <c r="C98" s="1"/>
      <c r="D98" s="47"/>
      <c r="E98" s="14"/>
      <c r="F98" s="15"/>
      <c r="G98" s="15"/>
      <c r="H98" s="15" t="str">
        <f>CONCATENATE(TEXT(I98,"jj/mm/aaaa")&amp;"_"&amp;COUNTIF($I$7:I98,I98))</f>
        <v>00/01/1900_0</v>
      </c>
      <c r="I98" s="50"/>
      <c r="J98" s="15"/>
      <c r="K98" s="34"/>
      <c r="L98" s="16"/>
      <c r="M98" s="16"/>
      <c r="N98" s="15"/>
      <c r="O98" s="16"/>
      <c r="P98" s="15"/>
      <c r="Q98" s="16"/>
      <c r="R98" s="16"/>
    </row>
    <row r="99" spans="1:18" x14ac:dyDescent="0.3">
      <c r="A99" s="1"/>
      <c r="B99" s="1"/>
      <c r="C99" s="1"/>
      <c r="D99" s="47"/>
      <c r="E99" s="14"/>
      <c r="F99" s="15"/>
      <c r="G99" s="15"/>
      <c r="H99" s="15" t="str">
        <f>CONCATENATE(TEXT(I99,"jj/mm/aaaa")&amp;"_"&amp;COUNTIF($I$7:I99,I99))</f>
        <v>00/01/1900_0</v>
      </c>
      <c r="I99" s="50"/>
      <c r="J99" s="15"/>
      <c r="K99" s="34"/>
      <c r="L99" s="16"/>
      <c r="M99" s="16"/>
      <c r="N99" s="15"/>
      <c r="O99" s="16"/>
      <c r="P99" s="15"/>
      <c r="Q99" s="16"/>
      <c r="R99" s="16"/>
    </row>
    <row r="100" spans="1:18" x14ac:dyDescent="0.3">
      <c r="A100" s="1"/>
      <c r="B100" s="1"/>
      <c r="C100" s="1"/>
      <c r="D100" s="47"/>
      <c r="E100" s="14"/>
      <c r="F100" s="15"/>
      <c r="G100" s="15"/>
      <c r="H100" s="15" t="str">
        <f>CONCATENATE(TEXT(I100,"jj/mm/aaaa")&amp;"_"&amp;COUNTIF($I$7:I100,I100))</f>
        <v>00/01/1900_0</v>
      </c>
      <c r="I100" s="50"/>
      <c r="J100" s="15"/>
      <c r="K100" s="34"/>
      <c r="L100" s="16"/>
      <c r="M100" s="16"/>
      <c r="N100" s="15"/>
      <c r="O100" s="16"/>
      <c r="P100" s="15"/>
      <c r="Q100" s="16"/>
      <c r="R100" s="16"/>
    </row>
    <row r="101" spans="1:18" x14ac:dyDescent="0.3">
      <c r="A101" s="1"/>
      <c r="B101" s="1"/>
      <c r="C101" s="1"/>
      <c r="D101" s="47"/>
      <c r="E101" s="14"/>
      <c r="F101" s="15"/>
      <c r="G101" s="15"/>
      <c r="H101" s="15" t="str">
        <f>CONCATENATE(TEXT(I101,"jj/mm/aaaa")&amp;"_"&amp;COUNTIF($I$7:I101,I101))</f>
        <v>00/01/1900_0</v>
      </c>
      <c r="I101" s="50"/>
      <c r="J101" s="15"/>
      <c r="K101" s="34"/>
      <c r="L101" s="16"/>
      <c r="M101" s="16"/>
      <c r="N101" s="15"/>
      <c r="O101" s="16"/>
      <c r="P101" s="15"/>
      <c r="Q101" s="16"/>
      <c r="R101" s="16"/>
    </row>
    <row r="102" spans="1:18" x14ac:dyDescent="0.3">
      <c r="A102" s="1"/>
      <c r="B102" s="1"/>
      <c r="C102" s="1"/>
      <c r="D102" s="47"/>
      <c r="E102" s="14"/>
      <c r="F102" s="15"/>
      <c r="G102" s="15"/>
      <c r="H102" s="15" t="str">
        <f>CONCATENATE(TEXT(I102,"jj/mm/aaaa")&amp;"_"&amp;COUNTIF($I$7:I102,I102))</f>
        <v>00/01/1900_0</v>
      </c>
      <c r="I102" s="50"/>
      <c r="J102" s="15"/>
      <c r="K102" s="34"/>
      <c r="L102" s="16"/>
      <c r="M102" s="16"/>
      <c r="N102" s="15"/>
      <c r="O102" s="16"/>
      <c r="P102" s="15"/>
      <c r="Q102" s="16"/>
      <c r="R102" s="16"/>
    </row>
    <row r="103" spans="1:18" x14ac:dyDescent="0.3">
      <c r="A103" s="1"/>
      <c r="B103" s="1"/>
      <c r="C103" s="1"/>
      <c r="D103" s="47"/>
      <c r="E103" s="14"/>
      <c r="F103" s="15"/>
      <c r="G103" s="15"/>
      <c r="H103" s="15" t="str">
        <f>CONCATENATE(TEXT(I103,"jj/mm/aaaa")&amp;"_"&amp;COUNTIF($I$7:I103,I103))</f>
        <v>00/01/1900_0</v>
      </c>
      <c r="I103" s="50"/>
      <c r="J103" s="15"/>
      <c r="K103" s="34"/>
      <c r="L103" s="16"/>
      <c r="M103" s="16"/>
      <c r="N103" s="15"/>
      <c r="O103" s="16"/>
      <c r="P103" s="15"/>
      <c r="Q103" s="16"/>
      <c r="R103" s="16"/>
    </row>
    <row r="104" spans="1:18" x14ac:dyDescent="0.3">
      <c r="A104" s="1"/>
      <c r="B104" s="1"/>
      <c r="C104" s="1"/>
      <c r="D104" s="47"/>
      <c r="E104" s="14"/>
      <c r="F104" s="15"/>
      <c r="G104" s="15"/>
      <c r="H104" s="15" t="str">
        <f>CONCATENATE(TEXT(I104,"jj/mm/aaaa")&amp;"_"&amp;COUNTIF($I$7:I104,I104))</f>
        <v>00/01/1900_0</v>
      </c>
      <c r="I104" s="50"/>
      <c r="J104" s="15"/>
      <c r="K104" s="34"/>
      <c r="L104" s="16"/>
      <c r="M104" s="16"/>
      <c r="N104" s="15"/>
      <c r="O104" s="16"/>
      <c r="P104" s="15"/>
      <c r="Q104" s="16"/>
      <c r="R104" s="16"/>
    </row>
    <row r="105" spans="1:18" x14ac:dyDescent="0.3">
      <c r="A105" s="1"/>
      <c r="B105" s="1"/>
      <c r="C105" s="1"/>
      <c r="D105" s="47"/>
      <c r="E105" s="14"/>
      <c r="F105" s="15"/>
      <c r="G105" s="15"/>
      <c r="H105" s="15" t="str">
        <f>CONCATENATE(TEXT(I105,"jj/mm/aaaa")&amp;"_"&amp;COUNTIF($I$7:I105,I105))</f>
        <v>00/01/1900_0</v>
      </c>
      <c r="I105" s="50"/>
      <c r="J105" s="15"/>
      <c r="K105" s="34"/>
      <c r="L105" s="16"/>
      <c r="M105" s="16"/>
      <c r="N105" s="15"/>
      <c r="O105" s="16"/>
      <c r="P105" s="15"/>
      <c r="Q105" s="16"/>
      <c r="R105" s="16"/>
    </row>
    <row r="106" spans="1:18" x14ac:dyDescent="0.3">
      <c r="A106" s="1"/>
      <c r="B106" s="1"/>
      <c r="C106" s="1"/>
      <c r="D106" s="47"/>
      <c r="E106" s="14"/>
      <c r="F106" s="15"/>
      <c r="G106" s="15"/>
      <c r="H106" s="15" t="str">
        <f>CONCATENATE(TEXT(I106,"jj/mm/aaaa")&amp;"_"&amp;COUNTIF($I$7:I106,I106))</f>
        <v>00/01/1900_0</v>
      </c>
      <c r="I106" s="50"/>
      <c r="J106" s="15"/>
      <c r="K106" s="34"/>
      <c r="L106" s="16"/>
      <c r="M106" s="16"/>
      <c r="N106" s="15"/>
      <c r="O106" s="16"/>
      <c r="P106" s="15"/>
      <c r="Q106" s="16"/>
      <c r="R106" s="16"/>
    </row>
    <row r="107" spans="1:18" x14ac:dyDescent="0.3">
      <c r="A107" s="1"/>
      <c r="B107" s="1"/>
      <c r="C107" s="1"/>
      <c r="D107" s="47"/>
      <c r="E107" s="14"/>
      <c r="F107" s="15"/>
      <c r="G107" s="15"/>
      <c r="H107" s="15" t="str">
        <f>CONCATENATE(TEXT(I107,"jj/mm/aaaa")&amp;"_"&amp;COUNTIF($I$7:I107,I107))</f>
        <v>00/01/1900_0</v>
      </c>
      <c r="I107" s="50"/>
      <c r="J107" s="15"/>
      <c r="K107" s="34"/>
      <c r="L107" s="16"/>
      <c r="M107" s="16"/>
      <c r="N107" s="15"/>
      <c r="O107" s="16"/>
      <c r="P107" s="15"/>
      <c r="Q107" s="16"/>
      <c r="R107" s="16"/>
    </row>
    <row r="108" spans="1:18" x14ac:dyDescent="0.3">
      <c r="A108" s="1"/>
      <c r="B108" s="1"/>
      <c r="C108" s="1"/>
      <c r="D108" s="47"/>
      <c r="E108" s="14"/>
      <c r="F108" s="15"/>
      <c r="G108" s="15"/>
      <c r="H108" s="15" t="str">
        <f>CONCATENATE(TEXT(I108,"jj/mm/aaaa")&amp;"_"&amp;COUNTIF($I$7:I108,I108))</f>
        <v>00/01/1900_0</v>
      </c>
      <c r="I108" s="50"/>
      <c r="J108" s="15"/>
      <c r="K108" s="34"/>
      <c r="L108" s="16"/>
      <c r="M108" s="16"/>
      <c r="N108" s="15"/>
      <c r="O108" s="16"/>
      <c r="P108" s="15"/>
      <c r="Q108" s="16"/>
      <c r="R108" s="16"/>
    </row>
    <row r="109" spans="1:18" x14ac:dyDescent="0.3">
      <c r="A109" s="1"/>
      <c r="B109" s="1"/>
      <c r="C109" s="1"/>
      <c r="D109" s="47"/>
      <c r="E109" s="14"/>
      <c r="F109" s="15"/>
      <c r="G109" s="15"/>
      <c r="H109" s="15" t="str">
        <f>CONCATENATE(TEXT(I109,"jj/mm/aaaa")&amp;"_"&amp;COUNTIF($I$7:I109,I109))</f>
        <v>00/01/1900_0</v>
      </c>
      <c r="I109" s="50"/>
      <c r="J109" s="15"/>
      <c r="K109" s="34"/>
      <c r="L109" s="16"/>
      <c r="M109" s="16"/>
      <c r="N109" s="15"/>
      <c r="O109" s="16"/>
      <c r="P109" s="15"/>
      <c r="Q109" s="16"/>
      <c r="R109" s="16"/>
    </row>
    <row r="110" spans="1:18" x14ac:dyDescent="0.3">
      <c r="A110" s="1"/>
      <c r="B110" s="1"/>
      <c r="C110" s="1"/>
      <c r="D110" s="47"/>
      <c r="E110" s="14"/>
      <c r="F110" s="15"/>
      <c r="G110" s="15"/>
      <c r="H110" s="15" t="str">
        <f>CONCATENATE(TEXT(I110,"jj/mm/aaaa")&amp;"_"&amp;COUNTIF($I$7:I110,I110))</f>
        <v>00/01/1900_0</v>
      </c>
      <c r="I110" s="50"/>
      <c r="J110" s="15"/>
      <c r="K110" s="34"/>
      <c r="L110" s="16"/>
      <c r="M110" s="16"/>
      <c r="N110" s="15"/>
      <c r="O110" s="16"/>
      <c r="P110" s="15"/>
      <c r="Q110" s="16"/>
      <c r="R110" s="16"/>
    </row>
    <row r="111" spans="1:18" x14ac:dyDescent="0.3">
      <c r="A111" s="1"/>
      <c r="B111" s="1"/>
      <c r="C111" s="1"/>
      <c r="D111" s="47"/>
      <c r="E111" s="14"/>
      <c r="F111" s="15"/>
      <c r="G111" s="15"/>
      <c r="H111" s="15" t="str">
        <f>CONCATENATE(TEXT(I111,"jj/mm/aaaa")&amp;"_"&amp;COUNTIF($I$7:I111,I111))</f>
        <v>00/01/1900_0</v>
      </c>
      <c r="I111" s="50"/>
      <c r="J111" s="15"/>
      <c r="K111" s="34"/>
      <c r="L111" s="16"/>
      <c r="M111" s="16"/>
      <c r="N111" s="15"/>
      <c r="O111" s="16"/>
      <c r="P111" s="15"/>
      <c r="Q111" s="16"/>
      <c r="R111" s="16"/>
    </row>
    <row r="112" spans="1:18" x14ac:dyDescent="0.3">
      <c r="A112" s="1"/>
      <c r="B112" s="1"/>
      <c r="C112" s="1"/>
      <c r="D112" s="47"/>
      <c r="E112" s="14"/>
      <c r="F112" s="15"/>
      <c r="G112" s="15"/>
      <c r="H112" s="15" t="str">
        <f>CONCATENATE(TEXT(I112,"jj/mm/aaaa")&amp;"_"&amp;COUNTIF($I$7:I112,I112))</f>
        <v>00/01/1900_0</v>
      </c>
      <c r="I112" s="50"/>
      <c r="J112" s="15"/>
      <c r="K112" s="34"/>
      <c r="L112" s="16"/>
      <c r="M112" s="16"/>
      <c r="N112" s="15"/>
      <c r="O112" s="16"/>
      <c r="P112" s="15"/>
      <c r="Q112" s="16"/>
      <c r="R112" s="16"/>
    </row>
    <row r="113" spans="1:18" x14ac:dyDescent="0.3">
      <c r="A113" s="1"/>
      <c r="B113" s="1"/>
      <c r="C113" s="1"/>
      <c r="D113" s="47"/>
      <c r="E113" s="14"/>
      <c r="F113" s="15"/>
      <c r="G113" s="15"/>
      <c r="H113" s="15" t="str">
        <f>CONCATENATE(TEXT(I113,"jj/mm/aaaa")&amp;"_"&amp;COUNTIF($I$7:I113,I113))</f>
        <v>00/01/1900_0</v>
      </c>
      <c r="I113" s="50"/>
      <c r="J113" s="15"/>
      <c r="K113" s="34"/>
      <c r="L113" s="16"/>
      <c r="M113" s="16"/>
      <c r="N113" s="15"/>
      <c r="O113" s="16"/>
      <c r="P113" s="15"/>
      <c r="Q113" s="16"/>
      <c r="R113" s="16"/>
    </row>
    <row r="114" spans="1:18" x14ac:dyDescent="0.3">
      <c r="A114" s="1"/>
      <c r="B114" s="1"/>
      <c r="C114" s="1"/>
      <c r="D114" s="47"/>
      <c r="E114" s="14"/>
      <c r="F114" s="15"/>
      <c r="G114" s="15"/>
      <c r="H114" s="15" t="str">
        <f>CONCATENATE(TEXT(I114,"jj/mm/aaaa")&amp;"_"&amp;COUNTIF($I$7:I114,I114))</f>
        <v>00/01/1900_0</v>
      </c>
      <c r="I114" s="50"/>
      <c r="J114" s="15"/>
      <c r="K114" s="34"/>
      <c r="L114" s="16"/>
      <c r="M114" s="16"/>
      <c r="N114" s="15"/>
      <c r="O114" s="16"/>
      <c r="P114" s="15"/>
      <c r="Q114" s="16"/>
      <c r="R114" s="16"/>
    </row>
    <row r="115" spans="1:18" x14ac:dyDescent="0.3">
      <c r="A115" s="1"/>
      <c r="B115" s="1"/>
      <c r="C115" s="1"/>
      <c r="D115" s="47"/>
      <c r="E115" s="14"/>
      <c r="F115" s="15"/>
      <c r="G115" s="15"/>
      <c r="H115" s="15" t="str">
        <f>CONCATENATE(TEXT(I115,"jj/mm/aaaa")&amp;"_"&amp;COUNTIF($I$7:I115,I115))</f>
        <v>00/01/1900_0</v>
      </c>
      <c r="I115" s="50"/>
      <c r="J115" s="15"/>
      <c r="K115" s="34"/>
      <c r="L115" s="16"/>
      <c r="M115" s="16"/>
      <c r="N115" s="15"/>
      <c r="O115" s="16"/>
      <c r="P115" s="15"/>
      <c r="Q115" s="16"/>
      <c r="R115" s="16"/>
    </row>
    <row r="116" spans="1:18" x14ac:dyDescent="0.3">
      <c r="A116" s="1"/>
      <c r="B116" s="1"/>
      <c r="C116" s="1"/>
      <c r="D116" s="47"/>
      <c r="E116" s="14"/>
      <c r="F116" s="15"/>
      <c r="G116" s="15"/>
      <c r="H116" s="15" t="str">
        <f>CONCATENATE(TEXT(I116,"jj/mm/aaaa")&amp;"_"&amp;COUNTIF($I$7:I116,I116))</f>
        <v>00/01/1900_0</v>
      </c>
      <c r="I116" s="50"/>
      <c r="J116" s="15"/>
      <c r="K116" s="34"/>
      <c r="L116" s="16"/>
      <c r="M116" s="16"/>
      <c r="N116" s="15"/>
      <c r="O116" s="16"/>
      <c r="P116" s="15"/>
      <c r="Q116" s="16"/>
      <c r="R116" s="16"/>
    </row>
    <row r="117" spans="1:18" x14ac:dyDescent="0.3">
      <c r="A117" s="1"/>
      <c r="B117" s="1"/>
      <c r="C117" s="1"/>
      <c r="D117" s="47"/>
      <c r="E117" s="14"/>
      <c r="F117" s="15"/>
      <c r="G117" s="15"/>
      <c r="H117" s="15" t="str">
        <f>CONCATENATE(TEXT(I117,"jj/mm/aaaa")&amp;"_"&amp;COUNTIF($I$7:I117,I117))</f>
        <v>00/01/1900_0</v>
      </c>
      <c r="I117" s="50"/>
      <c r="J117" s="15"/>
      <c r="K117" s="34"/>
      <c r="L117" s="16"/>
      <c r="M117" s="16"/>
      <c r="N117" s="15"/>
      <c r="O117" s="16"/>
      <c r="P117" s="15"/>
      <c r="Q117" s="16"/>
      <c r="R117" s="16"/>
    </row>
    <row r="118" spans="1:18" x14ac:dyDescent="0.3">
      <c r="A118" s="1"/>
      <c r="B118" s="1"/>
      <c r="C118" s="1"/>
      <c r="D118" s="47"/>
      <c r="E118" s="14"/>
      <c r="F118" s="15"/>
      <c r="G118" s="15"/>
      <c r="H118" s="15" t="str">
        <f>CONCATENATE(TEXT(I118,"jj/mm/aaaa")&amp;"_"&amp;COUNTIF($I$7:I118,I118))</f>
        <v>00/01/1900_0</v>
      </c>
      <c r="I118" s="50"/>
      <c r="J118" s="15"/>
      <c r="K118" s="34"/>
      <c r="L118" s="16"/>
      <c r="M118" s="16"/>
      <c r="N118" s="15"/>
      <c r="O118" s="16"/>
      <c r="P118" s="15"/>
      <c r="Q118" s="16"/>
      <c r="R118" s="16"/>
    </row>
    <row r="119" spans="1:18" x14ac:dyDescent="0.3">
      <c r="A119" s="1"/>
      <c r="B119" s="1"/>
      <c r="C119" s="1"/>
      <c r="D119" s="47"/>
      <c r="E119" s="14"/>
      <c r="F119" s="15"/>
      <c r="G119" s="15"/>
      <c r="H119" s="15" t="str">
        <f>CONCATENATE(TEXT(I119,"jj/mm/aaaa")&amp;"_"&amp;COUNTIF($I$7:I119,I119))</f>
        <v>00/01/1900_0</v>
      </c>
      <c r="I119" s="50"/>
      <c r="J119" s="15"/>
      <c r="K119" s="34"/>
      <c r="L119" s="16"/>
      <c r="M119" s="16"/>
      <c r="N119" s="15"/>
      <c r="O119" s="16"/>
      <c r="P119" s="15"/>
      <c r="Q119" s="16"/>
      <c r="R119" s="16"/>
    </row>
    <row r="120" spans="1:18" x14ac:dyDescent="0.3">
      <c r="A120" s="1"/>
      <c r="B120" s="1"/>
      <c r="C120" s="1"/>
      <c r="D120" s="47"/>
      <c r="E120" s="14"/>
      <c r="F120" s="15"/>
      <c r="G120" s="15"/>
      <c r="H120" s="15" t="str">
        <f>CONCATENATE(TEXT(I120,"jj/mm/aaaa")&amp;"_"&amp;COUNTIF($I$7:I120,I120))</f>
        <v>00/01/1900_0</v>
      </c>
      <c r="I120" s="50"/>
      <c r="J120" s="15"/>
      <c r="K120" s="34"/>
      <c r="L120" s="16"/>
      <c r="M120" s="16"/>
      <c r="N120" s="15"/>
      <c r="O120" s="16"/>
      <c r="P120" s="15"/>
      <c r="Q120" s="16"/>
      <c r="R120" s="16"/>
    </row>
    <row r="121" spans="1:18" x14ac:dyDescent="0.3">
      <c r="A121" s="1"/>
      <c r="B121" s="1"/>
      <c r="C121" s="1"/>
      <c r="D121" s="47"/>
      <c r="E121" s="14"/>
      <c r="F121" s="15"/>
      <c r="G121" s="15"/>
      <c r="H121" s="15" t="str">
        <f>CONCATENATE(TEXT(I121,"jj/mm/aaaa")&amp;"_"&amp;COUNTIF($I$7:I121,I121))</f>
        <v>00/01/1900_0</v>
      </c>
      <c r="I121" s="50"/>
      <c r="J121" s="15"/>
      <c r="K121" s="34"/>
      <c r="L121" s="16"/>
      <c r="M121" s="16"/>
      <c r="N121" s="15"/>
      <c r="O121" s="16"/>
      <c r="P121" s="15"/>
      <c r="Q121" s="16"/>
      <c r="R121" s="16"/>
    </row>
    <row r="122" spans="1:18" x14ac:dyDescent="0.3">
      <c r="A122" s="1"/>
      <c r="B122" s="1"/>
      <c r="C122" s="1"/>
      <c r="D122" s="47"/>
      <c r="E122" s="14"/>
      <c r="F122" s="15"/>
      <c r="G122" s="15"/>
      <c r="H122" s="15" t="str">
        <f>CONCATENATE(TEXT(I122,"jj/mm/aaaa")&amp;"_"&amp;COUNTIF($I$7:I122,I122))</f>
        <v>00/01/1900_0</v>
      </c>
      <c r="I122" s="50"/>
      <c r="J122" s="15"/>
      <c r="K122" s="34"/>
      <c r="L122" s="16"/>
      <c r="M122" s="16"/>
      <c r="N122" s="15"/>
      <c r="O122" s="16"/>
      <c r="P122" s="15"/>
      <c r="Q122" s="16"/>
      <c r="R122" s="16"/>
    </row>
    <row r="123" spans="1:18" x14ac:dyDescent="0.3">
      <c r="A123" s="1"/>
      <c r="B123" s="1"/>
      <c r="C123" s="1"/>
      <c r="D123" s="47"/>
      <c r="E123" s="14"/>
      <c r="F123" s="15"/>
      <c r="G123" s="15"/>
      <c r="H123" s="15" t="str">
        <f>CONCATENATE(TEXT(I123,"jj/mm/aaaa")&amp;"_"&amp;COUNTIF($I$7:I123,I123))</f>
        <v>00/01/1900_0</v>
      </c>
      <c r="I123" s="50"/>
      <c r="J123" s="15"/>
      <c r="K123" s="34"/>
      <c r="L123" s="16"/>
      <c r="M123" s="16"/>
      <c r="N123" s="15"/>
      <c r="O123" s="16"/>
      <c r="P123" s="15"/>
      <c r="Q123" s="16"/>
      <c r="R123" s="16"/>
    </row>
    <row r="124" spans="1:18" x14ac:dyDescent="0.3">
      <c r="A124" s="1"/>
      <c r="B124" s="1"/>
      <c r="C124" s="1"/>
      <c r="D124" s="47"/>
      <c r="E124" s="14"/>
      <c r="F124" s="15"/>
      <c r="G124" s="15"/>
      <c r="H124" s="15" t="str">
        <f>CONCATENATE(TEXT(I124,"jj/mm/aaaa")&amp;"_"&amp;COUNTIF($I$7:I124,I124))</f>
        <v>00/01/1900_0</v>
      </c>
      <c r="I124" s="50"/>
      <c r="J124" s="15"/>
      <c r="K124" s="34"/>
      <c r="L124" s="16"/>
      <c r="M124" s="16"/>
      <c r="N124" s="15"/>
      <c r="O124" s="16"/>
      <c r="P124" s="15"/>
      <c r="Q124" s="16"/>
      <c r="R124" s="16"/>
    </row>
    <row r="125" spans="1:18" x14ac:dyDescent="0.3">
      <c r="A125" s="1"/>
      <c r="B125" s="1"/>
      <c r="C125" s="1"/>
      <c r="D125" s="47"/>
      <c r="E125" s="14"/>
      <c r="F125" s="15"/>
      <c r="G125" s="15"/>
      <c r="H125" s="15" t="str">
        <f>CONCATENATE(TEXT(I125,"jj/mm/aaaa")&amp;"_"&amp;COUNTIF($I$7:I125,I125))</f>
        <v>00/01/1900_0</v>
      </c>
      <c r="I125" s="50"/>
      <c r="J125" s="15"/>
      <c r="K125" s="34"/>
      <c r="L125" s="16"/>
      <c r="M125" s="16"/>
      <c r="N125" s="15"/>
      <c r="O125" s="16"/>
      <c r="P125" s="15"/>
      <c r="Q125" s="16"/>
      <c r="R125" s="16"/>
    </row>
    <row r="126" spans="1:18" x14ac:dyDescent="0.3">
      <c r="A126" s="1"/>
      <c r="B126" s="1"/>
      <c r="C126" s="1"/>
      <c r="D126" s="47"/>
      <c r="E126" s="14"/>
      <c r="F126" s="15"/>
      <c r="G126" s="15"/>
      <c r="H126" s="15" t="str">
        <f>CONCATENATE(TEXT(I126,"jj/mm/aaaa")&amp;"_"&amp;COUNTIF($I$7:I126,I126))</f>
        <v>00/01/1900_0</v>
      </c>
      <c r="I126" s="50"/>
      <c r="J126" s="15"/>
      <c r="K126" s="34"/>
      <c r="L126" s="16"/>
      <c r="M126" s="16"/>
      <c r="N126" s="15"/>
      <c r="O126" s="16"/>
      <c r="P126" s="15"/>
      <c r="Q126" s="16"/>
      <c r="R126" s="16"/>
    </row>
    <row r="127" spans="1:18" x14ac:dyDescent="0.3">
      <c r="A127" s="1"/>
      <c r="B127" s="1"/>
      <c r="C127" s="1"/>
      <c r="D127" s="47"/>
      <c r="E127" s="14"/>
      <c r="F127" s="15"/>
      <c r="G127" s="15"/>
      <c r="H127" s="15" t="str">
        <f>CONCATENATE(TEXT(I127,"jj/mm/aaaa")&amp;"_"&amp;COUNTIF($I$7:I127,I127))</f>
        <v>00/01/1900_0</v>
      </c>
      <c r="I127" s="50"/>
      <c r="J127" s="15"/>
      <c r="K127" s="34"/>
      <c r="L127" s="16"/>
      <c r="M127" s="16"/>
      <c r="N127" s="15"/>
      <c r="O127" s="16"/>
      <c r="P127" s="15"/>
      <c r="Q127" s="16"/>
      <c r="R127" s="16"/>
    </row>
    <row r="128" spans="1:18" x14ac:dyDescent="0.3">
      <c r="A128" s="1"/>
      <c r="B128" s="1"/>
      <c r="C128" s="1"/>
      <c r="D128" s="47"/>
      <c r="E128" s="14"/>
      <c r="F128" s="15"/>
      <c r="G128" s="15"/>
      <c r="H128" s="15" t="str">
        <f>CONCATENATE(TEXT(I128,"jj/mm/aaaa")&amp;"_"&amp;COUNTIF($I$7:I128,I128))</f>
        <v>00/01/1900_0</v>
      </c>
      <c r="I128" s="50"/>
      <c r="J128" s="15"/>
      <c r="K128" s="34"/>
      <c r="L128" s="16"/>
      <c r="M128" s="16"/>
      <c r="N128" s="15"/>
      <c r="O128" s="16"/>
      <c r="P128" s="15"/>
      <c r="Q128" s="16"/>
      <c r="R128" s="16"/>
    </row>
    <row r="129" spans="1:18" x14ac:dyDescent="0.3">
      <c r="A129" s="1"/>
      <c r="B129" s="1"/>
      <c r="C129" s="1"/>
      <c r="D129" s="47"/>
      <c r="E129" s="14"/>
      <c r="F129" s="15"/>
      <c r="G129" s="15"/>
      <c r="H129" s="15" t="str">
        <f>CONCATENATE(TEXT(I129,"jj/mm/aaaa")&amp;"_"&amp;COUNTIF($I$7:I129,I129))</f>
        <v>00/01/1900_0</v>
      </c>
      <c r="I129" s="50"/>
      <c r="J129" s="15"/>
      <c r="K129" s="34"/>
      <c r="L129" s="16"/>
      <c r="M129" s="16"/>
      <c r="N129" s="15"/>
      <c r="O129" s="16"/>
      <c r="P129" s="15"/>
      <c r="Q129" s="16"/>
      <c r="R129" s="16"/>
    </row>
    <row r="130" spans="1:18" x14ac:dyDescent="0.3">
      <c r="A130" s="1"/>
      <c r="B130" s="1"/>
      <c r="C130" s="1"/>
      <c r="D130" s="47"/>
      <c r="E130" s="14"/>
      <c r="F130" s="15"/>
      <c r="G130" s="15"/>
      <c r="H130" s="15" t="str">
        <f>CONCATENATE(TEXT(I130,"jj/mm/aaaa")&amp;"_"&amp;COUNTIF($I$7:I130,I130))</f>
        <v>00/01/1900_0</v>
      </c>
      <c r="I130" s="50"/>
      <c r="J130" s="15"/>
      <c r="K130" s="34"/>
      <c r="L130" s="16"/>
      <c r="M130" s="16"/>
      <c r="N130" s="15"/>
      <c r="O130" s="16"/>
      <c r="P130" s="15"/>
      <c r="Q130" s="16"/>
      <c r="R130" s="16"/>
    </row>
    <row r="131" spans="1:18" x14ac:dyDescent="0.3">
      <c r="A131" s="1"/>
      <c r="B131" s="1"/>
      <c r="C131" s="1"/>
      <c r="D131" s="47"/>
      <c r="E131" s="14"/>
      <c r="F131" s="15"/>
      <c r="G131" s="15"/>
      <c r="H131" s="15" t="str">
        <f>CONCATENATE(TEXT(I131,"jj/mm/aaaa")&amp;"_"&amp;COUNTIF($I$7:I131,I131))</f>
        <v>00/01/1900_0</v>
      </c>
      <c r="I131" s="50"/>
      <c r="J131" s="15"/>
      <c r="K131" s="34"/>
      <c r="L131" s="16"/>
      <c r="M131" s="16"/>
      <c r="N131" s="15"/>
      <c r="O131" s="16"/>
      <c r="P131" s="15"/>
      <c r="Q131" s="16"/>
      <c r="R131" s="16"/>
    </row>
    <row r="132" spans="1:18" x14ac:dyDescent="0.3">
      <c r="A132" s="1"/>
      <c r="B132" s="1"/>
      <c r="C132" s="1"/>
      <c r="D132" s="47"/>
      <c r="E132" s="14"/>
      <c r="F132" s="15"/>
      <c r="G132" s="15"/>
      <c r="H132" s="15" t="str">
        <f>CONCATENATE(TEXT(I132,"jj/mm/aaaa")&amp;"_"&amp;COUNTIF($I$7:I132,I132))</f>
        <v>00/01/1900_0</v>
      </c>
      <c r="I132" s="50"/>
      <c r="J132" s="15"/>
      <c r="K132" s="34"/>
      <c r="L132" s="16"/>
      <c r="M132" s="16"/>
      <c r="N132" s="15"/>
      <c r="O132" s="16"/>
      <c r="P132" s="15"/>
      <c r="Q132" s="16"/>
      <c r="R132" s="16"/>
    </row>
    <row r="133" spans="1:18" x14ac:dyDescent="0.3">
      <c r="A133" s="1"/>
      <c r="B133" s="1"/>
      <c r="C133" s="1"/>
      <c r="D133" s="47"/>
      <c r="E133" s="14"/>
      <c r="F133" s="15"/>
      <c r="G133" s="15"/>
      <c r="H133" s="15" t="str">
        <f>CONCATENATE(TEXT(I133,"jj/mm/aaaa")&amp;"_"&amp;COUNTIF($I$7:I133,I133))</f>
        <v>00/01/1900_0</v>
      </c>
      <c r="I133" s="50"/>
      <c r="J133" s="15"/>
      <c r="K133" s="34"/>
      <c r="L133" s="16"/>
      <c r="M133" s="16"/>
      <c r="N133" s="15"/>
      <c r="O133" s="16"/>
      <c r="P133" s="15"/>
      <c r="Q133" s="16"/>
      <c r="R133" s="16"/>
    </row>
    <row r="134" spans="1:18" x14ac:dyDescent="0.3">
      <c r="A134" s="1"/>
      <c r="B134" s="1"/>
      <c r="C134" s="1"/>
      <c r="D134" s="47"/>
      <c r="E134" s="14"/>
      <c r="F134" s="15"/>
      <c r="G134" s="15"/>
      <c r="H134" s="15" t="str">
        <f>CONCATENATE(TEXT(I134,"jj/mm/aaaa")&amp;"_"&amp;COUNTIF($I$7:I134,I134))</f>
        <v>00/01/1900_0</v>
      </c>
      <c r="I134" s="50"/>
      <c r="J134" s="15"/>
      <c r="K134" s="34"/>
      <c r="L134" s="16"/>
      <c r="M134" s="16"/>
      <c r="N134" s="15"/>
      <c r="O134" s="16"/>
      <c r="P134" s="15"/>
      <c r="Q134" s="16"/>
      <c r="R134" s="16"/>
    </row>
    <row r="135" spans="1:18" x14ac:dyDescent="0.3">
      <c r="A135" s="1"/>
      <c r="B135" s="1"/>
      <c r="C135" s="1"/>
      <c r="D135" s="47"/>
      <c r="E135" s="14"/>
      <c r="F135" s="15"/>
      <c r="G135" s="15"/>
      <c r="H135" s="15" t="str">
        <f>CONCATENATE(TEXT(I135,"jj/mm/aaaa")&amp;"_"&amp;COUNTIF($I$7:I135,I135))</f>
        <v>00/01/1900_0</v>
      </c>
      <c r="I135" s="50"/>
      <c r="J135" s="15"/>
      <c r="K135" s="34"/>
      <c r="L135" s="16"/>
      <c r="M135" s="16"/>
      <c r="N135" s="15"/>
      <c r="O135" s="16"/>
      <c r="P135" s="15"/>
      <c r="Q135" s="16"/>
      <c r="R135" s="16"/>
    </row>
    <row r="136" spans="1:18" x14ac:dyDescent="0.3">
      <c r="A136" s="1"/>
      <c r="B136" s="1"/>
      <c r="C136" s="1"/>
      <c r="D136" s="47"/>
      <c r="E136" s="14"/>
      <c r="F136" s="15"/>
      <c r="G136" s="15"/>
      <c r="H136" s="15" t="str">
        <f>CONCATENATE(TEXT(I136,"jj/mm/aaaa")&amp;"_"&amp;COUNTIF($I$7:I136,I136))</f>
        <v>00/01/1900_0</v>
      </c>
      <c r="I136" s="50"/>
      <c r="J136" s="15"/>
      <c r="K136" s="34"/>
      <c r="L136" s="16"/>
      <c r="M136" s="16"/>
      <c r="N136" s="15"/>
      <c r="O136" s="16"/>
      <c r="P136" s="15"/>
      <c r="Q136" s="16"/>
      <c r="R136" s="16"/>
    </row>
    <row r="137" spans="1:18" x14ac:dyDescent="0.3">
      <c r="A137" s="1"/>
      <c r="B137" s="1"/>
      <c r="C137" s="1"/>
      <c r="D137" s="47"/>
      <c r="E137" s="14"/>
      <c r="F137" s="15"/>
      <c r="G137" s="15"/>
      <c r="H137" s="15" t="str">
        <f>CONCATENATE(TEXT(I137,"jj/mm/aaaa")&amp;"_"&amp;COUNTIF($I$7:I137,I137))</f>
        <v>00/01/1900_0</v>
      </c>
      <c r="I137" s="50"/>
      <c r="J137" s="15"/>
      <c r="K137" s="34"/>
      <c r="L137" s="16"/>
      <c r="M137" s="16"/>
      <c r="N137" s="15"/>
      <c r="O137" s="16"/>
      <c r="P137" s="15"/>
      <c r="Q137" s="16"/>
      <c r="R137" s="16"/>
    </row>
    <row r="138" spans="1:18" x14ac:dyDescent="0.3">
      <c r="A138" s="1"/>
      <c r="B138" s="1"/>
      <c r="C138" s="1"/>
      <c r="D138" s="47"/>
      <c r="E138" s="14"/>
      <c r="F138" s="15"/>
      <c r="G138" s="15"/>
      <c r="H138" s="15" t="str">
        <f>CONCATENATE(TEXT(I138,"jj/mm/aaaa")&amp;"_"&amp;COUNTIF($I$7:I138,I138))</f>
        <v>00/01/1900_0</v>
      </c>
      <c r="I138" s="50"/>
      <c r="J138" s="15"/>
      <c r="K138" s="34"/>
      <c r="L138" s="16"/>
      <c r="M138" s="16"/>
      <c r="N138" s="15"/>
      <c r="O138" s="16"/>
      <c r="P138" s="15"/>
      <c r="Q138" s="16"/>
      <c r="R138" s="16"/>
    </row>
    <row r="139" spans="1:18" x14ac:dyDescent="0.3">
      <c r="A139" s="1"/>
      <c r="B139" s="1"/>
      <c r="C139" s="1"/>
      <c r="D139" s="47"/>
      <c r="E139" s="14"/>
      <c r="F139" s="15"/>
      <c r="G139" s="15"/>
      <c r="H139" s="15" t="str">
        <f>CONCATENATE(TEXT(I139,"jj/mm/aaaa")&amp;"_"&amp;COUNTIF($I$7:I139,I139))</f>
        <v>00/01/1900_0</v>
      </c>
      <c r="I139" s="50"/>
      <c r="J139" s="15"/>
      <c r="K139" s="34"/>
      <c r="L139" s="16"/>
      <c r="M139" s="16"/>
      <c r="N139" s="15"/>
      <c r="O139" s="16"/>
      <c r="P139" s="15"/>
      <c r="Q139" s="16"/>
      <c r="R139" s="16"/>
    </row>
    <row r="140" spans="1:18" x14ac:dyDescent="0.3">
      <c r="A140" s="1"/>
      <c r="B140" s="1"/>
      <c r="C140" s="1"/>
      <c r="D140" s="47"/>
      <c r="E140" s="14"/>
      <c r="F140" s="15"/>
      <c r="G140" s="15"/>
      <c r="H140" s="15" t="str">
        <f>CONCATENATE(TEXT(I140,"jj/mm/aaaa")&amp;"_"&amp;COUNTIF($I$7:I140,I140))</f>
        <v>00/01/1900_0</v>
      </c>
      <c r="I140" s="50"/>
      <c r="J140" s="15"/>
      <c r="K140" s="34"/>
      <c r="L140" s="16"/>
      <c r="M140" s="16"/>
      <c r="N140" s="15"/>
      <c r="O140" s="16"/>
      <c r="P140" s="15"/>
      <c r="Q140" s="16"/>
      <c r="R140" s="16"/>
    </row>
    <row r="141" spans="1:18" x14ac:dyDescent="0.3">
      <c r="A141" s="1"/>
      <c r="B141" s="1"/>
      <c r="C141" s="1"/>
      <c r="D141" s="47"/>
      <c r="E141" s="14"/>
      <c r="F141" s="15"/>
      <c r="G141" s="15"/>
      <c r="H141" s="15" t="str">
        <f>CONCATENATE(TEXT(I141,"jj/mm/aaaa")&amp;"_"&amp;COUNTIF($I$7:I141,I141))</f>
        <v>00/01/1900_0</v>
      </c>
      <c r="I141" s="50"/>
      <c r="J141" s="15"/>
      <c r="K141" s="34"/>
      <c r="L141" s="16"/>
      <c r="M141" s="16"/>
      <c r="N141" s="15"/>
      <c r="O141" s="16"/>
      <c r="P141" s="15"/>
      <c r="Q141" s="16"/>
      <c r="R141" s="16"/>
    </row>
    <row r="142" spans="1:18" x14ac:dyDescent="0.3">
      <c r="A142" s="1"/>
      <c r="B142" s="1"/>
      <c r="C142" s="1"/>
      <c r="D142" s="47"/>
      <c r="E142" s="14"/>
      <c r="F142" s="15"/>
      <c r="G142" s="15"/>
      <c r="H142" s="15" t="str">
        <f>CONCATENATE(TEXT(I142,"jj/mm/aaaa")&amp;"_"&amp;COUNTIF($I$7:I142,I142))</f>
        <v>00/01/1900_0</v>
      </c>
      <c r="I142" s="50"/>
      <c r="J142" s="15"/>
      <c r="K142" s="34"/>
      <c r="L142" s="16"/>
      <c r="M142" s="16"/>
      <c r="N142" s="15"/>
      <c r="O142" s="16"/>
      <c r="P142" s="15"/>
      <c r="Q142" s="16"/>
      <c r="R142" s="16"/>
    </row>
    <row r="143" spans="1:18" x14ac:dyDescent="0.3">
      <c r="A143" s="1"/>
      <c r="B143" s="1"/>
      <c r="C143" s="1"/>
      <c r="D143" s="47"/>
      <c r="E143" s="14"/>
      <c r="F143" s="15"/>
      <c r="G143" s="15"/>
      <c r="H143" s="15" t="str">
        <f>CONCATENATE(TEXT(I143,"jj/mm/aaaa")&amp;"_"&amp;COUNTIF($I$7:I143,I143))</f>
        <v>00/01/1900_0</v>
      </c>
      <c r="I143" s="50"/>
      <c r="J143" s="15"/>
      <c r="K143" s="34"/>
      <c r="L143" s="16"/>
      <c r="M143" s="16"/>
      <c r="N143" s="15"/>
      <c r="O143" s="16"/>
      <c r="P143" s="15"/>
      <c r="Q143" s="16"/>
      <c r="R143" s="16"/>
    </row>
    <row r="144" spans="1:18" x14ac:dyDescent="0.3">
      <c r="A144" s="1"/>
      <c r="B144" s="1"/>
      <c r="C144" s="1"/>
      <c r="D144" s="47"/>
      <c r="E144" s="14"/>
      <c r="F144" s="15"/>
      <c r="G144" s="15"/>
      <c r="H144" s="15" t="str">
        <f>CONCATENATE(TEXT(I144,"jj/mm/aaaa")&amp;"_"&amp;COUNTIF($I$7:I144,I144))</f>
        <v>00/01/1900_0</v>
      </c>
      <c r="I144" s="50"/>
      <c r="J144" s="15"/>
      <c r="K144" s="34"/>
      <c r="L144" s="16"/>
      <c r="M144" s="16"/>
      <c r="N144" s="15"/>
      <c r="O144" s="16"/>
      <c r="P144" s="15"/>
      <c r="Q144" s="16"/>
      <c r="R144" s="16"/>
    </row>
    <row r="145" spans="1:18" x14ac:dyDescent="0.3">
      <c r="A145" s="1"/>
      <c r="B145" s="1"/>
      <c r="C145" s="1"/>
      <c r="D145" s="47"/>
      <c r="E145" s="14"/>
      <c r="F145" s="15"/>
      <c r="G145" s="15"/>
      <c r="H145" s="15" t="str">
        <f>CONCATENATE(TEXT(I145,"jj/mm/aaaa")&amp;"_"&amp;COUNTIF($I$7:I145,I145))</f>
        <v>00/01/1900_0</v>
      </c>
      <c r="I145" s="50"/>
      <c r="J145" s="15"/>
      <c r="K145" s="34"/>
      <c r="L145" s="16"/>
      <c r="M145" s="16"/>
      <c r="N145" s="15"/>
      <c r="O145" s="16"/>
      <c r="P145" s="15"/>
      <c r="Q145" s="16"/>
      <c r="R145" s="16"/>
    </row>
    <row r="146" spans="1:18" x14ac:dyDescent="0.3">
      <c r="A146" s="1"/>
      <c r="B146" s="1"/>
      <c r="C146" s="1"/>
      <c r="D146" s="47"/>
      <c r="E146" s="14"/>
      <c r="F146" s="15"/>
      <c r="G146" s="15"/>
      <c r="H146" s="15" t="str">
        <f>CONCATENATE(TEXT(I146,"jj/mm/aaaa")&amp;"_"&amp;COUNTIF($I$7:I146,I146))</f>
        <v>00/01/1900_0</v>
      </c>
      <c r="I146" s="50"/>
      <c r="J146" s="15"/>
      <c r="K146" s="34"/>
      <c r="L146" s="16"/>
      <c r="M146" s="16"/>
      <c r="N146" s="15"/>
      <c r="O146" s="16"/>
      <c r="P146" s="15"/>
      <c r="Q146" s="16"/>
      <c r="R146" s="16"/>
    </row>
    <row r="147" spans="1:18" x14ac:dyDescent="0.3">
      <c r="A147" s="1"/>
      <c r="B147" s="1"/>
      <c r="C147" s="1"/>
      <c r="D147" s="47"/>
      <c r="E147" s="14"/>
      <c r="F147" s="15"/>
      <c r="G147" s="15"/>
      <c r="H147" s="15" t="str">
        <f>CONCATENATE(TEXT(I147,"jj/mm/aaaa")&amp;"_"&amp;COUNTIF($I$7:I147,I147))</f>
        <v>00/01/1900_0</v>
      </c>
      <c r="I147" s="50"/>
      <c r="J147" s="15"/>
      <c r="K147" s="34"/>
      <c r="L147" s="16"/>
      <c r="M147" s="16"/>
      <c r="N147" s="15"/>
      <c r="O147" s="16"/>
      <c r="P147" s="15"/>
      <c r="Q147" s="16"/>
      <c r="R147" s="16"/>
    </row>
    <row r="148" spans="1:18" x14ac:dyDescent="0.3">
      <c r="A148" s="1"/>
      <c r="B148" s="1"/>
      <c r="C148" s="1"/>
      <c r="D148" s="47"/>
      <c r="E148" s="14"/>
      <c r="F148" s="15"/>
      <c r="G148" s="15"/>
      <c r="H148" s="15" t="str">
        <f>CONCATENATE(TEXT(I148,"jj/mm/aaaa")&amp;"_"&amp;COUNTIF($I$7:I148,I148))</f>
        <v>00/01/1900_0</v>
      </c>
      <c r="I148" s="50"/>
      <c r="J148" s="15"/>
      <c r="K148" s="34"/>
      <c r="L148" s="16"/>
      <c r="M148" s="16"/>
      <c r="N148" s="15"/>
      <c r="O148" s="16"/>
      <c r="P148" s="15"/>
      <c r="Q148" s="16"/>
      <c r="R148" s="16"/>
    </row>
    <row r="149" spans="1:18" x14ac:dyDescent="0.3">
      <c r="A149" s="1"/>
      <c r="B149" s="1"/>
      <c r="C149" s="1"/>
      <c r="D149" s="47"/>
      <c r="E149" s="14"/>
      <c r="F149" s="15"/>
      <c r="G149" s="15"/>
      <c r="H149" s="15" t="str">
        <f>CONCATENATE(TEXT(I149,"jj/mm/aaaa")&amp;"_"&amp;COUNTIF($I$7:I149,I149))</f>
        <v>00/01/1900_0</v>
      </c>
      <c r="I149" s="50"/>
      <c r="J149" s="15"/>
      <c r="K149" s="34"/>
      <c r="L149" s="16"/>
      <c r="M149" s="16"/>
      <c r="N149" s="15"/>
      <c r="O149" s="16"/>
      <c r="P149" s="15"/>
      <c r="Q149" s="16"/>
      <c r="R149" s="16"/>
    </row>
    <row r="150" spans="1:18" x14ac:dyDescent="0.3">
      <c r="A150" s="1"/>
      <c r="B150" s="1"/>
      <c r="C150" s="1"/>
      <c r="D150" s="47"/>
      <c r="E150" s="14"/>
      <c r="F150" s="15"/>
      <c r="G150" s="15"/>
      <c r="H150" s="15" t="str">
        <f>CONCATENATE(TEXT(I150,"jj/mm/aaaa")&amp;"_"&amp;COUNTIF($I$7:I150,I150))</f>
        <v>00/01/1900_0</v>
      </c>
      <c r="I150" s="50"/>
      <c r="J150" s="15"/>
      <c r="K150" s="34"/>
      <c r="L150" s="16"/>
      <c r="M150" s="16"/>
      <c r="N150" s="15"/>
      <c r="O150" s="16"/>
      <c r="P150" s="15"/>
      <c r="Q150" s="16"/>
      <c r="R150" s="16"/>
    </row>
    <row r="151" spans="1:18" x14ac:dyDescent="0.3">
      <c r="A151" s="1"/>
      <c r="B151" s="1"/>
      <c r="C151" s="1"/>
      <c r="D151" s="47"/>
      <c r="E151" s="14"/>
      <c r="F151" s="15"/>
      <c r="G151" s="15"/>
      <c r="H151" s="15" t="str">
        <f>CONCATENATE(TEXT(I151,"jj/mm/aaaa")&amp;"_"&amp;COUNTIF($I$7:I151,I151))</f>
        <v>00/01/1900_0</v>
      </c>
      <c r="I151" s="50"/>
      <c r="J151" s="15"/>
      <c r="K151" s="34"/>
      <c r="L151" s="16"/>
      <c r="M151" s="16"/>
      <c r="N151" s="15"/>
      <c r="O151" s="16"/>
      <c r="P151" s="15"/>
      <c r="Q151" s="16"/>
      <c r="R151" s="16"/>
    </row>
    <row r="152" spans="1:18" x14ac:dyDescent="0.3">
      <c r="A152" s="1"/>
      <c r="B152" s="1"/>
      <c r="C152" s="1"/>
      <c r="D152" s="47"/>
      <c r="E152" s="14"/>
      <c r="F152" s="15"/>
      <c r="G152" s="15"/>
      <c r="H152" s="15" t="str">
        <f>CONCATENATE(TEXT(I152,"jj/mm/aaaa")&amp;"_"&amp;COUNTIF($I$7:I152,I152))</f>
        <v>00/01/1900_0</v>
      </c>
      <c r="I152" s="50"/>
      <c r="J152" s="15"/>
      <c r="K152" s="34"/>
      <c r="L152" s="16"/>
      <c r="M152" s="16"/>
      <c r="N152" s="15"/>
      <c r="O152" s="16"/>
      <c r="P152" s="15"/>
      <c r="Q152" s="16"/>
      <c r="R152" s="16"/>
    </row>
    <row r="153" spans="1:18" x14ac:dyDescent="0.3">
      <c r="A153" s="1"/>
      <c r="B153" s="1"/>
      <c r="C153" s="1"/>
      <c r="D153" s="47"/>
      <c r="E153" s="14"/>
      <c r="F153" s="15"/>
      <c r="G153" s="15"/>
      <c r="H153" s="15" t="str">
        <f>CONCATENATE(TEXT(I153,"jj/mm/aaaa")&amp;"_"&amp;COUNTIF($I$7:I153,I153))</f>
        <v>00/01/1900_0</v>
      </c>
      <c r="I153" s="50"/>
      <c r="J153" s="15"/>
      <c r="K153" s="34"/>
      <c r="L153" s="16"/>
      <c r="M153" s="16"/>
      <c r="N153" s="15"/>
      <c r="O153" s="16"/>
      <c r="P153" s="15"/>
      <c r="Q153" s="16"/>
      <c r="R153" s="16"/>
    </row>
    <row r="154" spans="1:18" x14ac:dyDescent="0.3">
      <c r="A154" s="1"/>
      <c r="B154" s="1"/>
      <c r="C154" s="1"/>
      <c r="D154" s="47"/>
      <c r="E154" s="14"/>
      <c r="F154" s="15"/>
      <c r="G154" s="15"/>
      <c r="H154" s="15" t="str">
        <f>CONCATENATE(TEXT(I154,"jj/mm/aaaa")&amp;"_"&amp;COUNTIF($I$7:I154,I154))</f>
        <v>00/01/1900_0</v>
      </c>
      <c r="I154" s="50"/>
      <c r="J154" s="15"/>
      <c r="K154" s="34"/>
      <c r="L154" s="16"/>
      <c r="M154" s="16"/>
      <c r="N154" s="15"/>
      <c r="O154" s="16"/>
      <c r="P154" s="15"/>
      <c r="Q154" s="16"/>
      <c r="R154" s="16"/>
    </row>
    <row r="155" spans="1:18" x14ac:dyDescent="0.3">
      <c r="A155" s="1"/>
      <c r="B155" s="1"/>
      <c r="C155" s="1"/>
      <c r="D155" s="47"/>
      <c r="E155" s="14"/>
      <c r="F155" s="15"/>
      <c r="G155" s="15"/>
      <c r="H155" s="15" t="str">
        <f>CONCATENATE(TEXT(I155,"jj/mm/aaaa")&amp;"_"&amp;COUNTIF($I$7:I155,I155))</f>
        <v>00/01/1900_0</v>
      </c>
      <c r="I155" s="50"/>
      <c r="J155" s="15"/>
      <c r="K155" s="34"/>
      <c r="L155" s="16"/>
      <c r="M155" s="16"/>
      <c r="N155" s="15"/>
      <c r="O155" s="16"/>
      <c r="P155" s="15"/>
      <c r="Q155" s="16"/>
      <c r="R155" s="16"/>
    </row>
    <row r="156" spans="1:18" x14ac:dyDescent="0.3">
      <c r="A156" s="1"/>
      <c r="B156" s="1"/>
      <c r="C156" s="1"/>
      <c r="D156" s="47"/>
      <c r="E156" s="14"/>
      <c r="F156" s="15"/>
      <c r="G156" s="15"/>
      <c r="H156" s="15" t="str">
        <f>CONCATENATE(TEXT(I156,"jj/mm/aaaa")&amp;"_"&amp;COUNTIF($I$7:I156,I156))</f>
        <v>00/01/1900_0</v>
      </c>
      <c r="I156" s="50"/>
      <c r="J156" s="15"/>
      <c r="K156" s="34"/>
      <c r="L156" s="16"/>
      <c r="M156" s="16"/>
      <c r="N156" s="15"/>
      <c r="O156" s="16"/>
      <c r="P156" s="15"/>
      <c r="Q156" s="16"/>
      <c r="R156" s="16"/>
    </row>
    <row r="157" spans="1:18" x14ac:dyDescent="0.3">
      <c r="A157" s="1"/>
      <c r="B157" s="1"/>
      <c r="C157" s="1"/>
      <c r="D157" s="47"/>
      <c r="E157" s="14"/>
      <c r="F157" s="15"/>
      <c r="G157" s="15"/>
      <c r="H157" s="15" t="str">
        <f>CONCATENATE(TEXT(I157,"jj/mm/aaaa")&amp;"_"&amp;COUNTIF($I$7:I157,I157))</f>
        <v>00/01/1900_0</v>
      </c>
      <c r="I157" s="50"/>
      <c r="J157" s="15"/>
      <c r="K157" s="34"/>
      <c r="L157" s="16"/>
      <c r="M157" s="16"/>
      <c r="N157" s="15"/>
      <c r="O157" s="16"/>
      <c r="P157" s="15"/>
      <c r="Q157" s="16"/>
      <c r="R157" s="16"/>
    </row>
    <row r="158" spans="1:18" x14ac:dyDescent="0.3">
      <c r="A158" s="1"/>
      <c r="B158" s="1"/>
      <c r="C158" s="1"/>
      <c r="D158" s="47"/>
      <c r="E158" s="14"/>
      <c r="F158" s="15"/>
      <c r="G158" s="15"/>
      <c r="H158" s="15" t="str">
        <f>CONCATENATE(TEXT(I158,"jj/mm/aaaa")&amp;"_"&amp;COUNTIF($I$7:I158,I158))</f>
        <v>00/01/1900_0</v>
      </c>
      <c r="I158" s="50"/>
      <c r="J158" s="15"/>
      <c r="K158" s="34"/>
      <c r="L158" s="16"/>
      <c r="M158" s="16"/>
      <c r="N158" s="15"/>
      <c r="O158" s="16"/>
      <c r="P158" s="15"/>
      <c r="Q158" s="16"/>
      <c r="R158" s="16"/>
    </row>
    <row r="159" spans="1:18" x14ac:dyDescent="0.3">
      <c r="A159" s="1"/>
      <c r="B159" s="1"/>
      <c r="C159" s="1"/>
      <c r="D159" s="47"/>
      <c r="E159" s="14"/>
      <c r="F159" s="15"/>
      <c r="G159" s="15"/>
      <c r="H159" s="15" t="str">
        <f>CONCATENATE(TEXT(I159,"jj/mm/aaaa")&amp;"_"&amp;COUNTIF($I$7:I159,I159))</f>
        <v>00/01/1900_0</v>
      </c>
      <c r="I159" s="50"/>
      <c r="J159" s="15"/>
      <c r="K159" s="34"/>
      <c r="L159" s="16"/>
      <c r="M159" s="16"/>
      <c r="N159" s="15"/>
      <c r="O159" s="16"/>
      <c r="P159" s="15"/>
      <c r="Q159" s="16"/>
      <c r="R159" s="16"/>
    </row>
    <row r="160" spans="1:18" x14ac:dyDescent="0.3">
      <c r="A160" s="1"/>
      <c r="B160" s="1"/>
      <c r="C160" s="1"/>
      <c r="D160" s="47"/>
      <c r="E160" s="14"/>
      <c r="F160" s="15"/>
      <c r="G160" s="15"/>
      <c r="H160" s="15" t="str">
        <f>CONCATENATE(TEXT(I160,"jj/mm/aaaa")&amp;"_"&amp;COUNTIF($I$7:I160,I160))</f>
        <v>00/01/1900_0</v>
      </c>
      <c r="I160" s="50"/>
      <c r="J160" s="15"/>
      <c r="K160" s="34"/>
      <c r="L160" s="16"/>
      <c r="M160" s="16"/>
      <c r="N160" s="15"/>
      <c r="O160" s="16"/>
      <c r="P160" s="15"/>
      <c r="Q160" s="16"/>
      <c r="R160" s="16"/>
    </row>
    <row r="161" spans="1:18" x14ac:dyDescent="0.3">
      <c r="A161" s="1"/>
      <c r="B161" s="1"/>
      <c r="C161" s="1"/>
      <c r="D161" s="47"/>
      <c r="E161" s="14"/>
      <c r="F161" s="15"/>
      <c r="G161" s="15"/>
      <c r="H161" s="15" t="str">
        <f>CONCATENATE(TEXT(I161,"jj/mm/aaaa")&amp;"_"&amp;COUNTIF($I$7:I161,I161))</f>
        <v>00/01/1900_0</v>
      </c>
      <c r="I161" s="50"/>
      <c r="J161" s="15"/>
      <c r="K161" s="34"/>
      <c r="L161" s="16"/>
      <c r="M161" s="16"/>
      <c r="N161" s="15"/>
      <c r="O161" s="16"/>
      <c r="P161" s="15"/>
      <c r="Q161" s="16"/>
      <c r="R161" s="16"/>
    </row>
    <row r="162" spans="1:18" x14ac:dyDescent="0.3">
      <c r="A162" s="1"/>
      <c r="B162" s="1"/>
      <c r="C162" s="1"/>
      <c r="D162" s="47"/>
      <c r="E162" s="14"/>
      <c r="F162" s="15"/>
      <c r="G162" s="15"/>
      <c r="H162" s="15" t="str">
        <f>CONCATENATE(TEXT(I162,"jj/mm/aaaa")&amp;"_"&amp;COUNTIF($I$7:I162,I162))</f>
        <v>00/01/1900_0</v>
      </c>
      <c r="I162" s="50"/>
      <c r="J162" s="15"/>
      <c r="K162" s="34"/>
      <c r="L162" s="16"/>
      <c r="M162" s="16"/>
      <c r="N162" s="15"/>
      <c r="O162" s="16"/>
      <c r="P162" s="15"/>
      <c r="Q162" s="16"/>
      <c r="R162" s="16"/>
    </row>
    <row r="163" spans="1:18" x14ac:dyDescent="0.3">
      <c r="A163" s="1"/>
      <c r="B163" s="1"/>
      <c r="C163" s="1"/>
      <c r="D163" s="47"/>
      <c r="E163" s="14"/>
      <c r="F163" s="15"/>
      <c r="G163" s="15"/>
      <c r="H163" s="15" t="str">
        <f>CONCATENATE(TEXT(I163,"jj/mm/aaaa")&amp;"_"&amp;COUNTIF($I$7:I163,I163))</f>
        <v>00/01/1900_0</v>
      </c>
      <c r="I163" s="50"/>
      <c r="J163" s="15"/>
      <c r="K163" s="34"/>
      <c r="L163" s="16"/>
      <c r="M163" s="16"/>
      <c r="N163" s="15"/>
      <c r="O163" s="16"/>
      <c r="P163" s="15"/>
      <c r="Q163" s="16"/>
      <c r="R163" s="16"/>
    </row>
    <row r="164" spans="1:18" x14ac:dyDescent="0.3">
      <c r="A164" s="1"/>
      <c r="B164" s="1"/>
      <c r="C164" s="1"/>
      <c r="D164" s="47"/>
      <c r="E164" s="14"/>
      <c r="F164" s="15"/>
      <c r="G164" s="15"/>
      <c r="H164" s="15" t="str">
        <f>CONCATENATE(TEXT(I164,"jj/mm/aaaa")&amp;"_"&amp;COUNTIF($I$7:I164,I164))</f>
        <v>00/01/1900_0</v>
      </c>
      <c r="I164" s="50"/>
      <c r="J164" s="15"/>
      <c r="K164" s="34"/>
      <c r="L164" s="16"/>
      <c r="M164" s="16"/>
      <c r="N164" s="15"/>
      <c r="O164" s="16"/>
      <c r="P164" s="15"/>
      <c r="Q164" s="16"/>
      <c r="R164" s="16"/>
    </row>
    <row r="165" spans="1:18" x14ac:dyDescent="0.3">
      <c r="A165" s="1"/>
      <c r="B165" s="1"/>
      <c r="C165" s="1"/>
      <c r="D165" s="47"/>
      <c r="E165" s="14"/>
      <c r="F165" s="15"/>
      <c r="G165" s="15"/>
      <c r="H165" s="15" t="str">
        <f>CONCATENATE(TEXT(I165,"jj/mm/aaaa")&amp;"_"&amp;COUNTIF($I$7:I165,I165))</f>
        <v>00/01/1900_0</v>
      </c>
      <c r="I165" s="50"/>
      <c r="J165" s="15"/>
      <c r="K165" s="34"/>
      <c r="L165" s="16"/>
      <c r="M165" s="16"/>
      <c r="N165" s="15"/>
      <c r="O165" s="16"/>
      <c r="P165" s="15"/>
      <c r="Q165" s="16"/>
      <c r="R165" s="16"/>
    </row>
    <row r="166" spans="1:18" x14ac:dyDescent="0.3">
      <c r="A166" s="1"/>
      <c r="B166" s="1"/>
      <c r="C166" s="1"/>
      <c r="D166" s="47"/>
      <c r="E166" s="14"/>
      <c r="F166" s="15"/>
      <c r="G166" s="15"/>
      <c r="H166" s="15" t="str">
        <f>CONCATENATE(TEXT(I166,"jj/mm/aaaa")&amp;"_"&amp;COUNTIF($I$7:I166,I166))</f>
        <v>00/01/1900_0</v>
      </c>
      <c r="I166" s="50"/>
      <c r="J166" s="15"/>
      <c r="K166" s="34"/>
      <c r="L166" s="16"/>
      <c r="M166" s="16"/>
      <c r="N166" s="15"/>
      <c r="O166" s="16"/>
      <c r="P166" s="15"/>
      <c r="Q166" s="16"/>
      <c r="R166" s="16"/>
    </row>
    <row r="167" spans="1:18" x14ac:dyDescent="0.3">
      <c r="A167" s="1"/>
      <c r="B167" s="1"/>
      <c r="C167" s="1"/>
      <c r="D167" s="47"/>
      <c r="E167" s="14"/>
      <c r="F167" s="15"/>
      <c r="G167" s="15"/>
      <c r="H167" s="15" t="str">
        <f>CONCATENATE(TEXT(I167,"jj/mm/aaaa")&amp;"_"&amp;COUNTIF($I$7:I167,I167))</f>
        <v>00/01/1900_0</v>
      </c>
      <c r="I167" s="50"/>
      <c r="J167" s="15"/>
      <c r="K167" s="34"/>
      <c r="L167" s="16"/>
      <c r="M167" s="16"/>
      <c r="N167" s="15"/>
      <c r="O167" s="16"/>
      <c r="P167" s="15"/>
      <c r="Q167" s="16"/>
      <c r="R167" s="16"/>
    </row>
    <row r="168" spans="1:18" x14ac:dyDescent="0.3">
      <c r="A168" s="1"/>
      <c r="B168" s="1"/>
      <c r="C168" s="1"/>
      <c r="D168" s="47"/>
      <c r="E168" s="14"/>
      <c r="F168" s="15"/>
      <c r="G168" s="15"/>
      <c r="H168" s="15" t="str">
        <f>CONCATENATE(TEXT(I168,"jj/mm/aaaa")&amp;"_"&amp;COUNTIF($I$7:I168,I168))</f>
        <v>00/01/1900_0</v>
      </c>
      <c r="I168" s="50"/>
      <c r="J168" s="15"/>
      <c r="K168" s="34"/>
      <c r="L168" s="16"/>
      <c r="M168" s="16"/>
      <c r="N168" s="15"/>
      <c r="O168" s="16"/>
      <c r="P168" s="15"/>
      <c r="Q168" s="16"/>
      <c r="R168" s="16"/>
    </row>
    <row r="169" spans="1:18" x14ac:dyDescent="0.3">
      <c r="A169" s="1"/>
      <c r="B169" s="1"/>
      <c r="C169" s="1"/>
      <c r="D169" s="47"/>
      <c r="E169" s="14"/>
      <c r="F169" s="15"/>
      <c r="G169" s="15"/>
      <c r="H169" s="15" t="str">
        <f>CONCATENATE(TEXT(I169,"jj/mm/aaaa")&amp;"_"&amp;COUNTIF($I$7:I169,I169))</f>
        <v>00/01/1900_0</v>
      </c>
      <c r="I169" s="50"/>
      <c r="J169" s="15"/>
      <c r="K169" s="34"/>
      <c r="L169" s="16"/>
      <c r="M169" s="16"/>
      <c r="N169" s="15"/>
      <c r="O169" s="16"/>
      <c r="P169" s="15"/>
      <c r="Q169" s="16"/>
      <c r="R169" s="16"/>
    </row>
    <row r="170" spans="1:18" x14ac:dyDescent="0.3">
      <c r="A170" s="1"/>
      <c r="B170" s="1"/>
      <c r="C170" s="1"/>
      <c r="D170" s="47"/>
      <c r="E170" s="14"/>
      <c r="F170" s="15"/>
      <c r="G170" s="15"/>
      <c r="H170" s="15" t="str">
        <f>CONCATENATE(TEXT(I170,"jj/mm/aaaa")&amp;"_"&amp;COUNTIF($I$7:I170,I170))</f>
        <v>00/01/1900_0</v>
      </c>
      <c r="I170" s="50"/>
      <c r="J170" s="15"/>
      <c r="K170" s="34"/>
      <c r="L170" s="16"/>
      <c r="M170" s="16"/>
      <c r="N170" s="15"/>
      <c r="O170" s="16"/>
      <c r="P170" s="15"/>
      <c r="Q170" s="16"/>
      <c r="R170" s="16"/>
    </row>
    <row r="171" spans="1:18" x14ac:dyDescent="0.3">
      <c r="A171" s="1"/>
      <c r="B171" s="1"/>
      <c r="C171" s="1"/>
      <c r="D171" s="47"/>
      <c r="E171" s="14"/>
      <c r="F171" s="15"/>
      <c r="G171" s="15"/>
      <c r="H171" s="15" t="str">
        <f>CONCATENATE(TEXT(I171,"jj/mm/aaaa")&amp;"_"&amp;COUNTIF($I$7:I171,I171))</f>
        <v>00/01/1900_0</v>
      </c>
      <c r="I171" s="50"/>
      <c r="J171" s="15"/>
      <c r="K171" s="34"/>
      <c r="L171" s="16"/>
      <c r="M171" s="16"/>
      <c r="N171" s="15"/>
      <c r="O171" s="16"/>
      <c r="P171" s="15"/>
      <c r="Q171" s="16"/>
      <c r="R171" s="16"/>
    </row>
    <row r="172" spans="1:18" x14ac:dyDescent="0.3">
      <c r="A172" s="1"/>
      <c r="B172" s="1"/>
      <c r="C172" s="1"/>
      <c r="D172" s="47"/>
      <c r="E172" s="14"/>
      <c r="F172" s="15"/>
      <c r="G172" s="15"/>
      <c r="H172" s="15" t="str">
        <f>CONCATENATE(TEXT(I172,"jj/mm/aaaa")&amp;"_"&amp;COUNTIF($I$7:I172,I172))</f>
        <v>00/01/1900_0</v>
      </c>
      <c r="I172" s="50"/>
      <c r="J172" s="15"/>
      <c r="K172" s="34"/>
      <c r="L172" s="16"/>
      <c r="M172" s="16"/>
      <c r="N172" s="15"/>
      <c r="O172" s="16"/>
      <c r="P172" s="15"/>
      <c r="Q172" s="16"/>
      <c r="R172" s="16"/>
    </row>
    <row r="173" spans="1:18" x14ac:dyDescent="0.3">
      <c r="A173" s="1"/>
      <c r="B173" s="1"/>
      <c r="C173" s="1"/>
      <c r="D173" s="47"/>
      <c r="E173" s="14"/>
      <c r="F173" s="15"/>
      <c r="G173" s="15"/>
      <c r="H173" s="15" t="str">
        <f>CONCATENATE(TEXT(I173,"jj/mm/aaaa")&amp;"_"&amp;COUNTIF($I$7:I173,I173))</f>
        <v>00/01/1900_0</v>
      </c>
      <c r="I173" s="50"/>
      <c r="J173" s="15"/>
      <c r="K173" s="34"/>
      <c r="L173" s="16"/>
      <c r="M173" s="16"/>
      <c r="N173" s="15"/>
      <c r="O173" s="16"/>
      <c r="P173" s="15"/>
      <c r="Q173" s="16"/>
      <c r="R173" s="16"/>
    </row>
    <row r="174" spans="1:18" x14ac:dyDescent="0.3">
      <c r="A174" s="1"/>
      <c r="B174" s="1"/>
      <c r="C174" s="1"/>
      <c r="D174" s="47"/>
      <c r="E174" s="14"/>
      <c r="F174" s="15"/>
      <c r="G174" s="15"/>
      <c r="H174" s="15" t="str">
        <f>CONCATENATE(TEXT(I174,"jj/mm/aaaa")&amp;"_"&amp;COUNTIF($I$7:I174,I174))</f>
        <v>00/01/1900_0</v>
      </c>
      <c r="I174" s="50"/>
      <c r="J174" s="15"/>
      <c r="K174" s="34"/>
      <c r="L174" s="16"/>
      <c r="M174" s="16"/>
      <c r="N174" s="15"/>
      <c r="O174" s="16"/>
      <c r="P174" s="15"/>
      <c r="Q174" s="16"/>
      <c r="R174" s="16"/>
    </row>
    <row r="175" spans="1:18" x14ac:dyDescent="0.3">
      <c r="A175" s="1"/>
      <c r="B175" s="1"/>
      <c r="C175" s="1"/>
      <c r="D175" s="47"/>
      <c r="E175" s="14"/>
      <c r="F175" s="15"/>
      <c r="G175" s="15"/>
      <c r="H175" s="15" t="str">
        <f>CONCATENATE(TEXT(I175,"jj/mm/aaaa")&amp;"_"&amp;COUNTIF($I$7:I175,I175))</f>
        <v>00/01/1900_0</v>
      </c>
      <c r="I175" s="50"/>
      <c r="J175" s="15"/>
      <c r="K175" s="34"/>
      <c r="L175" s="16"/>
      <c r="M175" s="16"/>
      <c r="N175" s="15"/>
      <c r="O175" s="16"/>
      <c r="P175" s="15"/>
      <c r="Q175" s="16"/>
      <c r="R175" s="16"/>
    </row>
    <row r="176" spans="1:18" x14ac:dyDescent="0.3">
      <c r="A176" s="1"/>
      <c r="B176" s="1"/>
      <c r="C176" s="1"/>
      <c r="D176" s="47"/>
      <c r="E176" s="14"/>
      <c r="F176" s="15"/>
      <c r="G176" s="15"/>
      <c r="H176" s="15" t="str">
        <f>CONCATENATE(TEXT(I176,"jj/mm/aaaa")&amp;"_"&amp;COUNTIF($I$7:I176,I176))</f>
        <v>00/01/1900_0</v>
      </c>
      <c r="I176" s="50"/>
      <c r="J176" s="15"/>
      <c r="K176" s="34"/>
      <c r="L176" s="16"/>
      <c r="M176" s="16"/>
      <c r="N176" s="15"/>
      <c r="O176" s="16"/>
      <c r="P176" s="15"/>
      <c r="Q176" s="16"/>
      <c r="R176" s="16"/>
    </row>
    <row r="177" spans="1:18" x14ac:dyDescent="0.3">
      <c r="A177" s="1"/>
      <c r="B177" s="1"/>
      <c r="C177" s="1"/>
      <c r="D177" s="47"/>
      <c r="E177" s="14"/>
      <c r="F177" s="15"/>
      <c r="G177" s="15"/>
      <c r="H177" s="15" t="str">
        <f>CONCATENATE(TEXT(I177,"jj/mm/aaaa")&amp;"_"&amp;COUNTIF($I$7:I177,I177))</f>
        <v>00/01/1900_0</v>
      </c>
      <c r="I177" s="50"/>
      <c r="J177" s="15"/>
      <c r="K177" s="34"/>
      <c r="L177" s="16"/>
      <c r="M177" s="16"/>
      <c r="N177" s="15"/>
      <c r="O177" s="16"/>
      <c r="P177" s="15"/>
      <c r="Q177" s="16"/>
      <c r="R177" s="16"/>
    </row>
    <row r="178" spans="1:18" x14ac:dyDescent="0.3">
      <c r="A178" s="1"/>
      <c r="B178" s="1"/>
      <c r="C178" s="1"/>
      <c r="D178" s="47"/>
      <c r="E178" s="14"/>
      <c r="F178" s="15"/>
      <c r="G178" s="15"/>
      <c r="H178" s="15" t="str">
        <f>CONCATENATE(TEXT(I178,"jj/mm/aaaa")&amp;"_"&amp;COUNTIF($I$7:I178,I178))</f>
        <v>00/01/1900_0</v>
      </c>
      <c r="I178" s="50"/>
      <c r="J178" s="15"/>
      <c r="K178" s="34"/>
      <c r="L178" s="16"/>
      <c r="M178" s="16"/>
      <c r="N178" s="15"/>
      <c r="O178" s="16"/>
      <c r="P178" s="15"/>
      <c r="Q178" s="16"/>
      <c r="R178" s="16"/>
    </row>
    <row r="179" spans="1:18" x14ac:dyDescent="0.3">
      <c r="A179" s="1"/>
      <c r="B179" s="1"/>
      <c r="C179" s="1"/>
      <c r="D179" s="47"/>
      <c r="E179" s="14"/>
      <c r="F179" s="15"/>
      <c r="G179" s="15"/>
      <c r="H179" s="15" t="str">
        <f>CONCATENATE(TEXT(I179,"jj/mm/aaaa")&amp;"_"&amp;COUNTIF($I$7:I179,I179))</f>
        <v>00/01/1900_0</v>
      </c>
      <c r="I179" s="50"/>
      <c r="J179" s="15"/>
      <c r="K179" s="34"/>
      <c r="L179" s="16"/>
      <c r="M179" s="16"/>
      <c r="N179" s="15"/>
      <c r="O179" s="16"/>
      <c r="P179" s="15"/>
      <c r="Q179" s="16"/>
      <c r="R179" s="16"/>
    </row>
    <row r="180" spans="1:18" x14ac:dyDescent="0.3">
      <c r="A180" s="1"/>
      <c r="B180" s="1"/>
      <c r="C180" s="1"/>
      <c r="D180" s="47"/>
      <c r="E180" s="14"/>
      <c r="F180" s="15"/>
      <c r="G180" s="15"/>
      <c r="H180" s="15" t="str">
        <f>CONCATENATE(TEXT(I180,"jj/mm/aaaa")&amp;"_"&amp;COUNTIF($I$7:I180,I180))</f>
        <v>00/01/1900_0</v>
      </c>
      <c r="I180" s="50"/>
      <c r="J180" s="15"/>
      <c r="K180" s="34"/>
      <c r="L180" s="16"/>
      <c r="M180" s="16"/>
      <c r="N180" s="15"/>
      <c r="O180" s="16"/>
      <c r="P180" s="15"/>
      <c r="Q180" s="16"/>
      <c r="R180" s="16"/>
    </row>
    <row r="181" spans="1:18" x14ac:dyDescent="0.3">
      <c r="A181" s="1"/>
      <c r="B181" s="1"/>
      <c r="C181" s="1"/>
      <c r="D181" s="47"/>
      <c r="E181" s="14"/>
      <c r="F181" s="15"/>
      <c r="G181" s="15"/>
      <c r="H181" s="15" t="str">
        <f>CONCATENATE(TEXT(I181,"jj/mm/aaaa")&amp;"_"&amp;COUNTIF($I$7:I181,I181))</f>
        <v>00/01/1900_0</v>
      </c>
      <c r="I181" s="50"/>
      <c r="J181" s="15"/>
      <c r="K181" s="34"/>
      <c r="L181" s="16"/>
      <c r="M181" s="16"/>
      <c r="N181" s="15"/>
      <c r="O181" s="16"/>
      <c r="P181" s="15"/>
      <c r="Q181" s="16"/>
      <c r="R181" s="16"/>
    </row>
    <row r="182" spans="1:18" x14ac:dyDescent="0.3">
      <c r="A182" s="1"/>
      <c r="B182" s="1"/>
      <c r="C182" s="1"/>
      <c r="D182" s="47"/>
      <c r="E182" s="14"/>
      <c r="F182" s="15"/>
      <c r="G182" s="15"/>
      <c r="H182" s="15" t="str">
        <f>CONCATENATE(TEXT(I182,"jj/mm/aaaa")&amp;"_"&amp;COUNTIF($I$7:I182,I182))</f>
        <v>00/01/1900_0</v>
      </c>
      <c r="I182" s="50"/>
      <c r="J182" s="15"/>
      <c r="K182" s="34"/>
      <c r="L182" s="16"/>
      <c r="M182" s="16"/>
      <c r="N182" s="15"/>
      <c r="O182" s="16"/>
      <c r="P182" s="15"/>
      <c r="Q182" s="16"/>
      <c r="R182" s="16"/>
    </row>
    <row r="183" spans="1:18" x14ac:dyDescent="0.3">
      <c r="A183" s="1"/>
      <c r="B183" s="1"/>
      <c r="C183" s="1"/>
      <c r="D183" s="47"/>
      <c r="E183" s="14"/>
      <c r="F183" s="15"/>
      <c r="G183" s="15"/>
      <c r="H183" s="15" t="str">
        <f>CONCATENATE(TEXT(I183,"jj/mm/aaaa")&amp;"_"&amp;COUNTIF($I$7:I183,I183))</f>
        <v>00/01/1900_0</v>
      </c>
      <c r="I183" s="50"/>
      <c r="J183" s="15"/>
      <c r="K183" s="34"/>
      <c r="L183" s="16"/>
      <c r="M183" s="16"/>
      <c r="N183" s="15"/>
      <c r="O183" s="16"/>
      <c r="P183" s="15"/>
      <c r="Q183" s="16"/>
      <c r="R183" s="16"/>
    </row>
    <row r="184" spans="1:18" x14ac:dyDescent="0.3">
      <c r="A184" s="1"/>
      <c r="B184" s="1"/>
      <c r="C184" s="1"/>
      <c r="D184" s="47"/>
      <c r="E184" s="14"/>
      <c r="F184" s="15"/>
      <c r="G184" s="15"/>
      <c r="H184" s="15" t="str">
        <f>CONCATENATE(TEXT(I184,"jj/mm/aaaa")&amp;"_"&amp;COUNTIF($I$7:I184,I184))</f>
        <v>00/01/1900_0</v>
      </c>
      <c r="I184" s="50"/>
      <c r="J184" s="15"/>
      <c r="K184" s="34"/>
      <c r="L184" s="16"/>
      <c r="M184" s="16"/>
      <c r="N184" s="15"/>
      <c r="O184" s="16"/>
      <c r="P184" s="15"/>
      <c r="Q184" s="16"/>
      <c r="R184" s="16"/>
    </row>
    <row r="185" spans="1:18" x14ac:dyDescent="0.3">
      <c r="A185" s="1"/>
      <c r="B185" s="1"/>
      <c r="C185" s="1"/>
      <c r="D185" s="47"/>
      <c r="E185" s="14"/>
      <c r="F185" s="15"/>
      <c r="G185" s="15"/>
      <c r="H185" s="15" t="str">
        <f>CONCATENATE(TEXT(I185,"jj/mm/aaaa")&amp;"_"&amp;COUNTIF($I$7:I185,I185))</f>
        <v>00/01/1900_0</v>
      </c>
      <c r="I185" s="50"/>
      <c r="J185" s="15"/>
      <c r="K185" s="34"/>
      <c r="L185" s="16"/>
      <c r="M185" s="16"/>
      <c r="N185" s="15"/>
      <c r="O185" s="16"/>
      <c r="P185" s="15"/>
      <c r="Q185" s="16"/>
      <c r="R185" s="16"/>
    </row>
    <row r="186" spans="1:18" x14ac:dyDescent="0.3">
      <c r="A186" s="1"/>
      <c r="B186" s="1"/>
      <c r="C186" s="1"/>
      <c r="D186" s="47"/>
      <c r="E186" s="14"/>
      <c r="F186" s="15"/>
      <c r="G186" s="15"/>
      <c r="H186" s="15" t="str">
        <f>CONCATENATE(TEXT(I186,"jj/mm/aaaa")&amp;"_"&amp;COUNTIF($I$7:I186,I186))</f>
        <v>00/01/1900_0</v>
      </c>
      <c r="I186" s="50"/>
      <c r="J186" s="15"/>
      <c r="K186" s="34"/>
      <c r="L186" s="16"/>
      <c r="M186" s="16"/>
      <c r="N186" s="15"/>
      <c r="O186" s="16"/>
      <c r="P186" s="15"/>
      <c r="Q186" s="16"/>
      <c r="R186" s="16"/>
    </row>
  </sheetData>
  <phoneticPr fontId="2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2:AW1387"/>
  <sheetViews>
    <sheetView tabSelected="1" zoomScale="90" zoomScaleNormal="90" workbookViewId="0"/>
  </sheetViews>
  <sheetFormatPr baseColWidth="10" defaultRowHeight="15.6" x14ac:dyDescent="0.3"/>
  <cols>
    <col min="10" max="10" width="19.69921875" bestFit="1" customWidth="1"/>
    <col min="11" max="11" width="21.09765625" bestFit="1" customWidth="1"/>
    <col min="12" max="12" width="15.09765625" bestFit="1" customWidth="1"/>
    <col min="13" max="13" width="14.3984375" customWidth="1"/>
    <col min="14" max="14" width="10.19921875" bestFit="1" customWidth="1"/>
    <col min="32" max="33" width="21" bestFit="1" customWidth="1"/>
    <col min="34" max="34" width="22.5" bestFit="1" customWidth="1"/>
    <col min="35" max="38" width="10.59765625" bestFit="1" customWidth="1"/>
    <col min="39" max="40" width="13.8984375" bestFit="1" customWidth="1"/>
    <col min="41" max="41" width="10.59765625" bestFit="1" customWidth="1"/>
    <col min="42" max="42" width="21" bestFit="1" customWidth="1"/>
    <col min="43" max="43" width="10.59765625" bestFit="1" customWidth="1"/>
    <col min="44" max="44" width="25.09765625" bestFit="1" customWidth="1"/>
    <col min="45" max="45" width="23.8984375" bestFit="1" customWidth="1"/>
    <col min="46" max="46" width="15.3984375" customWidth="1"/>
    <col min="47" max="47" width="19.69921875" bestFit="1" customWidth="1"/>
  </cols>
  <sheetData>
    <row r="2" spans="2:42" x14ac:dyDescent="0.3">
      <c r="B2" s="80" t="s">
        <v>36</v>
      </c>
      <c r="C2" s="80"/>
      <c r="D2" s="80"/>
      <c r="E2" s="80"/>
      <c r="F2" s="80"/>
      <c r="G2" s="80"/>
      <c r="H2" s="80"/>
      <c r="J2" s="81" t="s">
        <v>48</v>
      </c>
      <c r="K2" s="81"/>
      <c r="L2" s="81"/>
      <c r="M2" s="81"/>
      <c r="N2" s="81"/>
      <c r="O2" s="81"/>
      <c r="P2" s="81"/>
    </row>
    <row r="3" spans="2:42" ht="16.2" thickBot="1" x14ac:dyDescent="0.35">
      <c r="B3" s="80"/>
      <c r="C3" s="80"/>
      <c r="D3" s="80"/>
      <c r="E3" s="80"/>
      <c r="F3" s="80"/>
      <c r="G3" s="80"/>
      <c r="H3" s="80"/>
      <c r="J3" s="81"/>
      <c r="K3" s="81"/>
      <c r="L3" s="81"/>
      <c r="M3" s="81"/>
      <c r="N3" s="81"/>
      <c r="O3" s="81"/>
      <c r="P3" s="81"/>
    </row>
    <row r="4" spans="2:42" x14ac:dyDescent="0.3">
      <c r="F4" s="19" t="s">
        <v>2</v>
      </c>
      <c r="G4" s="20"/>
      <c r="H4" s="21"/>
    </row>
    <row r="5" spans="2:42" ht="16.2" thickBot="1" x14ac:dyDescent="0.35">
      <c r="F5" s="22" t="s">
        <v>29</v>
      </c>
      <c r="G5" s="23"/>
      <c r="H5" s="24"/>
    </row>
    <row r="6" spans="2:42" ht="16.2" thickBot="1" x14ac:dyDescent="0.35">
      <c r="K6" s="16"/>
      <c r="AH6" s="38" t="s">
        <v>29</v>
      </c>
      <c r="AI6" s="39" t="s">
        <v>44</v>
      </c>
      <c r="AJ6" s="38" t="s">
        <v>32</v>
      </c>
      <c r="AK6" s="39" t="s">
        <v>30</v>
      </c>
      <c r="AL6" s="38" t="s">
        <v>31</v>
      </c>
      <c r="AM6" s="38" t="s">
        <v>52</v>
      </c>
      <c r="AN6" s="38" t="s">
        <v>33</v>
      </c>
      <c r="AO6" s="40" t="s">
        <v>35</v>
      </c>
      <c r="AP6" s="40" t="s">
        <v>34</v>
      </c>
    </row>
    <row r="7" spans="2:42" ht="20.100000000000001" customHeight="1" thickBot="1" x14ac:dyDescent="0.35">
      <c r="B7" s="54" t="str">
        <f>PROPER(TEXT(DATE($AK$7+2017,$AI$7,$AL7),"jjjj"))</f>
        <v>2019</v>
      </c>
      <c r="C7" s="54" t="str">
        <f>PROPER(TEXT(DATE($AK$7+2017,$AI$7,$AL7)+1,"jjjj"))</f>
        <v>2019</v>
      </c>
      <c r="D7" s="54" t="str">
        <f>PROPER(TEXT(DATE($AK$7+2017,$AI$7,$AL7+2),"jjjj"))</f>
        <v>2019</v>
      </c>
      <c r="E7" s="54" t="str">
        <f>PROPER(TEXT(DATE($AK$7+2017,$AI$7,$AL7+3),"jjjj"))</f>
        <v>2019</v>
      </c>
      <c r="F7" s="54" t="str">
        <f>PROPER(TEXT(DATE($AK$7+2017,$AI$7,$AL7)+4,"jjjj"))</f>
        <v>2019</v>
      </c>
      <c r="G7" s="54" t="str">
        <f>PROPER(TEXT(DATE($AK$7+2017,$AI$7,$AL7+5),"jjjj"))</f>
        <v>2019</v>
      </c>
      <c r="H7" s="55" t="str">
        <f>PROPER(TEXT(DATE($AK$7+2017,$AI$7,$AL7+6),"jjjj"))</f>
        <v>2019</v>
      </c>
      <c r="J7" s="65" t="s">
        <v>33</v>
      </c>
      <c r="K7" s="16" t="str">
        <f t="array" aca="1" ref="K7" ca="1">INDEX(datescongrès,MIN(IF(dates&lt;&gt;"",IF(COUNTIF(K$6:K6,dates)=0,ROW(dates)))))&amp;""</f>
        <v>Dates</v>
      </c>
      <c r="L7" t="s">
        <v>50</v>
      </c>
      <c r="M7" t="str">
        <f ca="1">INDEX(nom_congrès,MIN(IF(noms&lt;&gt;"",IF(COUNTIF(M$6:M6,noms)=0,ROW(noms)))))&amp;""</f>
        <v>Noms Congrés</v>
      </c>
      <c r="N7" t="s">
        <v>8</v>
      </c>
      <c r="O7" t="str">
        <f t="array" aca="1" ref="O7" ca="1">INDEX(lieu_congrès,MIN(IF(lieu&lt;&gt;"",IF(COUNTIF(O$6:O6,lieu)=0,ROW(lieu)))))&amp;""</f>
        <v>Lieu</v>
      </c>
      <c r="AH7" s="37" t="s">
        <v>17</v>
      </c>
      <c r="AI7" s="41">
        <v>3</v>
      </c>
      <c r="AJ7" s="37">
        <v>2018</v>
      </c>
      <c r="AK7" s="39">
        <v>2</v>
      </c>
      <c r="AL7" s="37">
        <v>1</v>
      </c>
      <c r="AM7" s="69">
        <f>COUNTIF(Tableau3[Date fin],Feuil1!AN7)</f>
        <v>0</v>
      </c>
      <c r="AN7" s="56">
        <f>DATE($AK$7+2017,$AI$7,AL7)</f>
        <v>43525</v>
      </c>
      <c r="AO7" s="66">
        <f t="shared" ref="AO7:AO37" si="0">WEEKDAY(AN7,2)</f>
        <v>5</v>
      </c>
      <c r="AP7" s="42">
        <f>DATE($AK$7+2017,$AI$7,$AL$7)</f>
        <v>43525</v>
      </c>
    </row>
    <row r="8" spans="2:42" ht="30" customHeight="1" thickBot="1" x14ac:dyDescent="0.35">
      <c r="B8" s="51">
        <f>AN7</f>
        <v>43525</v>
      </c>
      <c r="C8" s="52">
        <f>B8+1</f>
        <v>43526</v>
      </c>
      <c r="D8" s="52">
        <f>C8+1</f>
        <v>43527</v>
      </c>
      <c r="E8" s="52">
        <f t="shared" ref="E8:H8" si="1">D8+1</f>
        <v>43528</v>
      </c>
      <c r="F8" s="52">
        <f t="shared" si="1"/>
        <v>43529</v>
      </c>
      <c r="G8" s="52">
        <f t="shared" si="1"/>
        <v>43530</v>
      </c>
      <c r="H8" s="53">
        <f t="shared" si="1"/>
        <v>43531</v>
      </c>
      <c r="J8" s="16" t="str">
        <f>IFERROR(VLOOKUP(AN7,'Base de données Congrès'!I:J,2,0),"")</f>
        <v/>
      </c>
      <c r="K8" s="16" t="str">
        <f t="array" aca="1" ref="K8" ca="1">INDEX(datescongrès,MIN(IF(dates&lt;&gt;"",IF(COUNTIF(K$6:K7,dates)=0,ROW(dates)))))&amp;""</f>
        <v>Du 07 mars au 09 mars</v>
      </c>
      <c r="L8" t="str">
        <f>IFERROR(VLOOKUP(AN7,'Base de données Congrès'!I:K,3,0),"")</f>
        <v/>
      </c>
      <c r="M8" t="str">
        <f t="array" aca="1" ref="M8" ca="1">INDEX(nom_congrès,MIN(IF(noms&lt;&gt;"",IF(COUNTIF(M$6:M7,noms)=0,ROW(noms)))))&amp;""</f>
        <v>JR</v>
      </c>
      <c r="N8" t="str">
        <f>IFERROR(VLOOKUP(AN7,'Base de données Congrès'!I:L,4,0),"")</f>
        <v/>
      </c>
      <c r="O8" t="str">
        <f ca="1">VLOOKUP(K8,J16:N36,5,0)</f>
        <v>Paris</v>
      </c>
      <c r="AH8" s="35" t="s">
        <v>18</v>
      </c>
      <c r="AI8" s="10"/>
      <c r="AJ8" s="35">
        <v>2019</v>
      </c>
      <c r="AL8" s="35">
        <v>2</v>
      </c>
      <c r="AM8" s="69">
        <f>COUNTIF(Tableau3[Date fin],Feuil1!AN8)</f>
        <v>0</v>
      </c>
      <c r="AN8" s="57">
        <f t="shared" ref="AN8:AN34" si="2">IFERROR(IF(AN7+1&gt;$AP$8,"-",AN7+1),"")</f>
        <v>43526</v>
      </c>
      <c r="AO8" s="67">
        <f t="shared" si="0"/>
        <v>6</v>
      </c>
      <c r="AP8" s="59">
        <f>DATE($AK$7+2017,$AI$7+1,$AL$7)-1</f>
        <v>43555</v>
      </c>
    </row>
    <row r="9" spans="2:42" ht="30" customHeight="1" x14ac:dyDescent="0.3">
      <c r="B9" s="26">
        <f>H8+1</f>
        <v>43532</v>
      </c>
      <c r="C9" s="25">
        <f>B9+1</f>
        <v>43533</v>
      </c>
      <c r="D9" s="25">
        <f t="shared" ref="D9:H12" si="3">C9+1</f>
        <v>43534</v>
      </c>
      <c r="E9" s="25">
        <f t="shared" si="3"/>
        <v>43535</v>
      </c>
      <c r="F9" s="25">
        <f t="shared" si="3"/>
        <v>43536</v>
      </c>
      <c r="G9" s="25">
        <f>F9+1</f>
        <v>43537</v>
      </c>
      <c r="H9" s="27">
        <f t="shared" si="3"/>
        <v>43538</v>
      </c>
      <c r="J9" s="16" t="str">
        <f>IFERROR(VLOOKUP(AN8,'Base de données Congrès'!I:J,2,0),"")</f>
        <v/>
      </c>
      <c r="K9" s="16" t="str">
        <f t="array" aca="1" ref="K9" ca="1">INDEX(datescongrès,MIN(IF(dates&lt;&gt;"",IF(COUNTIF(K$6:K8,dates)=0,ROW(dates)))))&amp;""</f>
        <v>Le 15 mars</v>
      </c>
      <c r="L9" t="str">
        <f>IFERROR(VLOOKUP(AN8,'Base de données Congrès'!I:K,3,0),"")</f>
        <v/>
      </c>
      <c r="M9" t="str">
        <f t="array" aca="1" ref="M9" ca="1">INDEX(nom_congrès,MIN(IF(noms&lt;&gt;"",IF(COUNTIF(M$6:M8,noms)=0,ROW(noms)))))&amp;""</f>
        <v>RI</v>
      </c>
      <c r="N9" t="str">
        <f>IFERROR(VLOOKUP(AN8,'Base de données Congrès'!I:L,4,0),"")</f>
        <v/>
      </c>
      <c r="O9" t="str">
        <f t="shared" ref="O9:O12" ca="1" si="4">VLOOKUP(K9,J17:N37,5,0)</f>
        <v>Bordeaux</v>
      </c>
      <c r="AH9" s="35" t="s">
        <v>19</v>
      </c>
      <c r="AI9" s="10"/>
      <c r="AJ9" s="35">
        <v>2020</v>
      </c>
      <c r="AL9" s="35">
        <v>3</v>
      </c>
      <c r="AM9" s="69">
        <f>COUNTIF(Tableau3[Date fin],Feuil1!AN9)</f>
        <v>0</v>
      </c>
      <c r="AN9" s="57">
        <f t="shared" si="2"/>
        <v>43527</v>
      </c>
      <c r="AO9" s="67">
        <f t="shared" si="0"/>
        <v>7</v>
      </c>
    </row>
    <row r="10" spans="2:42" ht="30" customHeight="1" x14ac:dyDescent="0.3">
      <c r="B10" s="26">
        <f>H9+1</f>
        <v>43539</v>
      </c>
      <c r="C10" s="25">
        <f>B10+1</f>
        <v>43540</v>
      </c>
      <c r="D10" s="25">
        <f t="shared" si="3"/>
        <v>43541</v>
      </c>
      <c r="E10" s="25">
        <f>D10+1</f>
        <v>43542</v>
      </c>
      <c r="F10" s="25">
        <f t="shared" si="3"/>
        <v>43543</v>
      </c>
      <c r="G10" s="25">
        <f t="shared" si="3"/>
        <v>43544</v>
      </c>
      <c r="H10" s="27">
        <f>G10+1</f>
        <v>43545</v>
      </c>
      <c r="J10" s="16" t="str">
        <f>IFERROR(VLOOKUP(AN9,'Base de données Congrès'!I:J,2,0),"")</f>
        <v/>
      </c>
      <c r="K10" s="16" t="str">
        <f t="array" aca="1" ref="K10" ca="1">INDEX(datescongrès,MIN(IF(dates&lt;&gt;"",IF(COUNTIF(K$6:K9,dates)=0,ROW(dates)))))&amp;""</f>
        <v>Le 22 mars</v>
      </c>
      <c r="L10" t="str">
        <f>IFERROR(VLOOKUP(AN9,'Base de données Congrès'!I:K,3,0),"")</f>
        <v/>
      </c>
      <c r="M10" t="str">
        <f t="array" aca="1" ref="M10" ca="1">INDEX(nom_congrès,MIN(IF(noms&lt;&gt;"",IF(COUNTIF(M$6:M9,noms)=0,ROW(noms)))))&amp;""</f>
        <v>Duo</v>
      </c>
      <c r="N10" t="str">
        <f>IFERROR(VLOOKUP(AN9,'Base de données Congrès'!I:L,4,0),"")</f>
        <v/>
      </c>
      <c r="O10" t="str">
        <f t="shared" ca="1" si="4"/>
        <v>Montpellier</v>
      </c>
      <c r="AH10" s="35" t="s">
        <v>20</v>
      </c>
      <c r="AI10" s="10"/>
      <c r="AJ10" s="35">
        <v>2021</v>
      </c>
      <c r="AL10" s="35">
        <v>4</v>
      </c>
      <c r="AM10" s="69">
        <f>COUNTIF(Tableau3[Date fin],Feuil1!AN10)</f>
        <v>0</v>
      </c>
      <c r="AN10" s="57">
        <f t="shared" si="2"/>
        <v>43528</v>
      </c>
      <c r="AO10" s="67">
        <f t="shared" si="0"/>
        <v>1</v>
      </c>
    </row>
    <row r="11" spans="2:42" ht="30" customHeight="1" thickBot="1" x14ac:dyDescent="0.35">
      <c r="B11" s="26">
        <f>H10+1</f>
        <v>43546</v>
      </c>
      <c r="C11" s="25">
        <f>B11+1</f>
        <v>43547</v>
      </c>
      <c r="D11" s="25">
        <f t="shared" si="3"/>
        <v>43548</v>
      </c>
      <c r="E11" s="25">
        <f t="shared" si="3"/>
        <v>43549</v>
      </c>
      <c r="F11" s="25">
        <f t="shared" si="3"/>
        <v>43550</v>
      </c>
      <c r="G11" s="25">
        <f t="shared" si="3"/>
        <v>43551</v>
      </c>
      <c r="H11" s="27">
        <f t="shared" si="3"/>
        <v>43552</v>
      </c>
      <c r="J11" s="16" t="str">
        <f>IFERROR(VLOOKUP(AN10,'Base de données Congrès'!I:J,2,0),"")</f>
        <v/>
      </c>
      <c r="K11" s="16" t="str">
        <f t="array" aca="1" ref="K11" ca="1">INDEX(datescongrès,MIN(IF(dates&lt;&gt;"",IF(COUNTIF(K$6:K10,dates)=0,ROW(dates)))))&amp;""</f>
        <v>Du 23 mars au 24 mars</v>
      </c>
      <c r="L11" t="str">
        <f>IFERROR(VLOOKUP(AN10,'Base de données Congrès'!I:K,3,0),"")</f>
        <v/>
      </c>
      <c r="M11" t="str">
        <f t="array" aca="1" ref="M11" ca="1">INDEX(nom_congrès,MIN(IF(noms&lt;&gt;"",IF(COUNTIF(M$6:M10,noms)=0,ROW(noms)))))&amp;""</f>
        <v>0</v>
      </c>
      <c r="N11" t="str">
        <f>IFERROR(VLOOKUP(AN10,'Base de données Congrès'!I:L,4,0),"")</f>
        <v/>
      </c>
      <c r="O11" t="str">
        <f t="shared" ca="1" si="4"/>
        <v>Paris</v>
      </c>
      <c r="AH11" s="35" t="s">
        <v>21</v>
      </c>
      <c r="AI11" s="10"/>
      <c r="AJ11" s="36">
        <v>2022</v>
      </c>
      <c r="AL11" s="35">
        <v>5</v>
      </c>
      <c r="AM11" s="69">
        <f>COUNTIF(Tableau3[Date fin],Feuil1!AN11)</f>
        <v>0</v>
      </c>
      <c r="AN11" s="57">
        <f t="shared" si="2"/>
        <v>43529</v>
      </c>
      <c r="AO11" s="67">
        <f t="shared" si="0"/>
        <v>2</v>
      </c>
    </row>
    <row r="12" spans="2:42" ht="30" customHeight="1" thickBot="1" x14ac:dyDescent="0.35">
      <c r="B12" s="28">
        <f>H11+1</f>
        <v>43553</v>
      </c>
      <c r="C12" s="29">
        <f>B12+1</f>
        <v>43554</v>
      </c>
      <c r="D12" s="29">
        <f t="shared" si="3"/>
        <v>43555</v>
      </c>
      <c r="E12" s="29">
        <f t="shared" si="3"/>
        <v>43556</v>
      </c>
      <c r="F12" s="29">
        <f t="shared" si="3"/>
        <v>43557</v>
      </c>
      <c r="G12" s="29">
        <f t="shared" si="3"/>
        <v>43558</v>
      </c>
      <c r="H12" s="30">
        <f t="shared" si="3"/>
        <v>43559</v>
      </c>
      <c r="J12" s="16" t="str">
        <f>IFERROR(VLOOKUP(AN11,'Base de données Congrès'!I:J,2,0),"")</f>
        <v/>
      </c>
      <c r="K12" s="16" t="str">
        <f t="array" aca="1" ref="K12" ca="1">INDEX(datescongrès,MIN(IF(dates&lt;&gt;"",IF(COUNTIF(K$6:K11,dates)=0,ROW(dates)))))&amp;""</f>
        <v>Le 29 mars</v>
      </c>
      <c r="L12" t="str">
        <f>IFERROR(VLOOKUP(AN11,'Base de données Congrès'!I:K,3,0),"")</f>
        <v/>
      </c>
      <c r="M12" t="str">
        <f t="array" aca="1" ref="M12" ca="1">INDEX(nom_congrès,MIN(IF(noms&lt;&gt;"",IF(COUNTIF(M$6:M11,noms)=0,ROW(noms)))))&amp;""</f>
        <v>Pratique</v>
      </c>
      <c r="N12" t="str">
        <f>IFERROR(VLOOKUP(AN11,'Base de données Congrès'!I:L,4,0),"")</f>
        <v/>
      </c>
      <c r="O12">
        <f t="shared" ca="1" si="4"/>
        <v>0</v>
      </c>
      <c r="AH12" s="35" t="s">
        <v>22</v>
      </c>
      <c r="AI12" s="10"/>
      <c r="AL12" s="35">
        <v>6</v>
      </c>
      <c r="AM12" s="69">
        <f>COUNTIF(Tableau3[Date fin],Feuil1!AN12)</f>
        <v>0</v>
      </c>
      <c r="AN12" s="57">
        <f t="shared" si="2"/>
        <v>43530</v>
      </c>
      <c r="AO12" s="67">
        <f t="shared" si="0"/>
        <v>3</v>
      </c>
    </row>
    <row r="13" spans="2:42" x14ac:dyDescent="0.3">
      <c r="B13" s="18"/>
      <c r="C13" s="18"/>
      <c r="D13" s="18"/>
      <c r="E13" s="18"/>
      <c r="F13" s="18"/>
      <c r="G13" s="18"/>
      <c r="H13" s="18"/>
      <c r="J13" s="16" t="str">
        <f>IFERROR(VLOOKUP(AN12,'Base de données Congrès'!I:J,2,0),"")</f>
        <v/>
      </c>
      <c r="K13" s="16" t="str">
        <f t="array" aca="1" ref="K13" ca="1">INDEX(datescongrès,MIN(IF(dates&lt;&gt;"",IF(COUNTIF(K$6:K12,dates)=0,ROW(dates)))))&amp;""</f>
        <v/>
      </c>
      <c r="L13" t="str">
        <f>IFERROR(VLOOKUP(AN12,'Base de données Congrès'!I:K,3,0),"")</f>
        <v/>
      </c>
      <c r="M13" t="str">
        <f t="array" aca="1" ref="M13" ca="1">INDEX(nom_congrès,MIN(IF(noms&lt;&gt;"",IF(COUNTIF(M$6:M12,noms)=0,ROW(noms)))))&amp;""</f>
        <v/>
      </c>
      <c r="N13" t="str">
        <f>IFERROR(VLOOKUP(AN12,'Base de données Congrès'!I:L,4,0),"")</f>
        <v/>
      </c>
      <c r="O13" t="str">
        <f t="array" aca="1" ref="O13" ca="1">INDEX(lieu_congrès,MIN(IF(lieu&lt;&gt;"",IF(COUNTIF(O$6:O12,lieu)=0,ROW(lieu)))))&amp;""</f>
        <v/>
      </c>
      <c r="AH13" s="35" t="s">
        <v>23</v>
      </c>
      <c r="AI13" s="10"/>
      <c r="AL13" s="35">
        <v>7</v>
      </c>
      <c r="AM13" s="69">
        <f>COUNTIF(Tableau3[Date fin],Feuil1!AN13)</f>
        <v>0</v>
      </c>
      <c r="AN13" s="57">
        <f t="shared" si="2"/>
        <v>43531</v>
      </c>
      <c r="AO13" s="67">
        <f t="shared" si="0"/>
        <v>4</v>
      </c>
    </row>
    <row r="14" spans="2:42" x14ac:dyDescent="0.3">
      <c r="B14" s="18"/>
      <c r="C14" s="18"/>
      <c r="D14" s="18"/>
      <c r="E14" s="18"/>
      <c r="F14" s="18"/>
      <c r="G14" s="18"/>
      <c r="H14" s="18"/>
      <c r="J14" s="16" t="str">
        <f>IFERROR(VLOOKUP(AN13,'Base de données Congrès'!I:J,2,0),"")</f>
        <v/>
      </c>
      <c r="K14" s="16" t="str">
        <f t="array" aca="1" ref="K14" ca="1">INDEX(datescongrès,MIN(IF(dates&lt;&gt;"",IF(COUNTIF(K$6:K13,dates)=0,ROW(dates)))))&amp;""</f>
        <v/>
      </c>
      <c r="L14" t="str">
        <f>IFERROR(VLOOKUP(AN13,'Base de données Congrès'!I:K,3,0),"")</f>
        <v/>
      </c>
      <c r="M14" t="str">
        <f t="array" aca="1" ref="M14" ca="1">INDEX(nom_congrès,MIN(IF(noms&lt;&gt;"",IF(COUNTIF(M$6:M13,noms)=0,ROW(noms)))))&amp;""</f>
        <v/>
      </c>
      <c r="N14" t="str">
        <f>IFERROR(VLOOKUP(AN13,'Base de données Congrès'!I:L,4,0),"")</f>
        <v/>
      </c>
      <c r="O14" t="str">
        <f t="array" aca="1" ref="O14" ca="1">INDEX(lieu_congrès,MIN(IF(lieu&lt;&gt;"",IF(COUNTIF(O$6:O13,lieu)=0,ROW(lieu)))))&amp;""</f>
        <v/>
      </c>
      <c r="AH14" s="35" t="s">
        <v>24</v>
      </c>
      <c r="AI14" s="10"/>
      <c r="AL14" s="35">
        <v>8</v>
      </c>
      <c r="AM14" s="69">
        <f>COUNTIF(Tableau3[Date fin],Feuil1!AN14)</f>
        <v>0</v>
      </c>
      <c r="AN14" s="57">
        <f t="shared" si="2"/>
        <v>43532</v>
      </c>
      <c r="AO14" s="67">
        <f t="shared" si="0"/>
        <v>5</v>
      </c>
    </row>
    <row r="15" spans="2:42" x14ac:dyDescent="0.3">
      <c r="J15" s="16" t="str">
        <f>IFERROR(VLOOKUP(AN14,'Base de données Congrès'!I:J,2,0),"")</f>
        <v/>
      </c>
      <c r="K15" s="16" t="str">
        <f t="array" aca="1" ref="K15" ca="1">INDEX(datescongrès,MIN(IF(dates&lt;&gt;"",IF(COUNTIF(K$6:K14,dates)=0,ROW(dates)))))&amp;""</f>
        <v/>
      </c>
      <c r="L15" t="str">
        <f>IFERROR(VLOOKUP(AN14,'Base de données Congrès'!I:K,3,0),"")</f>
        <v/>
      </c>
      <c r="M15" t="str">
        <f t="array" aca="1" ref="M15" ca="1">INDEX(nom_congrès,MIN(IF(noms&lt;&gt;"",IF(COUNTIF(M$6:M14,noms)=0,ROW(noms)))))&amp;""</f>
        <v/>
      </c>
      <c r="N15" t="str">
        <f>IFERROR(VLOOKUP(AN14,'Base de données Congrès'!I:L,4,0),"")</f>
        <v/>
      </c>
      <c r="O15" t="str">
        <f t="array" aca="1" ref="O15" ca="1">INDEX(lieu_congrès,MIN(IF(lieu&lt;&gt;"",IF(COUNTIF(O$6:O14,lieu)=0,ROW(lieu)))))&amp;""</f>
        <v/>
      </c>
      <c r="AH15" s="35" t="s">
        <v>25</v>
      </c>
      <c r="AI15" s="10"/>
      <c r="AL15" s="35">
        <v>9</v>
      </c>
      <c r="AM15" s="69">
        <f>COUNTIF(Tableau3[Date fin],Feuil1!AN15)</f>
        <v>1</v>
      </c>
      <c r="AN15" s="57">
        <f t="shared" si="2"/>
        <v>43533</v>
      </c>
      <c r="AO15" s="67">
        <f t="shared" si="0"/>
        <v>6</v>
      </c>
    </row>
    <row r="16" spans="2:42" x14ac:dyDescent="0.3">
      <c r="J16" s="16" t="str">
        <f>IFERROR(VLOOKUP(AN15,'Base de données Congrès'!I:J,2,0),"")</f>
        <v>Du 07 mars au 09 mars</v>
      </c>
      <c r="K16" s="16" t="str">
        <f t="array" aca="1" ref="K16" ca="1">INDEX(datescongrès,MIN(IF(dates&lt;&gt;"",IF(COUNTIF(K$6:K15,dates)=0,ROW(dates)))))&amp;""</f>
        <v/>
      </c>
      <c r="L16" t="str">
        <f>IFERROR(VLOOKUP(AN15,'Base de données Congrès'!I:K,3,0),"")</f>
        <v>JR</v>
      </c>
      <c r="M16" t="str">
        <f t="array" aca="1" ref="M16" ca="1">INDEX(nom_congrès,MIN(IF(noms&lt;&gt;"",IF(COUNTIF(M$6:M15,noms)=0,ROW(noms)))))&amp;""</f>
        <v/>
      </c>
      <c r="N16" t="str">
        <f>IFERROR(VLOOKUP(AN15,'Base de données Congrès'!I:L,4,0),"")</f>
        <v>Paris</v>
      </c>
      <c r="O16" t="str">
        <f t="array" aca="1" ref="O16" ca="1">INDEX(lieu_congrès,MIN(IF(lieu&lt;&gt;"",IF(COUNTIF(O$6:O15,lieu)=0,ROW(lieu)))))&amp;""</f>
        <v/>
      </c>
      <c r="AH16" s="35" t="s">
        <v>26</v>
      </c>
      <c r="AI16" s="10"/>
      <c r="AL16" s="35">
        <v>10</v>
      </c>
      <c r="AM16" s="69">
        <f>COUNTIF(Tableau3[Date fin],Feuil1!AN16)</f>
        <v>0</v>
      </c>
      <c r="AN16" s="57">
        <f t="shared" si="2"/>
        <v>43534</v>
      </c>
      <c r="AO16" s="67">
        <f t="shared" si="0"/>
        <v>7</v>
      </c>
    </row>
    <row r="17" spans="10:41" x14ac:dyDescent="0.3">
      <c r="J17" s="16" t="str">
        <f>IFERROR(VLOOKUP(AN16,'Base de données Congrès'!I:J,2,0),"")</f>
        <v/>
      </c>
      <c r="K17" s="16" t="str">
        <f t="array" aca="1" ref="K17" ca="1">INDEX(datescongrès,MIN(IF(dates&lt;&gt;"",IF(COUNTIF(K$6:K16,dates)=0,ROW(dates)))))&amp;""</f>
        <v/>
      </c>
      <c r="L17" t="str">
        <f>IFERROR(VLOOKUP(AN16,'Base de données Congrès'!I:K,3,0),"")</f>
        <v/>
      </c>
      <c r="M17" t="str">
        <f t="array" aca="1" ref="M17" ca="1">INDEX(nom_congrès,MIN(IF(noms&lt;&gt;"",IF(COUNTIF(M$6:M16,noms)=0,ROW(noms)))))&amp;""</f>
        <v/>
      </c>
      <c r="N17" t="str">
        <f>IFERROR(VLOOKUP(AN16,'Base de données Congrès'!I:L,4,0),"")</f>
        <v/>
      </c>
      <c r="O17" t="str">
        <f t="array" aca="1" ref="O17" ca="1">INDEX(lieu_congrès,MIN(IF(lieu&lt;&gt;"",IF(COUNTIF(O$6:O16,lieu)=0,ROW(lieu)))))&amp;""</f>
        <v/>
      </c>
      <c r="AH17" s="35" t="s">
        <v>27</v>
      </c>
      <c r="AI17" s="10"/>
      <c r="AL17" s="35">
        <v>11</v>
      </c>
      <c r="AM17" s="69">
        <f>COUNTIF(Tableau3[Date fin],Feuil1!AN17)</f>
        <v>0</v>
      </c>
      <c r="AN17" s="57">
        <f t="shared" si="2"/>
        <v>43535</v>
      </c>
      <c r="AO17" s="67">
        <f t="shared" si="0"/>
        <v>1</v>
      </c>
    </row>
    <row r="18" spans="10:41" ht="16.2" thickBot="1" x14ac:dyDescent="0.35">
      <c r="J18" s="16" t="str">
        <f>IFERROR(VLOOKUP(AN17,'Base de données Congrès'!I:J,2,0),"")</f>
        <v/>
      </c>
      <c r="K18" s="16" t="str">
        <f t="array" aca="1" ref="K18" ca="1">INDEX(datescongrès,MIN(IF(dates&lt;&gt;"",IF(COUNTIF(K$6:K17,dates)=0,ROW(dates)))))&amp;""</f>
        <v/>
      </c>
      <c r="L18" t="str">
        <f>IFERROR(VLOOKUP(AN17,'Base de données Congrès'!I:K,3,0),"")</f>
        <v/>
      </c>
      <c r="M18" t="str">
        <f t="array" aca="1" ref="M18" ca="1">INDEX(nom_congrès,MIN(IF(noms&lt;&gt;"",IF(COUNTIF(M$6:M17,noms)=0,ROW(noms)))))&amp;""</f>
        <v/>
      </c>
      <c r="N18" t="str">
        <f>IFERROR(VLOOKUP(AN17,'Base de données Congrès'!I:L,4,0),"")</f>
        <v/>
      </c>
      <c r="O18" t="str">
        <f t="array" aca="1" ref="O18" ca="1">INDEX(lieu_congrès,MIN(IF(lieu&lt;&gt;"",IF(COUNTIF(O$6:O17,lieu)=0,ROW(lieu)))))&amp;""</f>
        <v/>
      </c>
      <c r="AH18" s="36" t="s">
        <v>28</v>
      </c>
      <c r="AI18" s="10"/>
      <c r="AL18" s="35">
        <v>12</v>
      </c>
      <c r="AM18" s="69">
        <f>COUNTIF(Tableau3[Date fin],Feuil1!AN18)</f>
        <v>0</v>
      </c>
      <c r="AN18" s="57">
        <f t="shared" si="2"/>
        <v>43536</v>
      </c>
      <c r="AO18" s="67">
        <f t="shared" si="0"/>
        <v>2</v>
      </c>
    </row>
    <row r="19" spans="10:41" x14ac:dyDescent="0.3">
      <c r="J19" s="16" t="str">
        <f>IFERROR(VLOOKUP(AN18,'Base de données Congrès'!I:J,2,0),"")</f>
        <v/>
      </c>
      <c r="K19" s="16" t="str">
        <f t="array" aca="1" ref="K19" ca="1">INDEX(datescongrès,MIN(IF(dates&lt;&gt;"",IF(COUNTIF(K$6:K18,dates)=0,ROW(dates)))))&amp;""</f>
        <v/>
      </c>
      <c r="L19" t="str">
        <f>IFERROR(VLOOKUP(AN18,'Base de données Congrès'!I:K,3,0),"")</f>
        <v/>
      </c>
      <c r="M19" t="str">
        <f t="array" aca="1" ref="M19" ca="1">INDEX(nom_congrès,MIN(IF(noms&lt;&gt;"",IF(COUNTIF(M$6:M18,noms)=0,ROW(noms)))))&amp;""</f>
        <v/>
      </c>
      <c r="N19" t="str">
        <f>IFERROR(VLOOKUP(AN18,'Base de données Congrès'!I:L,4,0),"")</f>
        <v/>
      </c>
      <c r="O19" t="str">
        <f t="array" aca="1" ref="O19" ca="1">INDEX(lieu_congrès,MIN(IF(lieu&lt;&gt;"",IF(COUNTIF(O$6:O18,lieu)=0,ROW(lieu)))))&amp;""</f>
        <v/>
      </c>
      <c r="AL19" s="35">
        <v>13</v>
      </c>
      <c r="AM19" s="69">
        <f>COUNTIF(Tableau3[Date fin],Feuil1!AN19)</f>
        <v>0</v>
      </c>
      <c r="AN19" s="57">
        <f t="shared" si="2"/>
        <v>43537</v>
      </c>
      <c r="AO19" s="67">
        <f t="shared" si="0"/>
        <v>3</v>
      </c>
    </row>
    <row r="20" spans="10:41" x14ac:dyDescent="0.3">
      <c r="J20" s="16" t="str">
        <f>IFERROR(VLOOKUP(AN19,'Base de données Congrès'!I:J,2,0),"")</f>
        <v/>
      </c>
      <c r="K20" s="16" t="str">
        <f t="array" aca="1" ref="K20" ca="1">INDEX(datescongrès,MIN(IF(dates&lt;&gt;"",IF(COUNTIF(K$6:K19,dates)=0,ROW(dates)))))&amp;""</f>
        <v/>
      </c>
      <c r="L20" t="str">
        <f>IFERROR(VLOOKUP(AN19,'Base de données Congrès'!I:K,3,0),"")</f>
        <v/>
      </c>
      <c r="M20" t="str">
        <f t="array" aca="1" ref="M20" ca="1">INDEX(nom_congrès,MIN(IF(noms&lt;&gt;"",IF(COUNTIF(M$6:M19,noms)=0,ROW(noms)))))&amp;""</f>
        <v/>
      </c>
      <c r="N20" t="str">
        <f>IFERROR(VLOOKUP(AN19,'Base de données Congrès'!I:L,4,0),"")</f>
        <v/>
      </c>
      <c r="O20" t="str">
        <f t="array" aca="1" ref="O20" ca="1">INDEX(lieu_congrès,MIN(IF(lieu&lt;&gt;"",IF(COUNTIF(O$6:O19,lieu)=0,ROW(lieu)))))&amp;""</f>
        <v/>
      </c>
      <c r="AL20" s="35">
        <v>14</v>
      </c>
      <c r="AM20" s="69">
        <f>COUNTIF(Tableau3[Date fin],Feuil1!AN20)</f>
        <v>0</v>
      </c>
      <c r="AN20" s="57">
        <f t="shared" si="2"/>
        <v>43538</v>
      </c>
      <c r="AO20" s="67">
        <f t="shared" si="0"/>
        <v>4</v>
      </c>
    </row>
    <row r="21" spans="10:41" x14ac:dyDescent="0.3">
      <c r="J21" s="16" t="str">
        <f>IFERROR(VLOOKUP(AN20,'Base de données Congrès'!I:J,2,0),"")</f>
        <v/>
      </c>
      <c r="K21" s="16" t="str">
        <f t="array" aca="1" ref="K21" ca="1">INDEX(datescongrès,MIN(IF(dates&lt;&gt;"",IF(COUNTIF(K$6:K20,dates)=0,ROW(dates)))))&amp;""</f>
        <v/>
      </c>
      <c r="L21" t="str">
        <f>IFERROR(VLOOKUP(AN20,'Base de données Congrès'!I:K,3,0),"")</f>
        <v/>
      </c>
      <c r="M21" t="str">
        <f t="array" aca="1" ref="M21" ca="1">INDEX(nom_congrès,MIN(IF(noms&lt;&gt;"",IF(COUNTIF(M$6:M20,noms)=0,ROW(noms)))))&amp;""</f>
        <v/>
      </c>
      <c r="N21" t="str">
        <f>IFERROR(VLOOKUP(AN20,'Base de données Congrès'!I:L,4,0),"")</f>
        <v/>
      </c>
      <c r="O21" t="str">
        <f t="array" aca="1" ref="O21" ca="1">INDEX(lieu_congrès,MIN(IF(lieu&lt;&gt;"",IF(COUNTIF(O$6:O20,lieu)=0,ROW(lieu)))))&amp;""</f>
        <v/>
      </c>
      <c r="AL21" s="35">
        <v>15</v>
      </c>
      <c r="AM21" s="69">
        <f>COUNTIF(Tableau3[Date fin],Feuil1!AN21)</f>
        <v>1</v>
      </c>
      <c r="AN21" s="57">
        <f t="shared" si="2"/>
        <v>43539</v>
      </c>
      <c r="AO21" s="67">
        <f t="shared" si="0"/>
        <v>5</v>
      </c>
    </row>
    <row r="22" spans="10:41" x14ac:dyDescent="0.3">
      <c r="J22" s="16" t="str">
        <f>IFERROR(VLOOKUP(AN21,'Base de données Congrès'!I:J,2,0),"")</f>
        <v>Le 15 mars</v>
      </c>
      <c r="K22" s="16" t="str">
        <f t="array" aca="1" ref="K22" ca="1">INDEX(datescongrès,MIN(IF(dates&lt;&gt;"",IF(COUNTIF(K$6:K21,dates)=0,ROW(dates)))))&amp;""</f>
        <v/>
      </c>
      <c r="L22" t="str">
        <f>IFERROR(VLOOKUP(AN21,'Base de données Congrès'!I:K,3,0),"")</f>
        <v>RI</v>
      </c>
      <c r="M22" t="str">
        <f t="array" aca="1" ref="M22" ca="1">INDEX(nom_congrès,MIN(IF(noms&lt;&gt;"",IF(COUNTIF(M$6:M21,noms)=0,ROW(noms)))))&amp;""</f>
        <v/>
      </c>
      <c r="N22" t="str">
        <f>IFERROR(VLOOKUP(AN21,'Base de données Congrès'!I:L,4,0),"")</f>
        <v>Bordeaux</v>
      </c>
      <c r="O22" t="str">
        <f t="array" aca="1" ref="O22" ca="1">INDEX(lieu_congrès,MIN(IF(lieu&lt;&gt;"",IF(COUNTIF(O$6:O21,lieu)=0,ROW(lieu)))))&amp;""</f>
        <v/>
      </c>
      <c r="AL22" s="35">
        <v>16</v>
      </c>
      <c r="AM22" s="69">
        <f>COUNTIF(Tableau3[Date fin],Feuil1!AN22)</f>
        <v>0</v>
      </c>
      <c r="AN22" s="57">
        <f t="shared" si="2"/>
        <v>43540</v>
      </c>
      <c r="AO22" s="67">
        <f t="shared" si="0"/>
        <v>6</v>
      </c>
    </row>
    <row r="23" spans="10:41" x14ac:dyDescent="0.3">
      <c r="J23" s="16" t="str">
        <f>IFERROR(VLOOKUP(AN22,'Base de données Congrès'!I:J,2,0),"")</f>
        <v/>
      </c>
      <c r="K23" s="16" t="str">
        <f t="array" aca="1" ref="K23" ca="1">INDEX(datescongrès,MIN(IF(dates&lt;&gt;"",IF(COUNTIF(K$6:K22,dates)=0,ROW(dates)))))&amp;""</f>
        <v/>
      </c>
      <c r="L23" t="str">
        <f>IFERROR(VLOOKUP(AN22,'Base de données Congrès'!I:K,3,0),"")</f>
        <v/>
      </c>
      <c r="M23" t="str">
        <f t="array" aca="1" ref="M23" ca="1">INDEX(nom_congrès,MIN(IF(noms&lt;&gt;"",IF(COUNTIF(M$6:M22,noms)=0,ROW(noms)))))&amp;""</f>
        <v/>
      </c>
      <c r="N23" t="str">
        <f>IFERROR(VLOOKUP(AN22,'Base de données Congrès'!I:L,4,0),"")</f>
        <v/>
      </c>
      <c r="O23" t="str">
        <f t="array" aca="1" ref="O23" ca="1">INDEX(lieu_congrès,MIN(IF(lieu&lt;&gt;"",IF(COUNTIF(O$6:O22,lieu)=0,ROW(lieu)))))&amp;""</f>
        <v/>
      </c>
      <c r="AL23" s="35">
        <v>17</v>
      </c>
      <c r="AM23" s="69">
        <f>COUNTIF(Tableau3[Date fin],Feuil1!AN23)</f>
        <v>0</v>
      </c>
      <c r="AN23" s="57">
        <f t="shared" si="2"/>
        <v>43541</v>
      </c>
      <c r="AO23" s="67">
        <f t="shared" si="0"/>
        <v>7</v>
      </c>
    </row>
    <row r="24" spans="10:41" x14ac:dyDescent="0.3">
      <c r="J24" s="16" t="str">
        <f>IFERROR(VLOOKUP(AN23,'Base de données Congrès'!I:J,2,0),"")</f>
        <v/>
      </c>
      <c r="K24" s="16" t="str">
        <f t="array" aca="1" ref="K24" ca="1">INDEX(datescongrès,MIN(IF(dates&lt;&gt;"",IF(COUNTIF(K$6:K23,dates)=0,ROW(dates)))))&amp;""</f>
        <v/>
      </c>
      <c r="L24" t="str">
        <f>IFERROR(VLOOKUP(AN23,'Base de données Congrès'!I:K,3,0),"")</f>
        <v/>
      </c>
      <c r="M24" t="str">
        <f t="array" aca="1" ref="M24" ca="1">INDEX(nom_congrès,MIN(IF(noms&lt;&gt;"",IF(COUNTIF(M$6:M23,noms)=0,ROW(noms)))))&amp;""</f>
        <v/>
      </c>
      <c r="N24" t="str">
        <f>IFERROR(VLOOKUP(AN23,'Base de données Congrès'!I:L,4,0),"")</f>
        <v/>
      </c>
      <c r="O24" t="str">
        <f t="array" aca="1" ref="O24" ca="1">INDEX(lieu_congrès,MIN(IF(lieu&lt;&gt;"",IF(COUNTIF(O$6:O23,lieu)=0,ROW(lieu)))))&amp;""</f>
        <v/>
      </c>
      <c r="AL24" s="35">
        <v>18</v>
      </c>
      <c r="AM24" s="69">
        <f>COUNTIF(Tableau3[Date fin],Feuil1!AN24)</f>
        <v>0</v>
      </c>
      <c r="AN24" s="57">
        <f t="shared" si="2"/>
        <v>43542</v>
      </c>
      <c r="AO24" s="67">
        <f t="shared" si="0"/>
        <v>1</v>
      </c>
    </row>
    <row r="25" spans="10:41" x14ac:dyDescent="0.3">
      <c r="J25" s="16" t="str">
        <f>IFERROR(VLOOKUP(AN24,'Base de données Congrès'!I:J,2,0),"")</f>
        <v/>
      </c>
      <c r="K25" s="16" t="str">
        <f t="array" aca="1" ref="K25" ca="1">INDEX(datescongrès,MIN(IF(dates&lt;&gt;"",IF(COUNTIF(K$6:K24,dates)=0,ROW(dates)))))&amp;""</f>
        <v/>
      </c>
      <c r="L25" t="str">
        <f>IFERROR(VLOOKUP(AN24,'Base de données Congrès'!I:K,3,0),"")</f>
        <v/>
      </c>
      <c r="M25" t="str">
        <f t="array" aca="1" ref="M25" ca="1">INDEX(nom_congrès,MIN(IF(noms&lt;&gt;"",IF(COUNTIF(M$6:M24,noms)=0,ROW(noms)))))&amp;""</f>
        <v/>
      </c>
      <c r="N25" t="str">
        <f>IFERROR(VLOOKUP(AN24,'Base de données Congrès'!I:L,4,0),"")</f>
        <v/>
      </c>
      <c r="O25" t="str">
        <f t="array" aca="1" ref="O25" ca="1">INDEX(lieu_congrès,MIN(IF(lieu&lt;&gt;"",IF(COUNTIF(O$6:O24,lieu)=0,ROW(lieu)))))&amp;""</f>
        <v/>
      </c>
      <c r="AL25" s="35">
        <v>19</v>
      </c>
      <c r="AM25" s="69">
        <f>COUNTIF(Tableau3[Date fin],Feuil1!AN25)</f>
        <v>0</v>
      </c>
      <c r="AN25" s="57">
        <f t="shared" si="2"/>
        <v>43543</v>
      </c>
      <c r="AO25" s="67">
        <f t="shared" si="0"/>
        <v>2</v>
      </c>
    </row>
    <row r="26" spans="10:41" x14ac:dyDescent="0.3">
      <c r="J26" s="16" t="str">
        <f>IFERROR(VLOOKUP(AN25,'Base de données Congrès'!I:J,2,0),"")</f>
        <v/>
      </c>
      <c r="K26" s="16" t="str">
        <f t="array" aca="1" ref="K26" ca="1">INDEX(datescongrès,MIN(IF(dates&lt;&gt;"",IF(COUNTIF(K$6:K25,dates)=0,ROW(dates)))))&amp;""</f>
        <v/>
      </c>
      <c r="L26" t="str">
        <f>IFERROR(VLOOKUP(AN25,'Base de données Congrès'!I:K,3,0),"")</f>
        <v/>
      </c>
      <c r="M26" t="str">
        <f t="array" aca="1" ref="M26" ca="1">INDEX(nom_congrès,MIN(IF(noms&lt;&gt;"",IF(COUNTIF(M$6:M25,noms)=0,ROW(noms)))))&amp;""</f>
        <v/>
      </c>
      <c r="N26" t="str">
        <f>IFERROR(VLOOKUP(AN25,'Base de données Congrès'!I:L,4,0),"")</f>
        <v/>
      </c>
      <c r="O26" t="str">
        <f t="array" aca="1" ref="O26" ca="1">INDEX(lieu_congrès,MIN(IF(lieu&lt;&gt;"",IF(COUNTIF(O$6:O25,lieu)=0,ROW(lieu)))))&amp;""</f>
        <v/>
      </c>
      <c r="AL26" s="35">
        <v>20</v>
      </c>
      <c r="AM26" s="69">
        <f>COUNTIF(Tableau3[Date fin],Feuil1!AN26)</f>
        <v>0</v>
      </c>
      <c r="AN26" s="57">
        <f t="shared" si="2"/>
        <v>43544</v>
      </c>
      <c r="AO26" s="67">
        <f t="shared" si="0"/>
        <v>3</v>
      </c>
    </row>
    <row r="27" spans="10:41" x14ac:dyDescent="0.3">
      <c r="J27" s="16" t="str">
        <f>IFERROR(VLOOKUP(AN26,'Base de données Congrès'!I:J,2,0),"")</f>
        <v/>
      </c>
      <c r="K27" s="16" t="str">
        <f t="array" aca="1" ref="K27" ca="1">INDEX(datescongrès,MIN(IF(dates&lt;&gt;"",IF(COUNTIF(K$6:K26,dates)=0,ROW(dates)))))&amp;""</f>
        <v/>
      </c>
      <c r="L27" t="str">
        <f>IFERROR(VLOOKUP(AN26,'Base de données Congrès'!I:K,3,0),"")</f>
        <v/>
      </c>
      <c r="M27" t="str">
        <f t="array" aca="1" ref="M27" ca="1">INDEX(nom_congrès,MIN(IF(noms&lt;&gt;"",IF(COUNTIF(M$6:M26,noms)=0,ROW(noms)))))&amp;""</f>
        <v/>
      </c>
      <c r="N27" t="str">
        <f>IFERROR(VLOOKUP(AN26,'Base de données Congrès'!I:L,4,0),"")</f>
        <v/>
      </c>
      <c r="O27" t="str">
        <f t="array" aca="1" ref="O27" ca="1">INDEX(lieu_congrès,MIN(IF(lieu&lt;&gt;"",IF(COUNTIF(O$6:O26,lieu)=0,ROW(lieu)))))&amp;""</f>
        <v/>
      </c>
      <c r="AL27" s="35">
        <v>21</v>
      </c>
      <c r="AM27" s="69">
        <f>COUNTIF(Tableau3[Date fin],Feuil1!AN27)</f>
        <v>0</v>
      </c>
      <c r="AN27" s="57">
        <f t="shared" si="2"/>
        <v>43545</v>
      </c>
      <c r="AO27" s="67">
        <f t="shared" si="0"/>
        <v>4</v>
      </c>
    </row>
    <row r="28" spans="10:41" x14ac:dyDescent="0.3">
      <c r="J28" s="16" t="str">
        <f>IFERROR(VLOOKUP(AN27,'Base de données Congrès'!I:J,2,0),"")</f>
        <v/>
      </c>
      <c r="K28" s="16" t="str">
        <f t="array" aca="1" ref="K28" ca="1">INDEX(datescongrès,MIN(IF(dates&lt;&gt;"",IF(COUNTIF(K$6:K27,dates)=0,ROW(dates)))))&amp;""</f>
        <v/>
      </c>
      <c r="L28" t="str">
        <f>IFERROR(VLOOKUP(AN27,'Base de données Congrès'!I:K,3,0),"")</f>
        <v/>
      </c>
      <c r="M28" t="str">
        <f t="array" aca="1" ref="M28" ca="1">INDEX(nom_congrès,MIN(IF(noms&lt;&gt;"",IF(COUNTIF(M$6:M27,noms)=0,ROW(noms)))))&amp;""</f>
        <v/>
      </c>
      <c r="N28" t="str">
        <f>IFERROR(VLOOKUP(AN27,'Base de données Congrès'!I:L,4,0),"")</f>
        <v/>
      </c>
      <c r="O28" t="str">
        <f t="array" aca="1" ref="O28" ca="1">INDEX(lieu_congrès,MIN(IF(lieu&lt;&gt;"",IF(COUNTIF(O$6:O27,lieu)=0,ROW(lieu)))))&amp;""</f>
        <v/>
      </c>
      <c r="AL28" s="35">
        <v>22</v>
      </c>
      <c r="AM28" s="69">
        <f>COUNTIF(Tableau3[Date fin],Feuil1!AN28)</f>
        <v>1</v>
      </c>
      <c r="AN28" s="57">
        <f t="shared" si="2"/>
        <v>43546</v>
      </c>
      <c r="AO28" s="67">
        <f t="shared" si="0"/>
        <v>5</v>
      </c>
    </row>
    <row r="29" spans="10:41" x14ac:dyDescent="0.3">
      <c r="J29" s="16" t="str">
        <f>IFERROR(VLOOKUP(AN28,'Base de données Congrès'!I:J,2,0),"")</f>
        <v>Le 22 mars</v>
      </c>
      <c r="K29" s="16" t="str">
        <f t="array" aca="1" ref="K29" ca="1">INDEX(datescongrès,MIN(IF(dates&lt;&gt;"",IF(COUNTIF(K$6:K28,dates)=0,ROW(dates)))))&amp;""</f>
        <v/>
      </c>
      <c r="L29" t="str">
        <f>IFERROR(VLOOKUP(AN28,'Base de données Congrès'!I:K,3,0),"")</f>
        <v>Duo</v>
      </c>
      <c r="M29" t="str">
        <f t="array" aca="1" ref="M29" ca="1">INDEX(nom_congrès,MIN(IF(noms&lt;&gt;"",IF(COUNTIF(M$6:M28,noms)=0,ROW(noms)))))&amp;""</f>
        <v/>
      </c>
      <c r="N29" t="str">
        <f>IFERROR(VLOOKUP(AN28,'Base de données Congrès'!I:L,4,0),"")</f>
        <v>Montpellier</v>
      </c>
      <c r="O29" t="str">
        <f t="array" aca="1" ref="O29" ca="1">INDEX(lieu_congrès,MIN(IF(lieu&lt;&gt;"",IF(COUNTIF(O$6:O28,lieu)=0,ROW(lieu)))))&amp;""</f>
        <v/>
      </c>
      <c r="AL29" s="35">
        <v>23</v>
      </c>
      <c r="AM29" s="69">
        <f>COUNTIF(Tableau3[Date fin],Feuil1!AN29)</f>
        <v>0</v>
      </c>
      <c r="AN29" s="57">
        <f t="shared" si="2"/>
        <v>43547</v>
      </c>
      <c r="AO29" s="67">
        <f t="shared" si="0"/>
        <v>6</v>
      </c>
    </row>
    <row r="30" spans="10:41" x14ac:dyDescent="0.3">
      <c r="J30" s="16" t="str">
        <f>IFERROR(VLOOKUP(AN29,'Base de données Congrès'!I:J,2,0),"")</f>
        <v/>
      </c>
      <c r="K30" s="16" t="str">
        <f t="array" aca="1" ref="K30" ca="1">INDEX(datescongrès,MIN(IF(dates&lt;&gt;"",IF(COUNTIF(K$6:K29,dates)=0,ROW(dates)))))&amp;""</f>
        <v/>
      </c>
      <c r="L30" t="str">
        <f>IFERROR(VLOOKUP(AN29,'Base de données Congrès'!I:K,3,0),"")</f>
        <v/>
      </c>
      <c r="M30" t="str">
        <f t="array" aca="1" ref="M30" ca="1">INDEX(nom_congrès,MIN(IF(noms&lt;&gt;"",IF(COUNTIF(M$6:M29,noms)=0,ROW(noms)))))&amp;""</f>
        <v/>
      </c>
      <c r="N30" t="str">
        <f>IFERROR(VLOOKUP(AN29,'Base de données Congrès'!I:L,4,0),"")</f>
        <v/>
      </c>
      <c r="O30" t="str">
        <f t="array" aca="1" ref="O30" ca="1">INDEX(lieu_congrès,MIN(IF(lieu&lt;&gt;"",IF(COUNTIF(O$6:O29,lieu)=0,ROW(lieu)))))&amp;""</f>
        <v/>
      </c>
      <c r="AL30" s="35">
        <v>24</v>
      </c>
      <c r="AM30" s="69">
        <f>COUNTIF(Tableau3[Date fin],Feuil1!AN30)</f>
        <v>1</v>
      </c>
      <c r="AN30" s="57">
        <f t="shared" si="2"/>
        <v>43548</v>
      </c>
      <c r="AO30" s="67">
        <f t="shared" si="0"/>
        <v>7</v>
      </c>
    </row>
    <row r="31" spans="10:41" x14ac:dyDescent="0.3">
      <c r="J31" s="16" t="str">
        <f>IFERROR(VLOOKUP(AN30,'Base de données Congrès'!I:J,2,0),"")</f>
        <v>Du 23 mars au 24 mars</v>
      </c>
      <c r="K31" s="16" t="str">
        <f t="array" aca="1" ref="K31" ca="1">INDEX(datescongrès,MIN(IF(dates&lt;&gt;"",IF(COUNTIF(K$6:K30,dates)=0,ROW(dates)))))&amp;""</f>
        <v/>
      </c>
      <c r="L31">
        <f>IFERROR(VLOOKUP(AN30,'Base de données Congrès'!I:K,3,0),"")</f>
        <v>0</v>
      </c>
      <c r="M31" t="str">
        <f t="array" aca="1" ref="M31" ca="1">INDEX(nom_congrès,MIN(IF(noms&lt;&gt;"",IF(COUNTIF(M$6:M30,noms)=0,ROW(noms)))))&amp;""</f>
        <v/>
      </c>
      <c r="N31" t="str">
        <f>IFERROR(VLOOKUP(AN30,'Base de données Congrès'!I:L,4,0),"")</f>
        <v>Paris</v>
      </c>
      <c r="O31" t="str">
        <f t="array" aca="1" ref="O31" ca="1">INDEX(lieu_congrès,MIN(IF(lieu&lt;&gt;"",IF(COUNTIF(O$6:O30,lieu)=0,ROW(lieu)))))&amp;""</f>
        <v/>
      </c>
      <c r="AL31" s="35">
        <v>25</v>
      </c>
      <c r="AM31" s="69">
        <f>COUNTIF(Tableau3[Date fin],Feuil1!AN31)</f>
        <v>0</v>
      </c>
      <c r="AN31" s="57">
        <f t="shared" si="2"/>
        <v>43549</v>
      </c>
      <c r="AO31" s="67">
        <f t="shared" si="0"/>
        <v>1</v>
      </c>
    </row>
    <row r="32" spans="10:41" x14ac:dyDescent="0.3">
      <c r="J32" s="16" t="str">
        <f>IFERROR(VLOOKUP(AN31,'Base de données Congrès'!I:J,2,0),"")</f>
        <v/>
      </c>
      <c r="K32" s="16" t="str">
        <f t="array" aca="1" ref="K32" ca="1">INDEX(datescongrès,MIN(IF(dates&lt;&gt;"",IF(COUNTIF(K$6:K31,dates)=0,ROW(dates)))))&amp;""</f>
        <v/>
      </c>
      <c r="L32" t="str">
        <f>IFERROR(VLOOKUP(AN31,'Base de données Congrès'!I:K,3,0),"")</f>
        <v/>
      </c>
      <c r="M32" t="str">
        <f t="array" aca="1" ref="M32" ca="1">INDEX(nom_congrès,MIN(IF(noms&lt;&gt;"",IF(COUNTIF(M$6:M31,noms)=0,ROW(noms)))))&amp;""</f>
        <v/>
      </c>
      <c r="N32" t="str">
        <f>IFERROR(VLOOKUP(AN31,'Base de données Congrès'!I:L,4,0),"")</f>
        <v/>
      </c>
      <c r="O32" t="str">
        <f t="array" aca="1" ref="O32" ca="1">INDEX(lieu_congrès,MIN(IF(lieu&lt;&gt;"",IF(COUNTIF(O$6:O31,lieu)=0,ROW(lieu)))))&amp;""</f>
        <v/>
      </c>
      <c r="AL32" s="35">
        <v>26</v>
      </c>
      <c r="AM32" s="69">
        <f>COUNTIF(Tableau3[Date fin],Feuil1!AN32)</f>
        <v>0</v>
      </c>
      <c r="AN32" s="57">
        <f t="shared" si="2"/>
        <v>43550</v>
      </c>
      <c r="AO32" s="67">
        <f t="shared" si="0"/>
        <v>2</v>
      </c>
    </row>
    <row r="33" spans="10:41" x14ac:dyDescent="0.3">
      <c r="J33" s="16" t="str">
        <f>IFERROR(VLOOKUP(AN32,'Base de données Congrès'!I:J,2,0),"")</f>
        <v/>
      </c>
      <c r="K33" s="16" t="str">
        <f t="array" aca="1" ref="K33" ca="1">INDEX(datescongrès,MIN(IF(dates&lt;&gt;"",IF(COUNTIF(K$6:K32,dates)=0,ROW(dates)))))&amp;""</f>
        <v/>
      </c>
      <c r="L33" t="str">
        <f>IFERROR(VLOOKUP(AN32,'Base de données Congrès'!I:K,3,0),"")</f>
        <v/>
      </c>
      <c r="M33" t="str">
        <f t="array" aca="1" ref="M33" ca="1">INDEX(nom_congrès,MIN(IF(noms&lt;&gt;"",IF(COUNTIF(M$6:M32,noms)=0,ROW(noms)))))&amp;""</f>
        <v/>
      </c>
      <c r="N33" t="str">
        <f>IFERROR(VLOOKUP(AN32,'Base de données Congrès'!I:L,4,0),"")</f>
        <v/>
      </c>
      <c r="O33" t="str">
        <f t="array" aca="1" ref="O33" ca="1">INDEX(lieu_congrès,MIN(IF(lieu&lt;&gt;"",IF(COUNTIF(O$6:O32,lieu)=0,ROW(lieu)))))&amp;""</f>
        <v/>
      </c>
      <c r="AL33" s="35">
        <v>27</v>
      </c>
      <c r="AM33" s="69">
        <f>COUNTIF(Tableau3[Date fin],Feuil1!AN33)</f>
        <v>0</v>
      </c>
      <c r="AN33" s="57">
        <f t="shared" si="2"/>
        <v>43551</v>
      </c>
      <c r="AO33" s="67">
        <f t="shared" si="0"/>
        <v>3</v>
      </c>
    </row>
    <row r="34" spans="10:41" x14ac:dyDescent="0.3">
      <c r="J34" s="16" t="str">
        <f>IFERROR(VLOOKUP(AN33,'Base de données Congrès'!I:J,2,0),"")</f>
        <v/>
      </c>
      <c r="K34" s="16" t="str">
        <f t="array" aca="1" ref="K34" ca="1">INDEX(datescongrès,MIN(IF(dates&lt;&gt;"",IF(COUNTIF(K$6:K33,dates)=0,ROW(dates)))))&amp;""</f>
        <v/>
      </c>
      <c r="L34" t="str">
        <f>IFERROR(VLOOKUP(AN33,'Base de données Congrès'!I:K,3,0),"")</f>
        <v/>
      </c>
      <c r="M34" t="str">
        <f t="array" aca="1" ref="M34" ca="1">INDEX(nom_congrès,MIN(IF(noms&lt;&gt;"",IF(COUNTIF(M$6:M33,noms)=0,ROW(noms)))))&amp;""</f>
        <v/>
      </c>
      <c r="N34" t="str">
        <f>IFERROR(VLOOKUP(AN33,'Base de données Congrès'!I:L,4,0),"")</f>
        <v/>
      </c>
      <c r="O34" t="str">
        <f t="array" aca="1" ref="O34" ca="1">INDEX(lieu_congrès,MIN(IF(lieu&lt;&gt;"",IF(COUNTIF(O$6:O33,lieu)=0,ROW(lieu)))))&amp;""</f>
        <v/>
      </c>
      <c r="AL34" s="35">
        <v>28</v>
      </c>
      <c r="AM34" s="69">
        <f>COUNTIF(Tableau3[Date fin],Feuil1!AN34)</f>
        <v>0</v>
      </c>
      <c r="AN34" s="57">
        <f t="shared" si="2"/>
        <v>43552</v>
      </c>
      <c r="AO34" s="67">
        <f t="shared" si="0"/>
        <v>4</v>
      </c>
    </row>
    <row r="35" spans="10:41" x14ac:dyDescent="0.3">
      <c r="J35" s="16" t="str">
        <f>IFERROR(VLOOKUP(AN34,'Base de données Congrès'!I:J,2,0),"")</f>
        <v/>
      </c>
      <c r="L35" t="str">
        <f>IFERROR(VLOOKUP(AN34,'Base de données Congrès'!I:K,3,0),"")</f>
        <v/>
      </c>
      <c r="M35" t="str">
        <f t="array" aca="1" ref="M35" ca="1">INDEX(nom_congrès,MIN(IF(noms&lt;&gt;"",IF(COUNTIF(M$6:M34,noms)=0,ROW(noms)))))&amp;""</f>
        <v/>
      </c>
      <c r="N35" t="str">
        <f>IFERROR(VLOOKUP(AN34,'Base de données Congrès'!I:L,4,0),"")</f>
        <v/>
      </c>
      <c r="O35" t="str">
        <f t="array" aca="1" ref="O35" ca="1">INDEX(lieu_congrès,MIN(IF(lieu&lt;&gt;"",IF(COUNTIF(O$6:O34,lieu)=0,ROW(lieu)))))&amp;""</f>
        <v/>
      </c>
      <c r="AL35" s="35">
        <v>29</v>
      </c>
      <c r="AM35" s="69">
        <f>COUNTIF(Tableau3[Date fin],Feuil1!AN35)</f>
        <v>2</v>
      </c>
      <c r="AN35" s="57">
        <f>IFERROR(IF(AN34+1&gt;$AP$8,"-",AN34+1),"-")</f>
        <v>43553</v>
      </c>
      <c r="AO35" s="67">
        <f t="shared" si="0"/>
        <v>5</v>
      </c>
    </row>
    <row r="36" spans="10:41" x14ac:dyDescent="0.3">
      <c r="J36" s="16" t="str">
        <f>IFERROR(VLOOKUP(AN35,'Base de données Congrès'!I:J,2,0),"")</f>
        <v>Le 29 mars</v>
      </c>
      <c r="L36" t="str">
        <f>IFERROR(VLOOKUP(AN35,'Base de données Congrès'!I:K,3,0),"")</f>
        <v>Pratique</v>
      </c>
      <c r="M36" t="str">
        <f t="array" aca="1" ref="M36" ca="1">INDEX(nom_congrès,MIN(IF(noms&lt;&gt;"",IF(COUNTIF(M$6:M35,noms)=0,ROW(noms)))))&amp;""</f>
        <v/>
      </c>
      <c r="N36">
        <f>IFERROR(VLOOKUP(AN35,'Base de données Congrès'!I:L,4,0),"")</f>
        <v>0</v>
      </c>
      <c r="O36" t="str">
        <f t="array" aca="1" ref="O36" ca="1">INDEX(lieu_congrès,MIN(IF(lieu&lt;&gt;"",IF(COUNTIF(O$6:O35,lieu)=0,ROW(lieu)))))&amp;""</f>
        <v/>
      </c>
      <c r="AL36" s="35">
        <v>30</v>
      </c>
      <c r="AM36" s="69">
        <f>COUNTIF(Tableau3[Date fin],Feuil1!AN36)</f>
        <v>0</v>
      </c>
      <c r="AN36" s="57">
        <f>IFERROR(IF(AN35+1&gt;$AP$8,"-",AN35+1),"-")</f>
        <v>43554</v>
      </c>
      <c r="AO36" s="67">
        <f t="shared" si="0"/>
        <v>6</v>
      </c>
    </row>
    <row r="37" spans="10:41" ht="16.2" thickBot="1" x14ac:dyDescent="0.35">
      <c r="J37" s="16" t="str">
        <f>IFERROR(VLOOKUP(AN36,'Base de données Congrès'!I:J,2,0),"")</f>
        <v/>
      </c>
      <c r="M37" t="str">
        <f t="array" aca="1" ref="M37" ca="1">INDEX(nom_congrès,MIN(IF(noms&lt;&gt;"",IF(COUNTIF(M$6:M36,noms)=0,ROW(noms)))))&amp;""</f>
        <v/>
      </c>
      <c r="N37" t="str">
        <f>IFERROR(VLOOKUP(AN36,'Base de données Congrès'!I:L,4,0),"")</f>
        <v/>
      </c>
      <c r="O37" t="str">
        <f t="array" aca="1" ref="O37" ca="1">INDEX(lieu_congrès,MIN(IF(lieu&lt;&gt;"",IF(COUNTIF(O$6:O36,lieu)=0,ROW(lieu)))))&amp;""</f>
        <v/>
      </c>
      <c r="AL37" s="36">
        <v>31</v>
      </c>
      <c r="AM37" s="69">
        <f>COUNTIF(Tableau3[Date fin],Feuil1!AN37)</f>
        <v>0</v>
      </c>
      <c r="AN37" s="58">
        <f>IFERROR(IF(AN36+1&gt;$AP$8,"-",AN36+1),"-")</f>
        <v>43555</v>
      </c>
      <c r="AO37" s="68">
        <f t="shared" si="0"/>
        <v>7</v>
      </c>
    </row>
    <row r="38" spans="10:41" x14ac:dyDescent="0.3">
      <c r="J38" s="16" t="str">
        <f>IFERROR(VLOOKUP(AN37,'Base de données Congrès'!I:J,2,0),"")</f>
        <v/>
      </c>
      <c r="M38" t="str">
        <f t="array" aca="1" ref="M38" ca="1">INDEX(nom_congrès,MIN(IF(noms&lt;&gt;"",IF(COUNTIF(M$6:M37,noms)=0,ROW(noms)))))&amp;""</f>
        <v/>
      </c>
      <c r="N38" t="str">
        <f>IFERROR(VLOOKUP(AN37,'Base de données Congrès'!I:L,4,0),"")</f>
        <v/>
      </c>
      <c r="O38" t="str">
        <f t="array" aca="1" ref="O38" ca="1">INDEX(lieu_congrès,MIN(IF(lieu&lt;&gt;"",IF(COUNTIF(O$6:O37,lieu)=0,ROW(lieu)))))&amp;""</f>
        <v/>
      </c>
    </row>
    <row r="41" spans="10:41" ht="31.2" x14ac:dyDescent="0.3">
      <c r="AF41" s="43" t="s">
        <v>45</v>
      </c>
    </row>
    <row r="42" spans="10:41" x14ac:dyDescent="0.3">
      <c r="AF42" s="11" t="s">
        <v>62</v>
      </c>
      <c r="AG42" s="11" t="s">
        <v>62</v>
      </c>
    </row>
    <row r="43" spans="10:41" x14ac:dyDescent="0.3">
      <c r="AF43" s="12">
        <v>43476</v>
      </c>
      <c r="AG43" s="13" t="s">
        <v>37</v>
      </c>
    </row>
    <row r="44" spans="10:41" x14ac:dyDescent="0.3">
      <c r="AF44" s="45">
        <v>43477</v>
      </c>
      <c r="AG44" s="13" t="s">
        <v>63</v>
      </c>
    </row>
    <row r="45" spans="10:41" x14ac:dyDescent="0.3">
      <c r="AF45" s="12">
        <v>43483</v>
      </c>
      <c r="AG45" s="13" t="s">
        <v>54</v>
      </c>
    </row>
    <row r="46" spans="10:41" x14ac:dyDescent="0.3">
      <c r="AF46" s="45">
        <v>43483</v>
      </c>
      <c r="AG46" s="13" t="s">
        <v>55</v>
      </c>
    </row>
    <row r="47" spans="10:41" x14ac:dyDescent="0.3">
      <c r="AF47" s="12">
        <v>43484</v>
      </c>
      <c r="AG47" s="13" t="s">
        <v>56</v>
      </c>
    </row>
    <row r="48" spans="10:41" x14ac:dyDescent="0.3">
      <c r="AF48" s="45">
        <v>43484</v>
      </c>
      <c r="AG48" s="13" t="s">
        <v>59</v>
      </c>
    </row>
    <row r="49" spans="32:49" x14ac:dyDescent="0.3">
      <c r="AF49" s="12">
        <v>43503</v>
      </c>
      <c r="AG49" s="13" t="s">
        <v>58</v>
      </c>
    </row>
    <row r="50" spans="32:49" x14ac:dyDescent="0.3">
      <c r="AF50" s="45">
        <v>43505</v>
      </c>
      <c r="AG50" s="13" t="s">
        <v>57</v>
      </c>
    </row>
    <row r="51" spans="32:49" x14ac:dyDescent="0.3">
      <c r="AF51" s="12">
        <v>43531</v>
      </c>
      <c r="AG51" s="13" t="s">
        <v>61</v>
      </c>
    </row>
    <row r="52" spans="32:49" x14ac:dyDescent="0.3">
      <c r="AF52" s="45">
        <v>43533</v>
      </c>
      <c r="AG52" s="13" t="s">
        <v>60</v>
      </c>
    </row>
    <row r="53" spans="32:49" x14ac:dyDescent="0.3">
      <c r="AF53" s="12">
        <v>43539</v>
      </c>
      <c r="AG53" s="13" t="s">
        <v>64</v>
      </c>
    </row>
    <row r="54" spans="32:49" x14ac:dyDescent="0.3">
      <c r="AF54" s="45">
        <v>43539</v>
      </c>
    </row>
    <row r="55" spans="32:49" x14ac:dyDescent="0.3">
      <c r="AF55" s="12">
        <v>43546</v>
      </c>
      <c r="AR55" s="62"/>
      <c r="AS55" s="62"/>
      <c r="AT55" s="62"/>
    </row>
    <row r="56" spans="32:49" x14ac:dyDescent="0.3">
      <c r="AF56" s="45">
        <v>43546</v>
      </c>
      <c r="AR56" s="62"/>
      <c r="AS56" s="62"/>
      <c r="AT56" s="62"/>
    </row>
    <row r="57" spans="32:49" x14ac:dyDescent="0.3">
      <c r="AF57" s="12">
        <v>43547</v>
      </c>
      <c r="AR57" s="62"/>
      <c r="AS57" s="62"/>
      <c r="AT57" s="62"/>
    </row>
    <row r="58" spans="32:49" x14ac:dyDescent="0.3">
      <c r="AF58" s="45">
        <v>43548</v>
      </c>
      <c r="AR58" s="62"/>
      <c r="AS58" s="62"/>
      <c r="AT58" s="62"/>
    </row>
    <row r="59" spans="32:49" x14ac:dyDescent="0.3">
      <c r="AF59" s="12">
        <v>43553</v>
      </c>
      <c r="AR59" s="62"/>
      <c r="AS59" s="62"/>
      <c r="AT59" s="62"/>
      <c r="AU59" s="62"/>
      <c r="AV59" s="62"/>
    </row>
    <row r="60" spans="32:49" x14ac:dyDescent="0.3">
      <c r="AF60" s="45">
        <v>43553</v>
      </c>
      <c r="AR60" s="62"/>
      <c r="AS60" s="62"/>
      <c r="AT60" s="62"/>
      <c r="AU60" s="62"/>
      <c r="AV60" s="62"/>
    </row>
    <row r="61" spans="32:49" x14ac:dyDescent="0.3">
      <c r="AF61" s="13" t="s">
        <v>63</v>
      </c>
      <c r="AR61" s="62"/>
      <c r="AU61" s="63"/>
      <c r="AV61" s="65"/>
      <c r="AW61" s="61"/>
    </row>
    <row r="62" spans="32:49" x14ac:dyDescent="0.3">
      <c r="AF62" s="44" t="s">
        <v>63</v>
      </c>
      <c r="AR62" s="62"/>
      <c r="AV62" s="64"/>
      <c r="AW62" s="60"/>
    </row>
    <row r="63" spans="32:49" x14ac:dyDescent="0.3">
      <c r="AF63" s="13" t="s">
        <v>64</v>
      </c>
      <c r="AR63" s="62"/>
      <c r="AU63" s="16"/>
      <c r="AV63" s="64"/>
      <c r="AW63" s="60"/>
    </row>
    <row r="64" spans="32:49" x14ac:dyDescent="0.3">
      <c r="AR64" s="62"/>
      <c r="AU64" s="16"/>
      <c r="AV64" s="64"/>
      <c r="AW64" s="60"/>
    </row>
    <row r="65" spans="44:49" x14ac:dyDescent="0.3">
      <c r="AR65" s="62"/>
      <c r="AU65" s="16"/>
      <c r="AV65" s="64"/>
      <c r="AW65" s="60"/>
    </row>
    <row r="66" spans="44:49" x14ac:dyDescent="0.3">
      <c r="AR66" s="62"/>
      <c r="AU66" s="16"/>
      <c r="AV66" s="64"/>
      <c r="AW66" s="60"/>
    </row>
    <row r="67" spans="44:49" x14ac:dyDescent="0.3">
      <c r="AR67" s="62"/>
      <c r="AU67" s="16"/>
      <c r="AV67" s="64"/>
      <c r="AW67" s="60"/>
    </row>
    <row r="68" spans="44:49" x14ac:dyDescent="0.3">
      <c r="AR68" s="62"/>
      <c r="AU68" s="16"/>
      <c r="AV68" s="64"/>
      <c r="AW68" s="60"/>
    </row>
    <row r="69" spans="44:49" x14ac:dyDescent="0.3">
      <c r="AR69" s="62"/>
      <c r="AU69" s="16"/>
      <c r="AV69" s="64"/>
      <c r="AW69" s="60"/>
    </row>
    <row r="70" spans="44:49" x14ac:dyDescent="0.3">
      <c r="AR70" s="62"/>
      <c r="AU70" s="16"/>
      <c r="AV70" s="64"/>
      <c r="AW70" s="60"/>
    </row>
    <row r="71" spans="44:49" x14ac:dyDescent="0.3">
      <c r="AR71" s="62"/>
      <c r="AU71" s="16"/>
      <c r="AV71" s="64"/>
      <c r="AW71" s="60"/>
    </row>
    <row r="72" spans="44:49" x14ac:dyDescent="0.3">
      <c r="AR72" s="62"/>
      <c r="AU72" s="16"/>
      <c r="AV72" s="64"/>
      <c r="AW72" s="60"/>
    </row>
    <row r="73" spans="44:49" x14ac:dyDescent="0.3">
      <c r="AR73" s="62"/>
      <c r="AU73" s="16"/>
      <c r="AV73" s="64"/>
      <c r="AW73" s="60"/>
    </row>
    <row r="74" spans="44:49" x14ac:dyDescent="0.3">
      <c r="AR74" s="62"/>
      <c r="AU74" s="16"/>
      <c r="AV74" s="64"/>
      <c r="AW74" s="60"/>
    </row>
    <row r="75" spans="44:49" x14ac:dyDescent="0.3">
      <c r="AR75" s="62"/>
      <c r="AU75" s="16"/>
      <c r="AV75" s="64"/>
      <c r="AW75" s="60"/>
    </row>
    <row r="76" spans="44:49" x14ac:dyDescent="0.3">
      <c r="AR76" s="62"/>
      <c r="AU76" s="16"/>
      <c r="AV76" s="64"/>
      <c r="AW76" s="60"/>
    </row>
    <row r="77" spans="44:49" x14ac:dyDescent="0.3">
      <c r="AR77" s="62"/>
      <c r="AU77" s="16"/>
      <c r="AV77" s="64"/>
      <c r="AW77" s="60"/>
    </row>
    <row r="78" spans="44:49" x14ac:dyDescent="0.3">
      <c r="AR78" s="62"/>
      <c r="AU78" s="16"/>
      <c r="AV78" s="64"/>
      <c r="AW78" s="60"/>
    </row>
    <row r="79" spans="44:49" x14ac:dyDescent="0.3">
      <c r="AR79" s="62"/>
      <c r="AU79" s="16"/>
      <c r="AV79" s="64"/>
      <c r="AW79" s="60"/>
    </row>
    <row r="80" spans="44:49" x14ac:dyDescent="0.3">
      <c r="AR80" s="62"/>
      <c r="AU80" s="16"/>
      <c r="AV80" s="64"/>
      <c r="AW80" s="60"/>
    </row>
    <row r="81" spans="43:49" x14ac:dyDescent="0.3">
      <c r="AR81" s="62"/>
      <c r="AU81" s="16"/>
      <c r="AV81" s="64"/>
      <c r="AW81" s="60"/>
    </row>
    <row r="82" spans="43:49" x14ac:dyDescent="0.3">
      <c r="AR82" s="62"/>
      <c r="AU82" s="16"/>
      <c r="AV82" s="64"/>
      <c r="AW82" s="60"/>
    </row>
    <row r="83" spans="43:49" x14ac:dyDescent="0.3">
      <c r="AR83" s="62"/>
      <c r="AU83" s="16"/>
      <c r="AV83" s="64"/>
      <c r="AW83" s="60"/>
    </row>
    <row r="84" spans="43:49" x14ac:dyDescent="0.3">
      <c r="AR84" s="62"/>
      <c r="AU84" s="16"/>
      <c r="AV84" s="64"/>
      <c r="AW84" s="60"/>
    </row>
    <row r="85" spans="43:49" x14ac:dyDescent="0.3">
      <c r="AR85" s="62"/>
      <c r="AU85" s="16"/>
      <c r="AV85" s="64"/>
      <c r="AW85" s="60"/>
    </row>
    <row r="86" spans="43:49" x14ac:dyDescent="0.3">
      <c r="AR86" s="62"/>
      <c r="AU86" s="16"/>
      <c r="AV86" s="64"/>
      <c r="AW86" s="60"/>
    </row>
    <row r="87" spans="43:49" ht="16.2" thickBot="1" x14ac:dyDescent="0.35">
      <c r="AR87" s="62"/>
      <c r="AU87" s="16"/>
      <c r="AV87" s="64"/>
      <c r="AW87" s="60"/>
    </row>
    <row r="88" spans="43:49" ht="16.2" thickBot="1" x14ac:dyDescent="0.35">
      <c r="AQ88" s="78" t="s">
        <v>31</v>
      </c>
      <c r="AR88" s="77" t="s">
        <v>53</v>
      </c>
      <c r="AU88" s="16"/>
      <c r="AV88" s="64"/>
      <c r="AW88" s="60"/>
    </row>
    <row r="89" spans="43:49" x14ac:dyDescent="0.3">
      <c r="AQ89" s="71">
        <v>1</v>
      </c>
      <c r="AR89" s="74" t="str">
        <f>IF(AM7&gt;=2,AN7,"")</f>
        <v/>
      </c>
      <c r="AU89" s="16"/>
      <c r="AV89" s="64"/>
      <c r="AW89" s="60"/>
    </row>
    <row r="90" spans="43:49" x14ac:dyDescent="0.3">
      <c r="AQ90" s="72">
        <v>2</v>
      </c>
      <c r="AR90" s="75" t="str">
        <f t="shared" ref="AR90:AR122" si="5">IF(AM8&gt;=2,AN8,"")</f>
        <v/>
      </c>
      <c r="AU90" s="16"/>
      <c r="AV90" s="64"/>
      <c r="AW90" s="60"/>
    </row>
    <row r="91" spans="43:49" x14ac:dyDescent="0.3">
      <c r="AQ91" s="72">
        <v>3</v>
      </c>
      <c r="AR91" s="75" t="str">
        <f t="shared" si="5"/>
        <v/>
      </c>
      <c r="AS91" s="16"/>
      <c r="AT91" s="16"/>
      <c r="AU91" s="16"/>
      <c r="AV91" s="64"/>
      <c r="AW91" s="60"/>
    </row>
    <row r="92" spans="43:49" x14ac:dyDescent="0.3">
      <c r="AQ92" s="72">
        <v>4</v>
      </c>
      <c r="AR92" s="75" t="str">
        <f t="shared" si="5"/>
        <v/>
      </c>
      <c r="AS92" s="16"/>
      <c r="AT92" s="16"/>
      <c r="AU92" s="16"/>
      <c r="AV92" s="64"/>
      <c r="AW92" s="60"/>
    </row>
    <row r="93" spans="43:49" x14ac:dyDescent="0.3">
      <c r="AQ93" s="72">
        <v>5</v>
      </c>
      <c r="AR93" s="75" t="str">
        <f t="shared" si="5"/>
        <v/>
      </c>
      <c r="AS93" s="79"/>
      <c r="AT93" s="16"/>
      <c r="AU93" s="16"/>
    </row>
    <row r="94" spans="43:49" x14ac:dyDescent="0.3">
      <c r="AQ94" s="72">
        <v>6</v>
      </c>
      <c r="AR94" s="75" t="str">
        <f t="shared" si="5"/>
        <v/>
      </c>
      <c r="AS94" s="79"/>
      <c r="AT94" s="16"/>
      <c r="AU94" s="16"/>
    </row>
    <row r="95" spans="43:49" x14ac:dyDescent="0.3">
      <c r="AQ95" s="72">
        <v>7</v>
      </c>
      <c r="AR95" s="75" t="str">
        <f t="shared" si="5"/>
        <v/>
      </c>
      <c r="AT95" s="16"/>
      <c r="AU95" s="16"/>
    </row>
    <row r="96" spans="43:49" x14ac:dyDescent="0.3">
      <c r="AQ96" s="72">
        <v>8</v>
      </c>
      <c r="AR96" s="75" t="str">
        <f t="shared" si="5"/>
        <v/>
      </c>
      <c r="AT96" s="16"/>
      <c r="AU96" s="16"/>
    </row>
    <row r="97" spans="43:47" x14ac:dyDescent="0.3">
      <c r="AQ97" s="72">
        <v>9</v>
      </c>
      <c r="AR97" s="75" t="str">
        <f t="shared" si="5"/>
        <v/>
      </c>
      <c r="AT97" s="16"/>
      <c r="AU97" s="16"/>
    </row>
    <row r="98" spans="43:47" x14ac:dyDescent="0.3">
      <c r="AQ98" s="72">
        <v>10</v>
      </c>
      <c r="AR98" s="75" t="str">
        <f t="shared" si="5"/>
        <v/>
      </c>
      <c r="AT98" s="16"/>
      <c r="AU98" s="16"/>
    </row>
    <row r="99" spans="43:47" x14ac:dyDescent="0.3">
      <c r="AQ99" s="72">
        <v>11</v>
      </c>
      <c r="AR99" s="75" t="str">
        <f t="shared" si="5"/>
        <v/>
      </c>
      <c r="AT99" s="16"/>
      <c r="AU99" s="16"/>
    </row>
    <row r="100" spans="43:47" x14ac:dyDescent="0.3">
      <c r="AQ100" s="72">
        <v>12</v>
      </c>
      <c r="AR100" s="75" t="str">
        <f t="shared" si="5"/>
        <v/>
      </c>
      <c r="AT100" s="16"/>
      <c r="AU100" s="16"/>
    </row>
    <row r="101" spans="43:47" x14ac:dyDescent="0.3">
      <c r="AQ101" s="72">
        <v>13</v>
      </c>
      <c r="AR101" s="75" t="str">
        <f t="shared" si="5"/>
        <v/>
      </c>
      <c r="AT101" s="16"/>
      <c r="AU101" s="16"/>
    </row>
    <row r="102" spans="43:47" x14ac:dyDescent="0.3">
      <c r="AQ102" s="72">
        <v>14</v>
      </c>
      <c r="AR102" s="75" t="str">
        <f t="shared" si="5"/>
        <v/>
      </c>
      <c r="AT102" s="16"/>
      <c r="AU102" s="16"/>
    </row>
    <row r="103" spans="43:47" x14ac:dyDescent="0.3">
      <c r="AQ103" s="72">
        <v>15</v>
      </c>
      <c r="AR103" s="75" t="str">
        <f t="shared" si="5"/>
        <v/>
      </c>
      <c r="AT103" s="16"/>
      <c r="AU103" s="16"/>
    </row>
    <row r="104" spans="43:47" x14ac:dyDescent="0.3">
      <c r="AQ104" s="72">
        <v>16</v>
      </c>
      <c r="AR104" s="75" t="str">
        <f t="shared" si="5"/>
        <v/>
      </c>
      <c r="AT104" s="16"/>
      <c r="AU104" s="16"/>
    </row>
    <row r="105" spans="43:47" x14ac:dyDescent="0.3">
      <c r="AQ105" s="72">
        <v>17</v>
      </c>
      <c r="AR105" s="75" t="str">
        <f t="shared" si="5"/>
        <v/>
      </c>
      <c r="AT105" s="16"/>
      <c r="AU105" s="16"/>
    </row>
    <row r="106" spans="43:47" x14ac:dyDescent="0.3">
      <c r="AQ106" s="72">
        <v>18</v>
      </c>
      <c r="AR106" s="75" t="str">
        <f t="shared" si="5"/>
        <v/>
      </c>
      <c r="AT106" s="16"/>
      <c r="AU106" s="16"/>
    </row>
    <row r="107" spans="43:47" x14ac:dyDescent="0.3">
      <c r="AQ107" s="72">
        <v>19</v>
      </c>
      <c r="AR107" s="75" t="str">
        <f t="shared" si="5"/>
        <v/>
      </c>
      <c r="AT107" s="16"/>
      <c r="AU107" s="16"/>
    </row>
    <row r="108" spans="43:47" x14ac:dyDescent="0.3">
      <c r="AQ108" s="72">
        <v>20</v>
      </c>
      <c r="AR108" s="75" t="str">
        <f t="shared" si="5"/>
        <v/>
      </c>
      <c r="AT108" s="16"/>
      <c r="AU108" s="16"/>
    </row>
    <row r="109" spans="43:47" x14ac:dyDescent="0.3">
      <c r="AQ109" s="72">
        <v>21</v>
      </c>
      <c r="AR109" s="75" t="str">
        <f t="shared" si="5"/>
        <v/>
      </c>
      <c r="AT109" s="16"/>
      <c r="AU109" s="16"/>
    </row>
    <row r="110" spans="43:47" x14ac:dyDescent="0.3">
      <c r="AQ110" s="72">
        <v>22</v>
      </c>
      <c r="AR110" s="75" t="str">
        <f t="shared" si="5"/>
        <v/>
      </c>
      <c r="AT110" s="16"/>
      <c r="AU110" s="16"/>
    </row>
    <row r="111" spans="43:47" x14ac:dyDescent="0.3">
      <c r="AQ111" s="72">
        <v>23</v>
      </c>
      <c r="AR111" s="75" t="str">
        <f t="shared" si="5"/>
        <v/>
      </c>
      <c r="AT111" s="16"/>
      <c r="AU111" s="16"/>
    </row>
    <row r="112" spans="43:47" x14ac:dyDescent="0.3">
      <c r="AQ112" s="72">
        <v>24</v>
      </c>
      <c r="AR112" s="75" t="str">
        <f t="shared" si="5"/>
        <v/>
      </c>
      <c r="AT112" s="16"/>
      <c r="AU112" s="16"/>
    </row>
    <row r="113" spans="43:47" x14ac:dyDescent="0.3">
      <c r="AQ113" s="72">
        <v>25</v>
      </c>
      <c r="AR113" s="75" t="str">
        <f t="shared" si="5"/>
        <v/>
      </c>
      <c r="AT113" s="16"/>
      <c r="AU113" s="16"/>
    </row>
    <row r="114" spans="43:47" x14ac:dyDescent="0.3">
      <c r="AQ114" s="72">
        <v>26</v>
      </c>
      <c r="AR114" s="75" t="str">
        <f>IF(AM32&gt;=2,AN32,"")</f>
        <v/>
      </c>
      <c r="AT114" s="16"/>
      <c r="AU114" s="16"/>
    </row>
    <row r="115" spans="43:47" x14ac:dyDescent="0.3">
      <c r="AQ115" s="72">
        <v>27</v>
      </c>
      <c r="AR115" s="75" t="str">
        <f t="shared" si="5"/>
        <v/>
      </c>
      <c r="AT115" s="16"/>
      <c r="AU115" s="16"/>
    </row>
    <row r="116" spans="43:47" x14ac:dyDescent="0.3">
      <c r="AQ116" s="72">
        <v>28</v>
      </c>
      <c r="AR116" s="75" t="str">
        <f t="shared" si="5"/>
        <v/>
      </c>
      <c r="AT116" s="16"/>
      <c r="AU116" s="16"/>
    </row>
    <row r="117" spans="43:47" x14ac:dyDescent="0.3">
      <c r="AQ117" s="72">
        <v>29</v>
      </c>
      <c r="AR117" s="75">
        <f t="shared" si="5"/>
        <v>43553</v>
      </c>
      <c r="AT117" s="16"/>
      <c r="AU117" s="16"/>
    </row>
    <row r="118" spans="43:47" x14ac:dyDescent="0.3">
      <c r="AQ118" s="72">
        <v>30</v>
      </c>
      <c r="AR118" s="75" t="str">
        <f t="shared" si="5"/>
        <v/>
      </c>
      <c r="AT118" s="16"/>
      <c r="AU118" s="16"/>
    </row>
    <row r="119" spans="43:47" ht="16.2" thickBot="1" x14ac:dyDescent="0.35">
      <c r="AQ119" s="73">
        <v>31</v>
      </c>
      <c r="AR119" s="76" t="str">
        <f t="shared" si="5"/>
        <v/>
      </c>
      <c r="AT119" s="16"/>
      <c r="AU119" s="16"/>
    </row>
    <row r="120" spans="43:47" x14ac:dyDescent="0.3">
      <c r="AR120" s="70" t="str">
        <f t="shared" si="5"/>
        <v/>
      </c>
      <c r="AT120" s="16"/>
      <c r="AU120" s="16"/>
    </row>
    <row r="121" spans="43:47" x14ac:dyDescent="0.3">
      <c r="AR121" s="70" t="str">
        <f t="shared" si="5"/>
        <v/>
      </c>
      <c r="AT121" s="16"/>
      <c r="AU121" s="16"/>
    </row>
    <row r="122" spans="43:47" x14ac:dyDescent="0.3">
      <c r="AR122" s="70" t="str">
        <f t="shared" si="5"/>
        <v/>
      </c>
      <c r="AT122" s="16"/>
      <c r="AU122" s="16"/>
    </row>
    <row r="123" spans="43:47" x14ac:dyDescent="0.3">
      <c r="AT123" s="16"/>
      <c r="AU123" s="16"/>
    </row>
    <row r="124" spans="43:47" x14ac:dyDescent="0.3">
      <c r="AT124" s="16"/>
      <c r="AU124" s="16"/>
    </row>
    <row r="125" spans="43:47" x14ac:dyDescent="0.3">
      <c r="AT125" s="16"/>
      <c r="AU125" s="16"/>
    </row>
    <row r="126" spans="43:47" x14ac:dyDescent="0.3">
      <c r="AT126" s="16"/>
      <c r="AU126" s="16"/>
    </row>
    <row r="127" spans="43:47" x14ac:dyDescent="0.3">
      <c r="AT127" s="16"/>
      <c r="AU127" s="16"/>
    </row>
    <row r="128" spans="43:47" x14ac:dyDescent="0.3">
      <c r="AT128" s="16"/>
      <c r="AU128" s="16"/>
    </row>
    <row r="129" spans="46:47" x14ac:dyDescent="0.3">
      <c r="AT129" s="16"/>
      <c r="AU129" s="16"/>
    </row>
    <row r="130" spans="46:47" x14ac:dyDescent="0.3">
      <c r="AT130" s="16"/>
      <c r="AU130" s="16"/>
    </row>
    <row r="131" spans="46:47" x14ac:dyDescent="0.3">
      <c r="AT131" s="16"/>
      <c r="AU131" s="16"/>
    </row>
    <row r="132" spans="46:47" x14ac:dyDescent="0.3">
      <c r="AT132" s="16"/>
      <c r="AU132" s="16"/>
    </row>
    <row r="133" spans="46:47" x14ac:dyDescent="0.3">
      <c r="AT133" s="16"/>
      <c r="AU133" s="16"/>
    </row>
    <row r="134" spans="46:47" x14ac:dyDescent="0.3">
      <c r="AT134" s="16"/>
      <c r="AU134" s="16"/>
    </row>
    <row r="135" spans="46:47" x14ac:dyDescent="0.3">
      <c r="AT135" s="16"/>
      <c r="AU135" s="16"/>
    </row>
    <row r="136" spans="46:47" x14ac:dyDescent="0.3">
      <c r="AT136" s="16"/>
      <c r="AU136" s="16"/>
    </row>
    <row r="137" spans="46:47" x14ac:dyDescent="0.3">
      <c r="AT137" s="16"/>
      <c r="AU137" s="16"/>
    </row>
    <row r="138" spans="46:47" x14ac:dyDescent="0.3">
      <c r="AT138" s="16"/>
      <c r="AU138" s="16"/>
    </row>
    <row r="139" spans="46:47" x14ac:dyDescent="0.3">
      <c r="AT139" s="16"/>
      <c r="AU139" s="16"/>
    </row>
    <row r="140" spans="46:47" x14ac:dyDescent="0.3">
      <c r="AT140" s="16"/>
      <c r="AU140" s="16"/>
    </row>
    <row r="141" spans="46:47" x14ac:dyDescent="0.3">
      <c r="AT141" s="16"/>
      <c r="AU141" s="16"/>
    </row>
    <row r="142" spans="46:47" x14ac:dyDescent="0.3">
      <c r="AT142" s="16"/>
      <c r="AU142" s="16"/>
    </row>
    <row r="143" spans="46:47" x14ac:dyDescent="0.3">
      <c r="AT143" s="16"/>
      <c r="AU143" s="16"/>
    </row>
    <row r="144" spans="46:47" x14ac:dyDescent="0.3">
      <c r="AT144" s="16"/>
      <c r="AU144" s="16"/>
    </row>
    <row r="145" spans="46:47" x14ac:dyDescent="0.3">
      <c r="AT145" s="16"/>
      <c r="AU145" s="16"/>
    </row>
    <row r="146" spans="46:47" x14ac:dyDescent="0.3">
      <c r="AT146" s="16"/>
      <c r="AU146" s="16"/>
    </row>
    <row r="147" spans="46:47" x14ac:dyDescent="0.3">
      <c r="AT147" s="16"/>
      <c r="AU147" s="16"/>
    </row>
    <row r="148" spans="46:47" x14ac:dyDescent="0.3">
      <c r="AT148" s="16"/>
      <c r="AU148" s="16"/>
    </row>
    <row r="149" spans="46:47" x14ac:dyDescent="0.3">
      <c r="AT149" s="16"/>
      <c r="AU149" s="16"/>
    </row>
    <row r="150" spans="46:47" x14ac:dyDescent="0.3">
      <c r="AT150" s="16"/>
      <c r="AU150" s="16"/>
    </row>
    <row r="151" spans="46:47" x14ac:dyDescent="0.3">
      <c r="AT151" s="16"/>
      <c r="AU151" s="16"/>
    </row>
    <row r="152" spans="46:47" x14ac:dyDescent="0.3">
      <c r="AT152" s="16"/>
      <c r="AU152" s="16"/>
    </row>
    <row r="153" spans="46:47" x14ac:dyDescent="0.3">
      <c r="AT153" s="16"/>
      <c r="AU153" s="16"/>
    </row>
    <row r="154" spans="46:47" x14ac:dyDescent="0.3">
      <c r="AT154" s="16"/>
      <c r="AU154" s="16"/>
    </row>
    <row r="155" spans="46:47" x14ac:dyDescent="0.3">
      <c r="AT155" s="16"/>
      <c r="AU155" s="16"/>
    </row>
    <row r="156" spans="46:47" x14ac:dyDescent="0.3">
      <c r="AT156" s="16"/>
      <c r="AU156" s="16"/>
    </row>
    <row r="157" spans="46:47" x14ac:dyDescent="0.3">
      <c r="AT157" s="16"/>
      <c r="AU157" s="16"/>
    </row>
    <row r="158" spans="46:47" x14ac:dyDescent="0.3">
      <c r="AT158" s="16"/>
      <c r="AU158" s="16"/>
    </row>
    <row r="159" spans="46:47" x14ac:dyDescent="0.3">
      <c r="AT159" s="16"/>
      <c r="AU159" s="16"/>
    </row>
    <row r="160" spans="46:47" x14ac:dyDescent="0.3">
      <c r="AT160" s="16"/>
      <c r="AU160" s="16"/>
    </row>
    <row r="161" spans="46:47" x14ac:dyDescent="0.3">
      <c r="AT161" s="16"/>
      <c r="AU161" s="16"/>
    </row>
    <row r="162" spans="46:47" x14ac:dyDescent="0.3">
      <c r="AT162" s="16"/>
      <c r="AU162" s="16"/>
    </row>
    <row r="163" spans="46:47" x14ac:dyDescent="0.3">
      <c r="AT163" s="16"/>
      <c r="AU163" s="16"/>
    </row>
    <row r="164" spans="46:47" x14ac:dyDescent="0.3">
      <c r="AT164" s="16"/>
      <c r="AU164" s="16"/>
    </row>
    <row r="165" spans="46:47" x14ac:dyDescent="0.3">
      <c r="AT165" s="16"/>
      <c r="AU165" s="16"/>
    </row>
    <row r="166" spans="46:47" x14ac:dyDescent="0.3">
      <c r="AT166" s="16"/>
      <c r="AU166" s="16"/>
    </row>
    <row r="167" spans="46:47" x14ac:dyDescent="0.3">
      <c r="AT167" s="16"/>
      <c r="AU167" s="16"/>
    </row>
    <row r="168" spans="46:47" x14ac:dyDescent="0.3">
      <c r="AT168" s="16"/>
      <c r="AU168" s="16"/>
    </row>
    <row r="169" spans="46:47" x14ac:dyDescent="0.3">
      <c r="AT169" s="16"/>
      <c r="AU169" s="16"/>
    </row>
    <row r="170" spans="46:47" x14ac:dyDescent="0.3">
      <c r="AT170" s="16"/>
      <c r="AU170" s="16"/>
    </row>
    <row r="171" spans="46:47" x14ac:dyDescent="0.3">
      <c r="AT171" s="16"/>
      <c r="AU171" s="16"/>
    </row>
    <row r="172" spans="46:47" x14ac:dyDescent="0.3">
      <c r="AT172" s="16"/>
      <c r="AU172" s="16"/>
    </row>
    <row r="173" spans="46:47" x14ac:dyDescent="0.3">
      <c r="AT173" s="16"/>
      <c r="AU173" s="16"/>
    </row>
    <row r="174" spans="46:47" x14ac:dyDescent="0.3">
      <c r="AT174" s="16"/>
      <c r="AU174" s="16"/>
    </row>
    <row r="175" spans="46:47" x14ac:dyDescent="0.3">
      <c r="AT175" s="16"/>
      <c r="AU175" s="16"/>
    </row>
    <row r="176" spans="46:47" x14ac:dyDescent="0.3">
      <c r="AT176" s="16"/>
      <c r="AU176" s="16"/>
    </row>
    <row r="177" spans="46:47" x14ac:dyDescent="0.3">
      <c r="AT177" s="16"/>
      <c r="AU177" s="16"/>
    </row>
    <row r="178" spans="46:47" x14ac:dyDescent="0.3">
      <c r="AT178" s="16"/>
      <c r="AU178" s="16"/>
    </row>
    <row r="179" spans="46:47" x14ac:dyDescent="0.3">
      <c r="AT179" s="16"/>
      <c r="AU179" s="16"/>
    </row>
    <row r="180" spans="46:47" x14ac:dyDescent="0.3">
      <c r="AT180" s="16"/>
      <c r="AU180" s="16"/>
    </row>
    <row r="181" spans="46:47" x14ac:dyDescent="0.3">
      <c r="AT181" s="16"/>
      <c r="AU181" s="16"/>
    </row>
    <row r="182" spans="46:47" x14ac:dyDescent="0.3">
      <c r="AT182" s="16"/>
      <c r="AU182" s="16"/>
    </row>
    <row r="183" spans="46:47" x14ac:dyDescent="0.3">
      <c r="AT183" s="16"/>
      <c r="AU183" s="16"/>
    </row>
    <row r="184" spans="46:47" x14ac:dyDescent="0.3">
      <c r="AT184" s="16"/>
      <c r="AU184" s="16"/>
    </row>
    <row r="185" spans="46:47" x14ac:dyDescent="0.3">
      <c r="AT185" s="16"/>
      <c r="AU185" s="16"/>
    </row>
    <row r="186" spans="46:47" x14ac:dyDescent="0.3">
      <c r="AT186" s="16"/>
      <c r="AU186" s="16"/>
    </row>
    <row r="187" spans="46:47" x14ac:dyDescent="0.3">
      <c r="AT187" s="16"/>
      <c r="AU187" s="16"/>
    </row>
    <row r="188" spans="46:47" x14ac:dyDescent="0.3">
      <c r="AT188" s="16"/>
      <c r="AU188" s="16"/>
    </row>
    <row r="189" spans="46:47" x14ac:dyDescent="0.3">
      <c r="AT189" s="16"/>
      <c r="AU189" s="16"/>
    </row>
    <row r="190" spans="46:47" x14ac:dyDescent="0.3">
      <c r="AT190" s="16"/>
      <c r="AU190" s="16"/>
    </row>
    <row r="191" spans="46:47" x14ac:dyDescent="0.3">
      <c r="AT191" s="16"/>
      <c r="AU191" s="16"/>
    </row>
    <row r="192" spans="46:47" x14ac:dyDescent="0.3">
      <c r="AT192" s="16"/>
      <c r="AU192" s="16"/>
    </row>
    <row r="193" spans="46:47" x14ac:dyDescent="0.3">
      <c r="AT193" s="16"/>
      <c r="AU193" s="16"/>
    </row>
    <row r="194" spans="46:47" x14ac:dyDescent="0.3">
      <c r="AT194" s="16"/>
      <c r="AU194" s="16"/>
    </row>
    <row r="195" spans="46:47" x14ac:dyDescent="0.3">
      <c r="AT195" s="16"/>
      <c r="AU195" s="16"/>
    </row>
    <row r="196" spans="46:47" x14ac:dyDescent="0.3">
      <c r="AT196" s="16"/>
      <c r="AU196" s="16"/>
    </row>
    <row r="197" spans="46:47" x14ac:dyDescent="0.3">
      <c r="AT197" s="16"/>
      <c r="AU197" s="16"/>
    </row>
    <row r="198" spans="46:47" x14ac:dyDescent="0.3">
      <c r="AT198" s="16"/>
      <c r="AU198" s="16"/>
    </row>
    <row r="199" spans="46:47" x14ac:dyDescent="0.3">
      <c r="AT199" s="16"/>
      <c r="AU199" s="16"/>
    </row>
    <row r="200" spans="46:47" x14ac:dyDescent="0.3">
      <c r="AT200" s="16"/>
      <c r="AU200" s="16"/>
    </row>
    <row r="201" spans="46:47" x14ac:dyDescent="0.3">
      <c r="AT201" s="16"/>
      <c r="AU201" s="16"/>
    </row>
    <row r="202" spans="46:47" x14ac:dyDescent="0.3">
      <c r="AT202" s="16"/>
      <c r="AU202" s="16"/>
    </row>
    <row r="203" spans="46:47" x14ac:dyDescent="0.3">
      <c r="AT203" s="16"/>
      <c r="AU203" s="16"/>
    </row>
    <row r="204" spans="46:47" x14ac:dyDescent="0.3">
      <c r="AT204" s="16"/>
      <c r="AU204" s="16"/>
    </row>
    <row r="205" spans="46:47" x14ac:dyDescent="0.3">
      <c r="AT205" s="16"/>
      <c r="AU205" s="16"/>
    </row>
    <row r="206" spans="46:47" x14ac:dyDescent="0.3">
      <c r="AT206" s="16"/>
      <c r="AU206" s="16"/>
    </row>
    <row r="207" spans="46:47" x14ac:dyDescent="0.3">
      <c r="AT207" s="16"/>
      <c r="AU207" s="16"/>
    </row>
    <row r="208" spans="46:47" x14ac:dyDescent="0.3">
      <c r="AT208" s="16"/>
      <c r="AU208" s="16"/>
    </row>
    <row r="209" spans="46:47" x14ac:dyDescent="0.3">
      <c r="AT209" s="16"/>
      <c r="AU209" s="16"/>
    </row>
    <row r="210" spans="46:47" x14ac:dyDescent="0.3">
      <c r="AT210" s="16"/>
      <c r="AU210" s="16"/>
    </row>
    <row r="211" spans="46:47" x14ac:dyDescent="0.3">
      <c r="AT211" s="16"/>
      <c r="AU211" s="16"/>
    </row>
    <row r="212" spans="46:47" x14ac:dyDescent="0.3">
      <c r="AT212" s="16"/>
      <c r="AU212" s="16"/>
    </row>
    <row r="213" spans="46:47" x14ac:dyDescent="0.3">
      <c r="AT213" s="16"/>
      <c r="AU213" s="16"/>
    </row>
    <row r="214" spans="46:47" x14ac:dyDescent="0.3">
      <c r="AT214" s="16"/>
      <c r="AU214" s="16"/>
    </row>
    <row r="215" spans="46:47" x14ac:dyDescent="0.3">
      <c r="AT215" s="16"/>
      <c r="AU215" s="16"/>
    </row>
    <row r="216" spans="46:47" x14ac:dyDescent="0.3">
      <c r="AT216" s="16"/>
      <c r="AU216" s="16"/>
    </row>
    <row r="217" spans="46:47" x14ac:dyDescent="0.3">
      <c r="AT217" s="16"/>
      <c r="AU217" s="16"/>
    </row>
    <row r="218" spans="46:47" x14ac:dyDescent="0.3">
      <c r="AT218" s="16"/>
      <c r="AU218" s="16"/>
    </row>
    <row r="219" spans="46:47" x14ac:dyDescent="0.3">
      <c r="AT219" s="16"/>
      <c r="AU219" s="16"/>
    </row>
    <row r="220" spans="46:47" x14ac:dyDescent="0.3">
      <c r="AT220" s="16"/>
      <c r="AU220" s="16"/>
    </row>
    <row r="221" spans="46:47" x14ac:dyDescent="0.3">
      <c r="AT221" s="16"/>
      <c r="AU221" s="16"/>
    </row>
    <row r="222" spans="46:47" x14ac:dyDescent="0.3">
      <c r="AT222" s="16"/>
      <c r="AU222" s="16"/>
    </row>
    <row r="223" spans="46:47" x14ac:dyDescent="0.3">
      <c r="AT223" s="16"/>
      <c r="AU223" s="16"/>
    </row>
    <row r="224" spans="46:47" x14ac:dyDescent="0.3">
      <c r="AT224" s="16"/>
      <c r="AU224" s="16"/>
    </row>
    <row r="225" spans="46:47" x14ac:dyDescent="0.3">
      <c r="AT225" s="16"/>
      <c r="AU225" s="16"/>
    </row>
    <row r="226" spans="46:47" x14ac:dyDescent="0.3">
      <c r="AT226" s="16"/>
      <c r="AU226" s="16"/>
    </row>
    <row r="227" spans="46:47" x14ac:dyDescent="0.3">
      <c r="AT227" s="16"/>
      <c r="AU227" s="16"/>
    </row>
    <row r="228" spans="46:47" x14ac:dyDescent="0.3">
      <c r="AT228" s="16"/>
      <c r="AU228" s="16"/>
    </row>
    <row r="229" spans="46:47" x14ac:dyDescent="0.3">
      <c r="AT229" s="16"/>
      <c r="AU229" s="16"/>
    </row>
    <row r="230" spans="46:47" x14ac:dyDescent="0.3">
      <c r="AT230" s="16"/>
      <c r="AU230" s="16"/>
    </row>
    <row r="231" spans="46:47" x14ac:dyDescent="0.3">
      <c r="AT231" s="16"/>
      <c r="AU231" s="16"/>
    </row>
    <row r="232" spans="46:47" x14ac:dyDescent="0.3">
      <c r="AT232" s="16"/>
      <c r="AU232" s="16"/>
    </row>
    <row r="233" spans="46:47" x14ac:dyDescent="0.3">
      <c r="AT233" s="16"/>
      <c r="AU233" s="16"/>
    </row>
    <row r="234" spans="46:47" x14ac:dyDescent="0.3">
      <c r="AT234" s="16"/>
      <c r="AU234" s="16"/>
    </row>
    <row r="235" spans="46:47" x14ac:dyDescent="0.3">
      <c r="AT235" s="16"/>
      <c r="AU235" s="16"/>
    </row>
    <row r="236" spans="46:47" x14ac:dyDescent="0.3">
      <c r="AT236" s="16"/>
      <c r="AU236" s="16"/>
    </row>
    <row r="237" spans="46:47" x14ac:dyDescent="0.3">
      <c r="AT237" s="16"/>
      <c r="AU237" s="16"/>
    </row>
    <row r="238" spans="46:47" x14ac:dyDescent="0.3">
      <c r="AT238" s="16"/>
      <c r="AU238" s="16"/>
    </row>
    <row r="239" spans="46:47" x14ac:dyDescent="0.3">
      <c r="AT239" s="16"/>
      <c r="AU239" s="16"/>
    </row>
    <row r="240" spans="46:47" x14ac:dyDescent="0.3">
      <c r="AT240" s="16"/>
      <c r="AU240" s="16"/>
    </row>
    <row r="241" spans="46:47" x14ac:dyDescent="0.3">
      <c r="AT241" s="16"/>
      <c r="AU241" s="16"/>
    </row>
    <row r="242" spans="46:47" x14ac:dyDescent="0.3">
      <c r="AT242" s="16"/>
      <c r="AU242" s="16"/>
    </row>
    <row r="243" spans="46:47" x14ac:dyDescent="0.3">
      <c r="AT243" s="16"/>
      <c r="AU243" s="16"/>
    </row>
    <row r="244" spans="46:47" x14ac:dyDescent="0.3">
      <c r="AT244" s="16"/>
      <c r="AU244" s="16"/>
    </row>
    <row r="245" spans="46:47" x14ac:dyDescent="0.3">
      <c r="AT245" s="16"/>
      <c r="AU245" s="16"/>
    </row>
    <row r="246" spans="46:47" x14ac:dyDescent="0.3">
      <c r="AT246" s="16"/>
      <c r="AU246" s="16"/>
    </row>
    <row r="247" spans="46:47" x14ac:dyDescent="0.3">
      <c r="AT247" s="16"/>
      <c r="AU247" s="16"/>
    </row>
    <row r="248" spans="46:47" x14ac:dyDescent="0.3">
      <c r="AT248" s="16"/>
      <c r="AU248" s="16"/>
    </row>
    <row r="249" spans="46:47" x14ac:dyDescent="0.3">
      <c r="AT249" s="16"/>
      <c r="AU249" s="16"/>
    </row>
    <row r="250" spans="46:47" x14ac:dyDescent="0.3">
      <c r="AT250" s="16"/>
      <c r="AU250" s="16"/>
    </row>
    <row r="251" spans="46:47" x14ac:dyDescent="0.3">
      <c r="AT251" s="16"/>
      <c r="AU251" s="16"/>
    </row>
    <row r="252" spans="46:47" x14ac:dyDescent="0.3">
      <c r="AT252" s="16"/>
      <c r="AU252" s="16"/>
    </row>
    <row r="253" spans="46:47" x14ac:dyDescent="0.3">
      <c r="AT253" s="16"/>
      <c r="AU253" s="16"/>
    </row>
    <row r="254" spans="46:47" x14ac:dyDescent="0.3">
      <c r="AT254" s="16"/>
      <c r="AU254" s="16"/>
    </row>
    <row r="255" spans="46:47" x14ac:dyDescent="0.3">
      <c r="AT255" s="16"/>
      <c r="AU255" s="16"/>
    </row>
    <row r="256" spans="46:47" x14ac:dyDescent="0.3">
      <c r="AT256" s="16"/>
      <c r="AU256" s="16"/>
    </row>
    <row r="257" spans="46:47" x14ac:dyDescent="0.3">
      <c r="AT257" s="16"/>
      <c r="AU257" s="16"/>
    </row>
    <row r="258" spans="46:47" x14ac:dyDescent="0.3">
      <c r="AT258" s="16"/>
      <c r="AU258" s="16"/>
    </row>
    <row r="259" spans="46:47" x14ac:dyDescent="0.3">
      <c r="AT259" s="16"/>
      <c r="AU259" s="16"/>
    </row>
    <row r="260" spans="46:47" x14ac:dyDescent="0.3">
      <c r="AT260" s="16"/>
      <c r="AU260" s="16"/>
    </row>
    <row r="261" spans="46:47" x14ac:dyDescent="0.3">
      <c r="AT261" s="16"/>
      <c r="AU261" s="16"/>
    </row>
    <row r="262" spans="46:47" x14ac:dyDescent="0.3">
      <c r="AT262" s="16"/>
      <c r="AU262" s="16"/>
    </row>
    <row r="263" spans="46:47" x14ac:dyDescent="0.3">
      <c r="AT263" s="16"/>
      <c r="AU263" s="16"/>
    </row>
    <row r="264" spans="46:47" x14ac:dyDescent="0.3">
      <c r="AT264" s="16"/>
      <c r="AU264" s="16"/>
    </row>
    <row r="265" spans="46:47" x14ac:dyDescent="0.3">
      <c r="AT265" s="16"/>
      <c r="AU265" s="16"/>
    </row>
    <row r="266" spans="46:47" x14ac:dyDescent="0.3">
      <c r="AT266" s="16"/>
      <c r="AU266" s="16"/>
    </row>
    <row r="267" spans="46:47" x14ac:dyDescent="0.3">
      <c r="AT267" s="16"/>
      <c r="AU267" s="16"/>
    </row>
    <row r="268" spans="46:47" x14ac:dyDescent="0.3">
      <c r="AT268" s="16"/>
      <c r="AU268" s="16"/>
    </row>
    <row r="269" spans="46:47" x14ac:dyDescent="0.3">
      <c r="AT269" s="16"/>
      <c r="AU269" s="16"/>
    </row>
    <row r="270" spans="46:47" x14ac:dyDescent="0.3">
      <c r="AT270" s="16"/>
      <c r="AU270" s="16"/>
    </row>
    <row r="271" spans="46:47" x14ac:dyDescent="0.3">
      <c r="AT271" s="16"/>
      <c r="AU271" s="16"/>
    </row>
    <row r="272" spans="46:47" x14ac:dyDescent="0.3">
      <c r="AT272" s="16"/>
      <c r="AU272" s="16"/>
    </row>
    <row r="273" spans="46:47" x14ac:dyDescent="0.3">
      <c r="AT273" s="16"/>
      <c r="AU273" s="16"/>
    </row>
    <row r="274" spans="46:47" x14ac:dyDescent="0.3">
      <c r="AT274" s="16"/>
      <c r="AU274" s="16"/>
    </row>
    <row r="275" spans="46:47" x14ac:dyDescent="0.3">
      <c r="AT275" s="16"/>
      <c r="AU275" s="16"/>
    </row>
    <row r="276" spans="46:47" x14ac:dyDescent="0.3">
      <c r="AT276" s="16"/>
      <c r="AU276" s="16"/>
    </row>
    <row r="277" spans="46:47" x14ac:dyDescent="0.3">
      <c r="AT277" s="16"/>
      <c r="AU277" s="16"/>
    </row>
    <row r="278" spans="46:47" x14ac:dyDescent="0.3">
      <c r="AT278" s="16"/>
      <c r="AU278" s="16"/>
    </row>
    <row r="279" spans="46:47" x14ac:dyDescent="0.3">
      <c r="AT279" s="16"/>
      <c r="AU279" s="16"/>
    </row>
    <row r="280" spans="46:47" x14ac:dyDescent="0.3">
      <c r="AT280" s="16"/>
      <c r="AU280" s="16"/>
    </row>
    <row r="281" spans="46:47" x14ac:dyDescent="0.3">
      <c r="AT281" s="16"/>
      <c r="AU281" s="16"/>
    </row>
    <row r="282" spans="46:47" x14ac:dyDescent="0.3">
      <c r="AT282" s="16"/>
      <c r="AU282" s="16"/>
    </row>
    <row r="283" spans="46:47" x14ac:dyDescent="0.3">
      <c r="AT283" s="16"/>
      <c r="AU283" s="16"/>
    </row>
    <row r="284" spans="46:47" x14ac:dyDescent="0.3">
      <c r="AT284" s="16"/>
      <c r="AU284" s="16"/>
    </row>
    <row r="285" spans="46:47" x14ac:dyDescent="0.3">
      <c r="AT285" s="16"/>
      <c r="AU285" s="16"/>
    </row>
    <row r="286" spans="46:47" x14ac:dyDescent="0.3">
      <c r="AT286" s="16"/>
      <c r="AU286" s="16"/>
    </row>
    <row r="287" spans="46:47" x14ac:dyDescent="0.3">
      <c r="AT287" s="16"/>
      <c r="AU287" s="16"/>
    </row>
    <row r="288" spans="46:47" x14ac:dyDescent="0.3">
      <c r="AT288" s="16"/>
      <c r="AU288" s="16"/>
    </row>
    <row r="289" spans="46:47" x14ac:dyDescent="0.3">
      <c r="AT289" s="16"/>
      <c r="AU289" s="16"/>
    </row>
    <row r="290" spans="46:47" x14ac:dyDescent="0.3">
      <c r="AT290" s="16"/>
      <c r="AU290" s="16"/>
    </row>
    <row r="291" spans="46:47" x14ac:dyDescent="0.3">
      <c r="AT291" s="16"/>
      <c r="AU291" s="16"/>
    </row>
    <row r="292" spans="46:47" x14ac:dyDescent="0.3">
      <c r="AT292" s="16"/>
      <c r="AU292" s="16"/>
    </row>
    <row r="293" spans="46:47" x14ac:dyDescent="0.3">
      <c r="AT293" s="16"/>
      <c r="AU293" s="16"/>
    </row>
    <row r="294" spans="46:47" x14ac:dyDescent="0.3">
      <c r="AT294" s="16"/>
      <c r="AU294" s="16"/>
    </row>
    <row r="295" spans="46:47" x14ac:dyDescent="0.3">
      <c r="AT295" s="16"/>
      <c r="AU295" s="16"/>
    </row>
    <row r="296" spans="46:47" x14ac:dyDescent="0.3">
      <c r="AT296" s="16"/>
      <c r="AU296" s="16"/>
    </row>
    <row r="297" spans="46:47" x14ac:dyDescent="0.3">
      <c r="AT297" s="16"/>
      <c r="AU297" s="16"/>
    </row>
    <row r="298" spans="46:47" x14ac:dyDescent="0.3">
      <c r="AT298" s="16"/>
      <c r="AU298" s="16"/>
    </row>
    <row r="299" spans="46:47" x14ac:dyDescent="0.3">
      <c r="AT299" s="16"/>
      <c r="AU299" s="16"/>
    </row>
    <row r="300" spans="46:47" x14ac:dyDescent="0.3">
      <c r="AT300" s="16"/>
      <c r="AU300" s="16"/>
    </row>
    <row r="301" spans="46:47" x14ac:dyDescent="0.3">
      <c r="AT301" s="16"/>
      <c r="AU301" s="16"/>
    </row>
    <row r="302" spans="46:47" x14ac:dyDescent="0.3">
      <c r="AT302" s="16"/>
      <c r="AU302" s="16"/>
    </row>
    <row r="303" spans="46:47" x14ac:dyDescent="0.3">
      <c r="AT303" s="16"/>
      <c r="AU303" s="16"/>
    </row>
    <row r="304" spans="46:47" x14ac:dyDescent="0.3">
      <c r="AT304" s="16"/>
      <c r="AU304" s="16"/>
    </row>
    <row r="305" spans="46:47" x14ac:dyDescent="0.3">
      <c r="AT305" s="16"/>
      <c r="AU305" s="16"/>
    </row>
    <row r="306" spans="46:47" x14ac:dyDescent="0.3">
      <c r="AT306" s="16"/>
      <c r="AU306" s="16"/>
    </row>
    <row r="307" spans="46:47" x14ac:dyDescent="0.3">
      <c r="AT307" s="16"/>
      <c r="AU307" s="16"/>
    </row>
    <row r="308" spans="46:47" x14ac:dyDescent="0.3">
      <c r="AT308" s="16"/>
      <c r="AU308" s="16"/>
    </row>
    <row r="309" spans="46:47" x14ac:dyDescent="0.3">
      <c r="AT309" s="16"/>
      <c r="AU309" s="16"/>
    </row>
    <row r="310" spans="46:47" x14ac:dyDescent="0.3">
      <c r="AT310" s="16"/>
      <c r="AU310" s="16"/>
    </row>
    <row r="311" spans="46:47" x14ac:dyDescent="0.3">
      <c r="AT311" s="16"/>
      <c r="AU311" s="16"/>
    </row>
    <row r="312" spans="46:47" x14ac:dyDescent="0.3">
      <c r="AT312" s="16"/>
      <c r="AU312" s="16"/>
    </row>
    <row r="313" spans="46:47" x14ac:dyDescent="0.3">
      <c r="AT313" s="16"/>
      <c r="AU313" s="16"/>
    </row>
    <row r="314" spans="46:47" x14ac:dyDescent="0.3">
      <c r="AT314" s="16"/>
      <c r="AU314" s="16"/>
    </row>
    <row r="315" spans="46:47" x14ac:dyDescent="0.3">
      <c r="AT315" s="16"/>
      <c r="AU315" s="16"/>
    </row>
    <row r="316" spans="46:47" x14ac:dyDescent="0.3">
      <c r="AT316" s="16"/>
      <c r="AU316" s="16"/>
    </row>
    <row r="317" spans="46:47" x14ac:dyDescent="0.3">
      <c r="AT317" s="16"/>
      <c r="AU317" s="16"/>
    </row>
    <row r="318" spans="46:47" x14ac:dyDescent="0.3">
      <c r="AT318" s="16"/>
      <c r="AU318" s="16"/>
    </row>
    <row r="319" spans="46:47" x14ac:dyDescent="0.3">
      <c r="AT319" s="16"/>
      <c r="AU319" s="16"/>
    </row>
    <row r="320" spans="46:47" x14ac:dyDescent="0.3">
      <c r="AT320" s="16"/>
      <c r="AU320" s="16"/>
    </row>
    <row r="321" spans="46:47" x14ac:dyDescent="0.3">
      <c r="AT321" s="16"/>
      <c r="AU321" s="16"/>
    </row>
    <row r="322" spans="46:47" x14ac:dyDescent="0.3">
      <c r="AT322" s="16"/>
      <c r="AU322" s="16"/>
    </row>
    <row r="323" spans="46:47" x14ac:dyDescent="0.3">
      <c r="AT323" s="16"/>
      <c r="AU323" s="16"/>
    </row>
    <row r="324" spans="46:47" x14ac:dyDescent="0.3">
      <c r="AT324" s="16"/>
      <c r="AU324" s="16"/>
    </row>
    <row r="325" spans="46:47" x14ac:dyDescent="0.3">
      <c r="AT325" s="16"/>
      <c r="AU325" s="16"/>
    </row>
    <row r="326" spans="46:47" x14ac:dyDescent="0.3">
      <c r="AT326" s="16"/>
      <c r="AU326" s="16"/>
    </row>
    <row r="327" spans="46:47" x14ac:dyDescent="0.3">
      <c r="AT327" s="16"/>
      <c r="AU327" s="16"/>
    </row>
    <row r="328" spans="46:47" x14ac:dyDescent="0.3">
      <c r="AT328" s="16"/>
      <c r="AU328" s="16"/>
    </row>
    <row r="329" spans="46:47" x14ac:dyDescent="0.3">
      <c r="AT329" s="16"/>
      <c r="AU329" s="16"/>
    </row>
    <row r="330" spans="46:47" x14ac:dyDescent="0.3">
      <c r="AT330" s="16"/>
      <c r="AU330" s="16"/>
    </row>
    <row r="331" spans="46:47" x14ac:dyDescent="0.3">
      <c r="AT331" s="16"/>
      <c r="AU331" s="16"/>
    </row>
    <row r="332" spans="46:47" x14ac:dyDescent="0.3">
      <c r="AT332" s="16"/>
      <c r="AU332" s="16"/>
    </row>
    <row r="333" spans="46:47" x14ac:dyDescent="0.3">
      <c r="AT333" s="16"/>
      <c r="AU333" s="16"/>
    </row>
    <row r="334" spans="46:47" x14ac:dyDescent="0.3">
      <c r="AT334" s="16"/>
      <c r="AU334" s="16"/>
    </row>
    <row r="335" spans="46:47" x14ac:dyDescent="0.3">
      <c r="AT335" s="16"/>
      <c r="AU335" s="16"/>
    </row>
    <row r="336" spans="46:47" x14ac:dyDescent="0.3">
      <c r="AT336" s="16"/>
      <c r="AU336" s="16"/>
    </row>
    <row r="337" spans="46:47" x14ac:dyDescent="0.3">
      <c r="AT337" s="16"/>
      <c r="AU337" s="16"/>
    </row>
    <row r="338" spans="46:47" x14ac:dyDescent="0.3">
      <c r="AT338" s="16"/>
      <c r="AU338" s="16"/>
    </row>
    <row r="339" spans="46:47" x14ac:dyDescent="0.3">
      <c r="AT339" s="16"/>
      <c r="AU339" s="16"/>
    </row>
    <row r="340" spans="46:47" x14ac:dyDescent="0.3">
      <c r="AT340" s="16"/>
      <c r="AU340" s="16"/>
    </row>
    <row r="341" spans="46:47" x14ac:dyDescent="0.3">
      <c r="AT341" s="16"/>
      <c r="AU341" s="16"/>
    </row>
    <row r="342" spans="46:47" x14ac:dyDescent="0.3">
      <c r="AT342" s="16"/>
      <c r="AU342" s="16"/>
    </row>
    <row r="343" spans="46:47" x14ac:dyDescent="0.3">
      <c r="AT343" s="16"/>
      <c r="AU343" s="16"/>
    </row>
    <row r="344" spans="46:47" x14ac:dyDescent="0.3">
      <c r="AT344" s="16"/>
      <c r="AU344" s="16"/>
    </row>
    <row r="345" spans="46:47" x14ac:dyDescent="0.3">
      <c r="AT345" s="16"/>
      <c r="AU345" s="16"/>
    </row>
    <row r="346" spans="46:47" x14ac:dyDescent="0.3">
      <c r="AT346" s="16"/>
      <c r="AU346" s="16"/>
    </row>
    <row r="347" spans="46:47" x14ac:dyDescent="0.3">
      <c r="AT347" s="16"/>
      <c r="AU347" s="16"/>
    </row>
    <row r="348" spans="46:47" x14ac:dyDescent="0.3">
      <c r="AT348" s="16"/>
      <c r="AU348" s="16"/>
    </row>
    <row r="349" spans="46:47" x14ac:dyDescent="0.3">
      <c r="AT349" s="16"/>
      <c r="AU349" s="16"/>
    </row>
    <row r="350" spans="46:47" x14ac:dyDescent="0.3">
      <c r="AT350" s="16"/>
      <c r="AU350" s="16"/>
    </row>
    <row r="351" spans="46:47" x14ac:dyDescent="0.3">
      <c r="AT351" s="16"/>
      <c r="AU351" s="16"/>
    </row>
    <row r="352" spans="46:47" x14ac:dyDescent="0.3">
      <c r="AT352" s="16"/>
      <c r="AU352" s="16"/>
    </row>
    <row r="353" spans="46:47" x14ac:dyDescent="0.3">
      <c r="AT353" s="16"/>
      <c r="AU353" s="16"/>
    </row>
    <row r="354" spans="46:47" x14ac:dyDescent="0.3">
      <c r="AT354" s="16"/>
      <c r="AU354" s="16"/>
    </row>
    <row r="355" spans="46:47" x14ac:dyDescent="0.3">
      <c r="AT355" s="16"/>
      <c r="AU355" s="16"/>
    </row>
    <row r="356" spans="46:47" x14ac:dyDescent="0.3">
      <c r="AT356" s="16"/>
      <c r="AU356" s="16"/>
    </row>
    <row r="357" spans="46:47" x14ac:dyDescent="0.3">
      <c r="AT357" s="16"/>
      <c r="AU357" s="16"/>
    </row>
    <row r="358" spans="46:47" x14ac:dyDescent="0.3">
      <c r="AT358" s="16"/>
      <c r="AU358" s="16"/>
    </row>
    <row r="359" spans="46:47" x14ac:dyDescent="0.3">
      <c r="AT359" s="16"/>
      <c r="AU359" s="16"/>
    </row>
    <row r="360" spans="46:47" x14ac:dyDescent="0.3">
      <c r="AT360" s="16"/>
      <c r="AU360" s="16"/>
    </row>
    <row r="361" spans="46:47" x14ac:dyDescent="0.3">
      <c r="AT361" s="16"/>
      <c r="AU361" s="16"/>
    </row>
    <row r="362" spans="46:47" x14ac:dyDescent="0.3">
      <c r="AT362" s="16"/>
      <c r="AU362" s="16"/>
    </row>
    <row r="363" spans="46:47" x14ac:dyDescent="0.3">
      <c r="AT363" s="16"/>
      <c r="AU363" s="16"/>
    </row>
    <row r="364" spans="46:47" x14ac:dyDescent="0.3">
      <c r="AT364" s="16"/>
      <c r="AU364" s="16"/>
    </row>
    <row r="365" spans="46:47" x14ac:dyDescent="0.3">
      <c r="AT365" s="16"/>
      <c r="AU365" s="16"/>
    </row>
    <row r="366" spans="46:47" x14ac:dyDescent="0.3">
      <c r="AT366" s="16"/>
      <c r="AU366" s="16"/>
    </row>
    <row r="367" spans="46:47" x14ac:dyDescent="0.3">
      <c r="AT367" s="16"/>
      <c r="AU367" s="16"/>
    </row>
    <row r="368" spans="46:47" x14ac:dyDescent="0.3">
      <c r="AT368" s="16"/>
      <c r="AU368" s="16"/>
    </row>
    <row r="369" spans="46:47" x14ac:dyDescent="0.3">
      <c r="AT369" s="16"/>
      <c r="AU369" s="16"/>
    </row>
    <row r="370" spans="46:47" x14ac:dyDescent="0.3">
      <c r="AT370" s="16"/>
      <c r="AU370" s="16"/>
    </row>
    <row r="371" spans="46:47" x14ac:dyDescent="0.3">
      <c r="AT371" s="16"/>
      <c r="AU371" s="16"/>
    </row>
    <row r="372" spans="46:47" x14ac:dyDescent="0.3">
      <c r="AT372" s="16"/>
      <c r="AU372" s="16"/>
    </row>
    <row r="373" spans="46:47" x14ac:dyDescent="0.3">
      <c r="AT373" s="16"/>
      <c r="AU373" s="16"/>
    </row>
    <row r="374" spans="46:47" x14ac:dyDescent="0.3">
      <c r="AT374" s="16"/>
      <c r="AU374" s="16"/>
    </row>
    <row r="375" spans="46:47" x14ac:dyDescent="0.3">
      <c r="AT375" s="16"/>
      <c r="AU375" s="16"/>
    </row>
    <row r="376" spans="46:47" x14ac:dyDescent="0.3">
      <c r="AT376" s="16"/>
      <c r="AU376" s="16"/>
    </row>
    <row r="377" spans="46:47" x14ac:dyDescent="0.3">
      <c r="AT377" s="16"/>
      <c r="AU377" s="16"/>
    </row>
    <row r="378" spans="46:47" x14ac:dyDescent="0.3">
      <c r="AT378" s="16"/>
      <c r="AU378" s="16"/>
    </row>
    <row r="379" spans="46:47" x14ac:dyDescent="0.3">
      <c r="AT379" s="16"/>
      <c r="AU379" s="16"/>
    </row>
    <row r="380" spans="46:47" x14ac:dyDescent="0.3">
      <c r="AT380" s="16"/>
      <c r="AU380" s="16"/>
    </row>
    <row r="381" spans="46:47" x14ac:dyDescent="0.3">
      <c r="AT381" s="16"/>
      <c r="AU381" s="16"/>
    </row>
    <row r="382" spans="46:47" x14ac:dyDescent="0.3">
      <c r="AT382" s="16"/>
      <c r="AU382" s="16"/>
    </row>
    <row r="383" spans="46:47" x14ac:dyDescent="0.3">
      <c r="AT383" s="16"/>
      <c r="AU383" s="16"/>
    </row>
    <row r="384" spans="46:47" x14ac:dyDescent="0.3">
      <c r="AT384" s="16"/>
      <c r="AU384" s="16"/>
    </row>
    <row r="385" spans="46:47" x14ac:dyDescent="0.3">
      <c r="AT385" s="16"/>
      <c r="AU385" s="16"/>
    </row>
    <row r="386" spans="46:47" x14ac:dyDescent="0.3">
      <c r="AT386" s="16"/>
      <c r="AU386" s="16"/>
    </row>
    <row r="387" spans="46:47" x14ac:dyDescent="0.3">
      <c r="AT387" s="16"/>
      <c r="AU387" s="16"/>
    </row>
    <row r="388" spans="46:47" x14ac:dyDescent="0.3">
      <c r="AT388" s="16"/>
      <c r="AU388" s="16"/>
    </row>
    <row r="389" spans="46:47" x14ac:dyDescent="0.3">
      <c r="AT389" s="16"/>
      <c r="AU389" s="16"/>
    </row>
    <row r="390" spans="46:47" x14ac:dyDescent="0.3">
      <c r="AT390" s="16"/>
      <c r="AU390" s="16"/>
    </row>
    <row r="391" spans="46:47" x14ac:dyDescent="0.3">
      <c r="AT391" s="16"/>
      <c r="AU391" s="16"/>
    </row>
    <row r="392" spans="46:47" x14ac:dyDescent="0.3">
      <c r="AT392" s="16"/>
      <c r="AU392" s="16"/>
    </row>
    <row r="393" spans="46:47" x14ac:dyDescent="0.3">
      <c r="AT393" s="16"/>
      <c r="AU393" s="16"/>
    </row>
    <row r="394" spans="46:47" x14ac:dyDescent="0.3">
      <c r="AT394" s="16"/>
      <c r="AU394" s="16"/>
    </row>
    <row r="395" spans="46:47" x14ac:dyDescent="0.3">
      <c r="AT395" s="16"/>
      <c r="AU395" s="16"/>
    </row>
    <row r="396" spans="46:47" x14ac:dyDescent="0.3">
      <c r="AT396" s="16"/>
      <c r="AU396" s="16"/>
    </row>
    <row r="397" spans="46:47" x14ac:dyDescent="0.3">
      <c r="AT397" s="16"/>
      <c r="AU397" s="16"/>
    </row>
    <row r="398" spans="46:47" x14ac:dyDescent="0.3">
      <c r="AT398" s="16"/>
      <c r="AU398" s="16"/>
    </row>
    <row r="399" spans="46:47" x14ac:dyDescent="0.3">
      <c r="AT399" s="16"/>
      <c r="AU399" s="16"/>
    </row>
    <row r="400" spans="46:47" x14ac:dyDescent="0.3">
      <c r="AT400" s="16"/>
      <c r="AU400" s="16"/>
    </row>
    <row r="401" spans="46:47" x14ac:dyDescent="0.3">
      <c r="AT401" s="16"/>
      <c r="AU401" s="16"/>
    </row>
    <row r="402" spans="46:47" x14ac:dyDescent="0.3">
      <c r="AT402" s="16"/>
      <c r="AU402" s="16"/>
    </row>
    <row r="403" spans="46:47" x14ac:dyDescent="0.3">
      <c r="AT403" s="16"/>
      <c r="AU403" s="16"/>
    </row>
    <row r="404" spans="46:47" x14ac:dyDescent="0.3">
      <c r="AT404" s="16"/>
      <c r="AU404" s="16"/>
    </row>
    <row r="405" spans="46:47" x14ac:dyDescent="0.3">
      <c r="AT405" s="16"/>
      <c r="AU405" s="16"/>
    </row>
    <row r="406" spans="46:47" x14ac:dyDescent="0.3">
      <c r="AT406" s="16"/>
      <c r="AU406" s="16"/>
    </row>
    <row r="407" spans="46:47" x14ac:dyDescent="0.3">
      <c r="AT407" s="16"/>
      <c r="AU407" s="16"/>
    </row>
    <row r="408" spans="46:47" x14ac:dyDescent="0.3">
      <c r="AT408" s="16"/>
      <c r="AU408" s="16"/>
    </row>
    <row r="409" spans="46:47" x14ac:dyDescent="0.3">
      <c r="AT409" s="16"/>
      <c r="AU409" s="16"/>
    </row>
    <row r="410" spans="46:47" x14ac:dyDescent="0.3">
      <c r="AT410" s="16"/>
      <c r="AU410" s="16"/>
    </row>
    <row r="411" spans="46:47" x14ac:dyDescent="0.3">
      <c r="AT411" s="16"/>
      <c r="AU411" s="16"/>
    </row>
    <row r="412" spans="46:47" x14ac:dyDescent="0.3">
      <c r="AT412" s="16"/>
      <c r="AU412" s="16"/>
    </row>
    <row r="413" spans="46:47" x14ac:dyDescent="0.3">
      <c r="AT413" s="16"/>
      <c r="AU413" s="16"/>
    </row>
    <row r="414" spans="46:47" x14ac:dyDescent="0.3">
      <c r="AT414" s="16"/>
      <c r="AU414" s="16"/>
    </row>
    <row r="415" spans="46:47" x14ac:dyDescent="0.3">
      <c r="AT415" s="16"/>
      <c r="AU415" s="16"/>
    </row>
    <row r="416" spans="46:47" x14ac:dyDescent="0.3">
      <c r="AT416" s="16"/>
      <c r="AU416" s="16"/>
    </row>
    <row r="417" spans="46:47" x14ac:dyDescent="0.3">
      <c r="AT417" s="16"/>
      <c r="AU417" s="16"/>
    </row>
    <row r="418" spans="46:47" x14ac:dyDescent="0.3">
      <c r="AT418" s="16"/>
      <c r="AU418" s="16"/>
    </row>
    <row r="419" spans="46:47" x14ac:dyDescent="0.3">
      <c r="AT419" s="16"/>
      <c r="AU419" s="16"/>
    </row>
    <row r="420" spans="46:47" x14ac:dyDescent="0.3">
      <c r="AT420" s="16"/>
      <c r="AU420" s="16"/>
    </row>
    <row r="421" spans="46:47" x14ac:dyDescent="0.3">
      <c r="AT421" s="16"/>
      <c r="AU421" s="16"/>
    </row>
    <row r="422" spans="46:47" x14ac:dyDescent="0.3">
      <c r="AT422" s="16"/>
      <c r="AU422" s="16"/>
    </row>
    <row r="423" spans="46:47" x14ac:dyDescent="0.3">
      <c r="AT423" s="16"/>
      <c r="AU423" s="16"/>
    </row>
    <row r="424" spans="46:47" x14ac:dyDescent="0.3">
      <c r="AT424" s="16"/>
      <c r="AU424" s="16"/>
    </row>
    <row r="425" spans="46:47" x14ac:dyDescent="0.3">
      <c r="AT425" s="16"/>
      <c r="AU425" s="16"/>
    </row>
    <row r="426" spans="46:47" x14ac:dyDescent="0.3">
      <c r="AT426" s="16"/>
      <c r="AU426" s="16"/>
    </row>
    <row r="427" spans="46:47" x14ac:dyDescent="0.3">
      <c r="AT427" s="16"/>
      <c r="AU427" s="16"/>
    </row>
    <row r="428" spans="46:47" x14ac:dyDescent="0.3">
      <c r="AT428" s="16"/>
      <c r="AU428" s="16"/>
    </row>
    <row r="429" spans="46:47" x14ac:dyDescent="0.3">
      <c r="AT429" s="16"/>
      <c r="AU429" s="16"/>
    </row>
    <row r="430" spans="46:47" x14ac:dyDescent="0.3">
      <c r="AT430" s="16"/>
      <c r="AU430" s="16"/>
    </row>
    <row r="431" spans="46:47" x14ac:dyDescent="0.3">
      <c r="AT431" s="16"/>
      <c r="AU431" s="16"/>
    </row>
    <row r="432" spans="46:47" x14ac:dyDescent="0.3">
      <c r="AT432" s="16"/>
      <c r="AU432" s="16"/>
    </row>
    <row r="433" spans="46:47" x14ac:dyDescent="0.3">
      <c r="AT433" s="16"/>
      <c r="AU433" s="16"/>
    </row>
    <row r="434" spans="46:47" x14ac:dyDescent="0.3">
      <c r="AT434" s="16"/>
      <c r="AU434" s="16"/>
    </row>
    <row r="435" spans="46:47" x14ac:dyDescent="0.3">
      <c r="AT435" s="16"/>
      <c r="AU435" s="16"/>
    </row>
    <row r="436" spans="46:47" x14ac:dyDescent="0.3">
      <c r="AT436" s="16"/>
      <c r="AU436" s="16"/>
    </row>
    <row r="437" spans="46:47" x14ac:dyDescent="0.3">
      <c r="AT437" s="16"/>
      <c r="AU437" s="16"/>
    </row>
    <row r="438" spans="46:47" x14ac:dyDescent="0.3">
      <c r="AT438" s="16"/>
      <c r="AU438" s="16"/>
    </row>
    <row r="439" spans="46:47" x14ac:dyDescent="0.3">
      <c r="AT439" s="16"/>
      <c r="AU439" s="16"/>
    </row>
    <row r="440" spans="46:47" x14ac:dyDescent="0.3">
      <c r="AT440" s="16"/>
      <c r="AU440" s="16"/>
    </row>
    <row r="441" spans="46:47" x14ac:dyDescent="0.3">
      <c r="AT441" s="16"/>
      <c r="AU441" s="16"/>
    </row>
    <row r="442" spans="46:47" x14ac:dyDescent="0.3">
      <c r="AT442" s="16"/>
      <c r="AU442" s="16"/>
    </row>
    <row r="443" spans="46:47" x14ac:dyDescent="0.3">
      <c r="AT443" s="16"/>
      <c r="AU443" s="16"/>
    </row>
    <row r="444" spans="46:47" x14ac:dyDescent="0.3">
      <c r="AT444" s="16"/>
      <c r="AU444" s="16"/>
    </row>
    <row r="445" spans="46:47" x14ac:dyDescent="0.3">
      <c r="AT445" s="16"/>
      <c r="AU445" s="16"/>
    </row>
    <row r="446" spans="46:47" x14ac:dyDescent="0.3">
      <c r="AT446" s="16"/>
      <c r="AU446" s="16"/>
    </row>
    <row r="447" spans="46:47" x14ac:dyDescent="0.3">
      <c r="AT447" s="16"/>
      <c r="AU447" s="16"/>
    </row>
    <row r="448" spans="46:47" x14ac:dyDescent="0.3">
      <c r="AT448" s="16"/>
      <c r="AU448" s="16"/>
    </row>
    <row r="449" spans="46:47" x14ac:dyDescent="0.3">
      <c r="AT449" s="16"/>
      <c r="AU449" s="16"/>
    </row>
    <row r="450" spans="46:47" x14ac:dyDescent="0.3">
      <c r="AT450" s="16"/>
      <c r="AU450" s="16"/>
    </row>
    <row r="451" spans="46:47" x14ac:dyDescent="0.3">
      <c r="AT451" s="16"/>
      <c r="AU451" s="16"/>
    </row>
    <row r="452" spans="46:47" x14ac:dyDescent="0.3">
      <c r="AT452" s="16"/>
      <c r="AU452" s="16"/>
    </row>
    <row r="453" spans="46:47" x14ac:dyDescent="0.3">
      <c r="AT453" s="16"/>
      <c r="AU453" s="16"/>
    </row>
    <row r="454" spans="46:47" x14ac:dyDescent="0.3">
      <c r="AT454" s="16"/>
      <c r="AU454" s="16"/>
    </row>
    <row r="455" spans="46:47" x14ac:dyDescent="0.3">
      <c r="AT455" s="16"/>
      <c r="AU455" s="16"/>
    </row>
    <row r="456" spans="46:47" x14ac:dyDescent="0.3">
      <c r="AT456" s="16"/>
      <c r="AU456" s="16"/>
    </row>
    <row r="457" spans="46:47" x14ac:dyDescent="0.3">
      <c r="AT457" s="16"/>
      <c r="AU457" s="16"/>
    </row>
    <row r="458" spans="46:47" x14ac:dyDescent="0.3">
      <c r="AT458" s="16"/>
      <c r="AU458" s="16"/>
    </row>
    <row r="459" spans="46:47" x14ac:dyDescent="0.3">
      <c r="AT459" s="16"/>
      <c r="AU459" s="16"/>
    </row>
    <row r="460" spans="46:47" x14ac:dyDescent="0.3">
      <c r="AT460" s="16"/>
      <c r="AU460" s="16"/>
    </row>
    <row r="461" spans="46:47" x14ac:dyDescent="0.3">
      <c r="AT461" s="16"/>
      <c r="AU461" s="16"/>
    </row>
    <row r="462" spans="46:47" x14ac:dyDescent="0.3">
      <c r="AT462" s="16"/>
      <c r="AU462" s="16"/>
    </row>
    <row r="463" spans="46:47" x14ac:dyDescent="0.3">
      <c r="AT463" s="16"/>
      <c r="AU463" s="16"/>
    </row>
    <row r="464" spans="46:47" x14ac:dyDescent="0.3">
      <c r="AT464" s="16"/>
      <c r="AU464" s="16"/>
    </row>
    <row r="465" spans="46:47" x14ac:dyDescent="0.3">
      <c r="AT465" s="16"/>
      <c r="AU465" s="16"/>
    </row>
    <row r="466" spans="46:47" x14ac:dyDescent="0.3">
      <c r="AT466" s="16"/>
      <c r="AU466" s="16"/>
    </row>
    <row r="467" spans="46:47" x14ac:dyDescent="0.3">
      <c r="AT467" s="16"/>
      <c r="AU467" s="16"/>
    </row>
    <row r="468" spans="46:47" x14ac:dyDescent="0.3">
      <c r="AT468" s="16"/>
      <c r="AU468" s="16"/>
    </row>
    <row r="469" spans="46:47" x14ac:dyDescent="0.3">
      <c r="AT469" s="16"/>
      <c r="AU469" s="16"/>
    </row>
    <row r="470" spans="46:47" x14ac:dyDescent="0.3">
      <c r="AT470" s="16"/>
      <c r="AU470" s="16"/>
    </row>
    <row r="471" spans="46:47" x14ac:dyDescent="0.3">
      <c r="AT471" s="16"/>
      <c r="AU471" s="16"/>
    </row>
    <row r="472" spans="46:47" x14ac:dyDescent="0.3">
      <c r="AT472" s="16"/>
      <c r="AU472" s="16"/>
    </row>
    <row r="473" spans="46:47" x14ac:dyDescent="0.3">
      <c r="AT473" s="16"/>
      <c r="AU473" s="16"/>
    </row>
    <row r="474" spans="46:47" x14ac:dyDescent="0.3">
      <c r="AT474" s="16"/>
      <c r="AU474" s="16"/>
    </row>
    <row r="475" spans="46:47" x14ac:dyDescent="0.3">
      <c r="AT475" s="16"/>
      <c r="AU475" s="16"/>
    </row>
    <row r="476" spans="46:47" x14ac:dyDescent="0.3">
      <c r="AT476" s="16"/>
      <c r="AU476" s="16"/>
    </row>
    <row r="477" spans="46:47" x14ac:dyDescent="0.3">
      <c r="AT477" s="16"/>
      <c r="AU477" s="16"/>
    </row>
    <row r="478" spans="46:47" x14ac:dyDescent="0.3">
      <c r="AT478" s="16"/>
      <c r="AU478" s="16"/>
    </row>
    <row r="479" spans="46:47" x14ac:dyDescent="0.3">
      <c r="AT479" s="16"/>
      <c r="AU479" s="16"/>
    </row>
    <row r="480" spans="46:47" x14ac:dyDescent="0.3">
      <c r="AT480" s="16"/>
      <c r="AU480" s="16"/>
    </row>
    <row r="481" spans="46:47" x14ac:dyDescent="0.3">
      <c r="AT481" s="16"/>
      <c r="AU481" s="16"/>
    </row>
    <row r="482" spans="46:47" x14ac:dyDescent="0.3">
      <c r="AT482" s="16"/>
      <c r="AU482" s="16"/>
    </row>
    <row r="483" spans="46:47" x14ac:dyDescent="0.3">
      <c r="AT483" s="16"/>
      <c r="AU483" s="16"/>
    </row>
    <row r="484" spans="46:47" x14ac:dyDescent="0.3">
      <c r="AT484" s="16"/>
      <c r="AU484" s="16"/>
    </row>
    <row r="485" spans="46:47" x14ac:dyDescent="0.3">
      <c r="AT485" s="16"/>
      <c r="AU485" s="16"/>
    </row>
    <row r="486" spans="46:47" x14ac:dyDescent="0.3">
      <c r="AT486" s="16"/>
      <c r="AU486" s="16"/>
    </row>
    <row r="487" spans="46:47" x14ac:dyDescent="0.3">
      <c r="AT487" s="16"/>
      <c r="AU487" s="16"/>
    </row>
    <row r="488" spans="46:47" x14ac:dyDescent="0.3">
      <c r="AT488" s="16"/>
      <c r="AU488" s="16"/>
    </row>
    <row r="489" spans="46:47" x14ac:dyDescent="0.3">
      <c r="AT489" s="16"/>
      <c r="AU489" s="16"/>
    </row>
    <row r="490" spans="46:47" x14ac:dyDescent="0.3">
      <c r="AT490" s="16"/>
      <c r="AU490" s="16"/>
    </row>
    <row r="491" spans="46:47" x14ac:dyDescent="0.3">
      <c r="AT491" s="16"/>
      <c r="AU491" s="16"/>
    </row>
    <row r="492" spans="46:47" x14ac:dyDescent="0.3">
      <c r="AT492" s="16"/>
      <c r="AU492" s="16"/>
    </row>
    <row r="493" spans="46:47" x14ac:dyDescent="0.3">
      <c r="AT493" s="16"/>
      <c r="AU493" s="16"/>
    </row>
    <row r="494" spans="46:47" x14ac:dyDescent="0.3">
      <c r="AT494" s="16"/>
      <c r="AU494" s="16"/>
    </row>
    <row r="495" spans="46:47" x14ac:dyDescent="0.3">
      <c r="AT495" s="16"/>
      <c r="AU495" s="16"/>
    </row>
    <row r="496" spans="46:47" x14ac:dyDescent="0.3">
      <c r="AT496" s="16"/>
      <c r="AU496" s="16"/>
    </row>
    <row r="497" spans="46:47" x14ac:dyDescent="0.3">
      <c r="AT497" s="16"/>
      <c r="AU497" s="16"/>
    </row>
    <row r="498" spans="46:47" x14ac:dyDescent="0.3">
      <c r="AT498" s="16"/>
      <c r="AU498" s="16"/>
    </row>
    <row r="499" spans="46:47" x14ac:dyDescent="0.3">
      <c r="AT499" s="16"/>
      <c r="AU499" s="16"/>
    </row>
    <row r="500" spans="46:47" x14ac:dyDescent="0.3">
      <c r="AT500" s="16"/>
      <c r="AU500" s="16"/>
    </row>
    <row r="501" spans="46:47" x14ac:dyDescent="0.3">
      <c r="AT501" s="16"/>
      <c r="AU501" s="16"/>
    </row>
    <row r="502" spans="46:47" x14ac:dyDescent="0.3">
      <c r="AT502" s="16"/>
      <c r="AU502" s="16"/>
    </row>
    <row r="503" spans="46:47" x14ac:dyDescent="0.3">
      <c r="AT503" s="16"/>
      <c r="AU503" s="16"/>
    </row>
    <row r="504" spans="46:47" x14ac:dyDescent="0.3">
      <c r="AT504" s="16"/>
      <c r="AU504" s="16"/>
    </row>
    <row r="505" spans="46:47" x14ac:dyDescent="0.3">
      <c r="AT505" s="16"/>
      <c r="AU505" s="16"/>
    </row>
    <row r="506" spans="46:47" x14ac:dyDescent="0.3">
      <c r="AT506" s="16"/>
      <c r="AU506" s="16"/>
    </row>
    <row r="507" spans="46:47" x14ac:dyDescent="0.3">
      <c r="AT507" s="16"/>
      <c r="AU507" s="16"/>
    </row>
    <row r="508" spans="46:47" x14ac:dyDescent="0.3">
      <c r="AT508" s="16"/>
      <c r="AU508" s="16"/>
    </row>
    <row r="509" spans="46:47" x14ac:dyDescent="0.3">
      <c r="AT509" s="16"/>
      <c r="AU509" s="16"/>
    </row>
    <row r="510" spans="46:47" x14ac:dyDescent="0.3">
      <c r="AT510" s="16"/>
      <c r="AU510" s="16"/>
    </row>
    <row r="511" spans="46:47" x14ac:dyDescent="0.3">
      <c r="AT511" s="16"/>
      <c r="AU511" s="16"/>
    </row>
    <row r="512" spans="46:47" x14ac:dyDescent="0.3">
      <c r="AT512" s="16"/>
      <c r="AU512" s="16"/>
    </row>
    <row r="513" spans="46:47" x14ac:dyDescent="0.3">
      <c r="AT513" s="16"/>
      <c r="AU513" s="16"/>
    </row>
    <row r="514" spans="46:47" x14ac:dyDescent="0.3">
      <c r="AT514" s="16"/>
      <c r="AU514" s="16"/>
    </row>
    <row r="515" spans="46:47" x14ac:dyDescent="0.3">
      <c r="AT515" s="16"/>
      <c r="AU515" s="16"/>
    </row>
    <row r="516" spans="46:47" x14ac:dyDescent="0.3">
      <c r="AT516" s="16"/>
      <c r="AU516" s="16"/>
    </row>
    <row r="517" spans="46:47" x14ac:dyDescent="0.3">
      <c r="AT517" s="16"/>
      <c r="AU517" s="16"/>
    </row>
    <row r="518" spans="46:47" x14ac:dyDescent="0.3">
      <c r="AT518" s="16"/>
      <c r="AU518" s="16"/>
    </row>
    <row r="519" spans="46:47" x14ac:dyDescent="0.3">
      <c r="AT519" s="16"/>
      <c r="AU519" s="16"/>
    </row>
    <row r="520" spans="46:47" x14ac:dyDescent="0.3">
      <c r="AT520" s="16"/>
      <c r="AU520" s="16"/>
    </row>
    <row r="521" spans="46:47" x14ac:dyDescent="0.3">
      <c r="AT521" s="16"/>
      <c r="AU521" s="16"/>
    </row>
    <row r="522" spans="46:47" x14ac:dyDescent="0.3">
      <c r="AT522" s="16"/>
      <c r="AU522" s="16"/>
    </row>
    <row r="523" spans="46:47" x14ac:dyDescent="0.3">
      <c r="AT523" s="16"/>
      <c r="AU523" s="16"/>
    </row>
    <row r="524" spans="46:47" x14ac:dyDescent="0.3">
      <c r="AT524" s="16"/>
      <c r="AU524" s="16"/>
    </row>
    <row r="525" spans="46:47" x14ac:dyDescent="0.3">
      <c r="AT525" s="16"/>
      <c r="AU525" s="16"/>
    </row>
    <row r="526" spans="46:47" x14ac:dyDescent="0.3">
      <c r="AT526" s="16"/>
      <c r="AU526" s="16"/>
    </row>
    <row r="527" spans="46:47" x14ac:dyDescent="0.3">
      <c r="AT527" s="16"/>
      <c r="AU527" s="16"/>
    </row>
    <row r="528" spans="46:47" x14ac:dyDescent="0.3">
      <c r="AT528" s="16"/>
      <c r="AU528" s="16"/>
    </row>
    <row r="529" spans="46:47" x14ac:dyDescent="0.3">
      <c r="AT529" s="16"/>
      <c r="AU529" s="16"/>
    </row>
    <row r="530" spans="46:47" x14ac:dyDescent="0.3">
      <c r="AT530" s="16"/>
      <c r="AU530" s="16"/>
    </row>
    <row r="531" spans="46:47" x14ac:dyDescent="0.3">
      <c r="AT531" s="16"/>
      <c r="AU531" s="16"/>
    </row>
    <row r="532" spans="46:47" x14ac:dyDescent="0.3">
      <c r="AT532" s="16"/>
      <c r="AU532" s="16"/>
    </row>
    <row r="533" spans="46:47" x14ac:dyDescent="0.3">
      <c r="AT533" s="16"/>
      <c r="AU533" s="16"/>
    </row>
    <row r="534" spans="46:47" x14ac:dyDescent="0.3">
      <c r="AT534" s="16"/>
      <c r="AU534" s="16"/>
    </row>
    <row r="535" spans="46:47" x14ac:dyDescent="0.3">
      <c r="AT535" s="16"/>
      <c r="AU535" s="16"/>
    </row>
    <row r="536" spans="46:47" x14ac:dyDescent="0.3">
      <c r="AT536" s="16"/>
      <c r="AU536" s="16"/>
    </row>
    <row r="537" spans="46:47" x14ac:dyDescent="0.3">
      <c r="AT537" s="16"/>
      <c r="AU537" s="16"/>
    </row>
    <row r="538" spans="46:47" x14ac:dyDescent="0.3">
      <c r="AT538" s="16"/>
      <c r="AU538" s="16"/>
    </row>
    <row r="539" spans="46:47" x14ac:dyDescent="0.3">
      <c r="AT539" s="16"/>
      <c r="AU539" s="16"/>
    </row>
    <row r="540" spans="46:47" x14ac:dyDescent="0.3">
      <c r="AT540" s="16"/>
      <c r="AU540" s="16"/>
    </row>
    <row r="541" spans="46:47" x14ac:dyDescent="0.3">
      <c r="AT541" s="16"/>
      <c r="AU541" s="16"/>
    </row>
    <row r="542" spans="46:47" x14ac:dyDescent="0.3">
      <c r="AT542" s="16"/>
      <c r="AU542" s="16"/>
    </row>
    <row r="543" spans="46:47" x14ac:dyDescent="0.3">
      <c r="AT543" s="16"/>
      <c r="AU543" s="16"/>
    </row>
    <row r="544" spans="46:47" x14ac:dyDescent="0.3">
      <c r="AT544" s="16"/>
      <c r="AU544" s="16"/>
    </row>
    <row r="545" spans="46:47" x14ac:dyDescent="0.3">
      <c r="AT545" s="16"/>
      <c r="AU545" s="16"/>
    </row>
    <row r="546" spans="46:47" x14ac:dyDescent="0.3">
      <c r="AT546" s="16"/>
      <c r="AU546" s="16"/>
    </row>
    <row r="547" spans="46:47" x14ac:dyDescent="0.3">
      <c r="AT547" s="16"/>
      <c r="AU547" s="16"/>
    </row>
    <row r="548" spans="46:47" x14ac:dyDescent="0.3">
      <c r="AT548" s="16"/>
      <c r="AU548" s="16"/>
    </row>
    <row r="549" spans="46:47" x14ac:dyDescent="0.3">
      <c r="AT549" s="16"/>
      <c r="AU549" s="16"/>
    </row>
    <row r="550" spans="46:47" x14ac:dyDescent="0.3">
      <c r="AT550" s="16"/>
      <c r="AU550" s="16"/>
    </row>
    <row r="551" spans="46:47" x14ac:dyDescent="0.3">
      <c r="AT551" s="16"/>
      <c r="AU551" s="16"/>
    </row>
    <row r="552" spans="46:47" x14ac:dyDescent="0.3">
      <c r="AT552" s="16"/>
      <c r="AU552" s="16"/>
    </row>
    <row r="553" spans="46:47" x14ac:dyDescent="0.3">
      <c r="AT553" s="16"/>
      <c r="AU553" s="16"/>
    </row>
    <row r="554" spans="46:47" x14ac:dyDescent="0.3">
      <c r="AT554" s="16"/>
      <c r="AU554" s="16"/>
    </row>
    <row r="555" spans="46:47" x14ac:dyDescent="0.3">
      <c r="AT555" s="16"/>
      <c r="AU555" s="16"/>
    </row>
    <row r="556" spans="46:47" x14ac:dyDescent="0.3">
      <c r="AT556" s="16"/>
      <c r="AU556" s="16"/>
    </row>
    <row r="557" spans="46:47" x14ac:dyDescent="0.3">
      <c r="AT557" s="16"/>
      <c r="AU557" s="16"/>
    </row>
    <row r="558" spans="46:47" x14ac:dyDescent="0.3">
      <c r="AT558" s="16"/>
      <c r="AU558" s="16"/>
    </row>
    <row r="559" spans="46:47" x14ac:dyDescent="0.3">
      <c r="AT559" s="16"/>
      <c r="AU559" s="16"/>
    </row>
    <row r="560" spans="46:47" x14ac:dyDescent="0.3">
      <c r="AT560" s="16"/>
      <c r="AU560" s="16"/>
    </row>
    <row r="561" spans="46:47" x14ac:dyDescent="0.3">
      <c r="AT561" s="16"/>
      <c r="AU561" s="16"/>
    </row>
    <row r="562" spans="46:47" x14ac:dyDescent="0.3">
      <c r="AT562" s="16"/>
      <c r="AU562" s="16"/>
    </row>
    <row r="563" spans="46:47" x14ac:dyDescent="0.3">
      <c r="AT563" s="16"/>
      <c r="AU563" s="16"/>
    </row>
    <row r="564" spans="46:47" x14ac:dyDescent="0.3">
      <c r="AT564" s="16"/>
      <c r="AU564" s="16"/>
    </row>
    <row r="565" spans="46:47" x14ac:dyDescent="0.3">
      <c r="AT565" s="16"/>
      <c r="AU565" s="16"/>
    </row>
    <row r="566" spans="46:47" x14ac:dyDescent="0.3">
      <c r="AT566" s="16"/>
      <c r="AU566" s="16"/>
    </row>
    <row r="567" spans="46:47" x14ac:dyDescent="0.3">
      <c r="AT567" s="16"/>
      <c r="AU567" s="16"/>
    </row>
    <row r="568" spans="46:47" x14ac:dyDescent="0.3">
      <c r="AT568" s="16"/>
      <c r="AU568" s="16"/>
    </row>
    <row r="569" spans="46:47" x14ac:dyDescent="0.3">
      <c r="AT569" s="16"/>
      <c r="AU569" s="16"/>
    </row>
    <row r="570" spans="46:47" x14ac:dyDescent="0.3">
      <c r="AT570" s="16"/>
      <c r="AU570" s="16"/>
    </row>
    <row r="571" spans="46:47" x14ac:dyDescent="0.3">
      <c r="AT571" s="16"/>
      <c r="AU571" s="16"/>
    </row>
    <row r="572" spans="46:47" x14ac:dyDescent="0.3">
      <c r="AT572" s="16"/>
      <c r="AU572" s="16"/>
    </row>
    <row r="573" spans="46:47" x14ac:dyDescent="0.3">
      <c r="AT573" s="16"/>
      <c r="AU573" s="16"/>
    </row>
    <row r="574" spans="46:47" x14ac:dyDescent="0.3">
      <c r="AT574" s="16"/>
      <c r="AU574" s="16"/>
    </row>
    <row r="575" spans="46:47" x14ac:dyDescent="0.3">
      <c r="AT575" s="16"/>
      <c r="AU575" s="16"/>
    </row>
    <row r="576" spans="46:47" x14ac:dyDescent="0.3">
      <c r="AT576" s="16"/>
      <c r="AU576" s="16"/>
    </row>
    <row r="577" spans="46:47" x14ac:dyDescent="0.3">
      <c r="AT577" s="16"/>
      <c r="AU577" s="16"/>
    </row>
    <row r="578" spans="46:47" x14ac:dyDescent="0.3">
      <c r="AT578" s="16"/>
      <c r="AU578" s="16"/>
    </row>
    <row r="579" spans="46:47" x14ac:dyDescent="0.3">
      <c r="AT579" s="16"/>
      <c r="AU579" s="16"/>
    </row>
    <row r="580" spans="46:47" x14ac:dyDescent="0.3">
      <c r="AT580" s="16"/>
      <c r="AU580" s="16"/>
    </row>
    <row r="581" spans="46:47" x14ac:dyDescent="0.3">
      <c r="AT581" s="16"/>
      <c r="AU581" s="16"/>
    </row>
    <row r="582" spans="46:47" x14ac:dyDescent="0.3">
      <c r="AT582" s="16"/>
      <c r="AU582" s="16"/>
    </row>
    <row r="583" spans="46:47" x14ac:dyDescent="0.3">
      <c r="AT583" s="16"/>
      <c r="AU583" s="16"/>
    </row>
    <row r="584" spans="46:47" x14ac:dyDescent="0.3">
      <c r="AT584" s="16"/>
      <c r="AU584" s="16"/>
    </row>
    <row r="585" spans="46:47" x14ac:dyDescent="0.3">
      <c r="AT585" s="16"/>
      <c r="AU585" s="16"/>
    </row>
    <row r="586" spans="46:47" x14ac:dyDescent="0.3">
      <c r="AT586" s="16"/>
      <c r="AU586" s="16"/>
    </row>
    <row r="587" spans="46:47" x14ac:dyDescent="0.3">
      <c r="AT587" s="16"/>
      <c r="AU587" s="16"/>
    </row>
    <row r="588" spans="46:47" x14ac:dyDescent="0.3">
      <c r="AT588" s="16"/>
      <c r="AU588" s="16"/>
    </row>
    <row r="589" spans="46:47" x14ac:dyDescent="0.3">
      <c r="AT589" s="16"/>
      <c r="AU589" s="16"/>
    </row>
    <row r="590" spans="46:47" x14ac:dyDescent="0.3">
      <c r="AT590" s="16"/>
      <c r="AU590" s="16"/>
    </row>
    <row r="591" spans="46:47" x14ac:dyDescent="0.3">
      <c r="AT591" s="16"/>
      <c r="AU591" s="16"/>
    </row>
    <row r="592" spans="46:47" x14ac:dyDescent="0.3">
      <c r="AT592" s="16"/>
      <c r="AU592" s="16"/>
    </row>
    <row r="593" spans="46:47" x14ac:dyDescent="0.3">
      <c r="AT593" s="16"/>
      <c r="AU593" s="16"/>
    </row>
    <row r="594" spans="46:47" x14ac:dyDescent="0.3">
      <c r="AT594" s="16"/>
      <c r="AU594" s="16"/>
    </row>
    <row r="595" spans="46:47" x14ac:dyDescent="0.3">
      <c r="AT595" s="16"/>
      <c r="AU595" s="16"/>
    </row>
    <row r="596" spans="46:47" x14ac:dyDescent="0.3">
      <c r="AT596" s="16"/>
      <c r="AU596" s="16"/>
    </row>
    <row r="597" spans="46:47" x14ac:dyDescent="0.3">
      <c r="AT597" s="16"/>
      <c r="AU597" s="16"/>
    </row>
    <row r="598" spans="46:47" x14ac:dyDescent="0.3">
      <c r="AT598" s="16"/>
      <c r="AU598" s="16"/>
    </row>
    <row r="599" spans="46:47" x14ac:dyDescent="0.3">
      <c r="AT599" s="16"/>
      <c r="AU599" s="16"/>
    </row>
    <row r="600" spans="46:47" x14ac:dyDescent="0.3">
      <c r="AT600" s="16"/>
      <c r="AU600" s="16"/>
    </row>
    <row r="601" spans="46:47" x14ac:dyDescent="0.3">
      <c r="AT601" s="16"/>
      <c r="AU601" s="16"/>
    </row>
    <row r="602" spans="46:47" x14ac:dyDescent="0.3">
      <c r="AT602" s="16"/>
      <c r="AU602" s="16"/>
    </row>
    <row r="603" spans="46:47" x14ac:dyDescent="0.3">
      <c r="AT603" s="16"/>
      <c r="AU603" s="16"/>
    </row>
    <row r="604" spans="46:47" x14ac:dyDescent="0.3">
      <c r="AT604" s="16"/>
      <c r="AU604" s="16"/>
    </row>
    <row r="605" spans="46:47" x14ac:dyDescent="0.3">
      <c r="AT605" s="16"/>
      <c r="AU605" s="16"/>
    </row>
    <row r="606" spans="46:47" x14ac:dyDescent="0.3">
      <c r="AT606" s="16"/>
      <c r="AU606" s="16"/>
    </row>
    <row r="607" spans="46:47" x14ac:dyDescent="0.3">
      <c r="AT607" s="16"/>
      <c r="AU607" s="16"/>
    </row>
    <row r="608" spans="46:47" x14ac:dyDescent="0.3">
      <c r="AT608" s="16"/>
      <c r="AU608" s="16"/>
    </row>
    <row r="609" spans="46:47" x14ac:dyDescent="0.3">
      <c r="AT609" s="16"/>
      <c r="AU609" s="16"/>
    </row>
    <row r="610" spans="46:47" x14ac:dyDescent="0.3">
      <c r="AT610" s="16"/>
      <c r="AU610" s="16"/>
    </row>
    <row r="611" spans="46:47" x14ac:dyDescent="0.3">
      <c r="AT611" s="16"/>
      <c r="AU611" s="16"/>
    </row>
    <row r="612" spans="46:47" x14ac:dyDescent="0.3">
      <c r="AT612" s="16"/>
      <c r="AU612" s="16"/>
    </row>
    <row r="613" spans="46:47" x14ac:dyDescent="0.3">
      <c r="AT613" s="16"/>
      <c r="AU613" s="16"/>
    </row>
    <row r="614" spans="46:47" x14ac:dyDescent="0.3">
      <c r="AT614" s="16"/>
      <c r="AU614" s="16"/>
    </row>
    <row r="615" spans="46:47" x14ac:dyDescent="0.3">
      <c r="AT615" s="16"/>
      <c r="AU615" s="16"/>
    </row>
    <row r="616" spans="46:47" x14ac:dyDescent="0.3">
      <c r="AT616" s="16"/>
      <c r="AU616" s="16"/>
    </row>
    <row r="617" spans="46:47" x14ac:dyDescent="0.3">
      <c r="AT617" s="16"/>
      <c r="AU617" s="16"/>
    </row>
    <row r="618" spans="46:47" x14ac:dyDescent="0.3">
      <c r="AT618" s="16"/>
      <c r="AU618" s="16"/>
    </row>
    <row r="619" spans="46:47" x14ac:dyDescent="0.3">
      <c r="AT619" s="16"/>
      <c r="AU619" s="16"/>
    </row>
    <row r="620" spans="46:47" x14ac:dyDescent="0.3">
      <c r="AT620" s="16"/>
      <c r="AU620" s="16"/>
    </row>
    <row r="621" spans="46:47" x14ac:dyDescent="0.3">
      <c r="AT621" s="16"/>
      <c r="AU621" s="16"/>
    </row>
    <row r="622" spans="46:47" x14ac:dyDescent="0.3">
      <c r="AT622" s="16"/>
      <c r="AU622" s="16"/>
    </row>
    <row r="623" spans="46:47" x14ac:dyDescent="0.3">
      <c r="AT623" s="16"/>
      <c r="AU623" s="16"/>
    </row>
    <row r="624" spans="46:47" x14ac:dyDescent="0.3">
      <c r="AT624" s="16"/>
      <c r="AU624" s="16"/>
    </row>
    <row r="625" spans="46:47" x14ac:dyDescent="0.3">
      <c r="AT625" s="16"/>
      <c r="AU625" s="16"/>
    </row>
    <row r="626" spans="46:47" x14ac:dyDescent="0.3">
      <c r="AT626" s="16"/>
      <c r="AU626" s="16"/>
    </row>
    <row r="627" spans="46:47" x14ac:dyDescent="0.3">
      <c r="AT627" s="16"/>
      <c r="AU627" s="16"/>
    </row>
    <row r="628" spans="46:47" x14ac:dyDescent="0.3">
      <c r="AT628" s="16"/>
      <c r="AU628" s="16"/>
    </row>
    <row r="629" spans="46:47" x14ac:dyDescent="0.3">
      <c r="AT629" s="16"/>
      <c r="AU629" s="16"/>
    </row>
    <row r="630" spans="46:47" x14ac:dyDescent="0.3">
      <c r="AT630" s="16"/>
      <c r="AU630" s="16"/>
    </row>
    <row r="631" spans="46:47" x14ac:dyDescent="0.3">
      <c r="AT631" s="16"/>
      <c r="AU631" s="16"/>
    </row>
    <row r="632" spans="46:47" x14ac:dyDescent="0.3">
      <c r="AT632" s="16"/>
      <c r="AU632" s="16"/>
    </row>
    <row r="633" spans="46:47" x14ac:dyDescent="0.3">
      <c r="AT633" s="16"/>
      <c r="AU633" s="16"/>
    </row>
    <row r="634" spans="46:47" x14ac:dyDescent="0.3">
      <c r="AT634" s="16"/>
      <c r="AU634" s="16"/>
    </row>
    <row r="635" spans="46:47" x14ac:dyDescent="0.3">
      <c r="AT635" s="16"/>
      <c r="AU635" s="16"/>
    </row>
    <row r="636" spans="46:47" x14ac:dyDescent="0.3">
      <c r="AT636" s="16"/>
      <c r="AU636" s="16"/>
    </row>
    <row r="637" spans="46:47" x14ac:dyDescent="0.3">
      <c r="AT637" s="16"/>
      <c r="AU637" s="16"/>
    </row>
    <row r="638" spans="46:47" x14ac:dyDescent="0.3">
      <c r="AT638" s="16"/>
      <c r="AU638" s="16"/>
    </row>
    <row r="639" spans="46:47" x14ac:dyDescent="0.3">
      <c r="AT639" s="16"/>
      <c r="AU639" s="16"/>
    </row>
    <row r="640" spans="46:47" x14ac:dyDescent="0.3">
      <c r="AT640" s="16"/>
      <c r="AU640" s="16"/>
    </row>
    <row r="641" spans="46:47" x14ac:dyDescent="0.3">
      <c r="AT641" s="16"/>
      <c r="AU641" s="16"/>
    </row>
    <row r="642" spans="46:47" x14ac:dyDescent="0.3">
      <c r="AT642" s="16"/>
      <c r="AU642" s="16"/>
    </row>
    <row r="643" spans="46:47" x14ac:dyDescent="0.3">
      <c r="AT643" s="16"/>
      <c r="AU643" s="16"/>
    </row>
    <row r="644" spans="46:47" x14ac:dyDescent="0.3">
      <c r="AT644" s="16"/>
      <c r="AU644" s="16"/>
    </row>
    <row r="645" spans="46:47" x14ac:dyDescent="0.3">
      <c r="AT645" s="16"/>
      <c r="AU645" s="16"/>
    </row>
    <row r="646" spans="46:47" x14ac:dyDescent="0.3">
      <c r="AT646" s="16"/>
      <c r="AU646" s="16"/>
    </row>
    <row r="647" spans="46:47" x14ac:dyDescent="0.3">
      <c r="AT647" s="16"/>
      <c r="AU647" s="16"/>
    </row>
    <row r="648" spans="46:47" x14ac:dyDescent="0.3">
      <c r="AT648" s="16"/>
      <c r="AU648" s="16"/>
    </row>
    <row r="649" spans="46:47" x14ac:dyDescent="0.3">
      <c r="AT649" s="16"/>
      <c r="AU649" s="16"/>
    </row>
    <row r="650" spans="46:47" x14ac:dyDescent="0.3">
      <c r="AT650" s="16"/>
      <c r="AU650" s="16"/>
    </row>
    <row r="651" spans="46:47" x14ac:dyDescent="0.3">
      <c r="AT651" s="16"/>
      <c r="AU651" s="16"/>
    </row>
    <row r="652" spans="46:47" x14ac:dyDescent="0.3">
      <c r="AT652" s="16"/>
      <c r="AU652" s="16"/>
    </row>
    <row r="653" spans="46:47" x14ac:dyDescent="0.3">
      <c r="AT653" s="16"/>
      <c r="AU653" s="16"/>
    </row>
    <row r="654" spans="46:47" x14ac:dyDescent="0.3">
      <c r="AT654" s="16"/>
      <c r="AU654" s="16"/>
    </row>
    <row r="655" spans="46:47" x14ac:dyDescent="0.3">
      <c r="AT655" s="16"/>
      <c r="AU655" s="16"/>
    </row>
    <row r="656" spans="46:47" x14ac:dyDescent="0.3">
      <c r="AT656" s="16"/>
      <c r="AU656" s="16"/>
    </row>
    <row r="657" spans="46:47" x14ac:dyDescent="0.3">
      <c r="AT657" s="16"/>
      <c r="AU657" s="16"/>
    </row>
    <row r="658" spans="46:47" x14ac:dyDescent="0.3">
      <c r="AT658" s="16"/>
      <c r="AU658" s="16"/>
    </row>
    <row r="659" spans="46:47" x14ac:dyDescent="0.3">
      <c r="AT659" s="16"/>
      <c r="AU659" s="16"/>
    </row>
    <row r="660" spans="46:47" x14ac:dyDescent="0.3">
      <c r="AT660" s="16"/>
      <c r="AU660" s="16"/>
    </row>
    <row r="661" spans="46:47" x14ac:dyDescent="0.3">
      <c r="AT661" s="16"/>
      <c r="AU661" s="16"/>
    </row>
    <row r="662" spans="46:47" x14ac:dyDescent="0.3">
      <c r="AT662" s="16"/>
      <c r="AU662" s="16"/>
    </row>
    <row r="663" spans="46:47" x14ac:dyDescent="0.3">
      <c r="AT663" s="16"/>
      <c r="AU663" s="16"/>
    </row>
    <row r="664" spans="46:47" x14ac:dyDescent="0.3">
      <c r="AT664" s="16"/>
      <c r="AU664" s="16"/>
    </row>
    <row r="665" spans="46:47" x14ac:dyDescent="0.3">
      <c r="AT665" s="16"/>
      <c r="AU665" s="16"/>
    </row>
    <row r="666" spans="46:47" x14ac:dyDescent="0.3">
      <c r="AT666" s="16"/>
      <c r="AU666" s="16"/>
    </row>
    <row r="667" spans="46:47" x14ac:dyDescent="0.3">
      <c r="AT667" s="16"/>
      <c r="AU667" s="16"/>
    </row>
    <row r="668" spans="46:47" x14ac:dyDescent="0.3">
      <c r="AT668" s="16"/>
      <c r="AU668" s="16"/>
    </row>
    <row r="669" spans="46:47" x14ac:dyDescent="0.3">
      <c r="AT669" s="16"/>
      <c r="AU669" s="16"/>
    </row>
    <row r="670" spans="46:47" x14ac:dyDescent="0.3">
      <c r="AT670" s="16"/>
      <c r="AU670" s="16"/>
    </row>
    <row r="671" spans="46:47" x14ac:dyDescent="0.3">
      <c r="AT671" s="16"/>
      <c r="AU671" s="16"/>
    </row>
    <row r="672" spans="46:47" x14ac:dyDescent="0.3">
      <c r="AT672" s="16"/>
      <c r="AU672" s="16"/>
    </row>
    <row r="673" spans="46:47" x14ac:dyDescent="0.3">
      <c r="AT673" s="16"/>
      <c r="AU673" s="16"/>
    </row>
    <row r="674" spans="46:47" x14ac:dyDescent="0.3">
      <c r="AT674" s="16"/>
      <c r="AU674" s="16"/>
    </row>
    <row r="675" spans="46:47" x14ac:dyDescent="0.3">
      <c r="AT675" s="16"/>
      <c r="AU675" s="16"/>
    </row>
    <row r="676" spans="46:47" x14ac:dyDescent="0.3">
      <c r="AT676" s="16"/>
      <c r="AU676" s="16"/>
    </row>
    <row r="677" spans="46:47" x14ac:dyDescent="0.3">
      <c r="AT677" s="16"/>
      <c r="AU677" s="16"/>
    </row>
    <row r="678" spans="46:47" x14ac:dyDescent="0.3">
      <c r="AT678" s="16"/>
      <c r="AU678" s="16"/>
    </row>
    <row r="679" spans="46:47" x14ac:dyDescent="0.3">
      <c r="AT679" s="16"/>
      <c r="AU679" s="16"/>
    </row>
    <row r="680" spans="46:47" x14ac:dyDescent="0.3">
      <c r="AT680" s="16"/>
      <c r="AU680" s="16"/>
    </row>
    <row r="681" spans="46:47" x14ac:dyDescent="0.3">
      <c r="AT681" s="16"/>
      <c r="AU681" s="16"/>
    </row>
    <row r="682" spans="46:47" x14ac:dyDescent="0.3">
      <c r="AT682" s="16"/>
      <c r="AU682" s="16"/>
    </row>
    <row r="683" spans="46:47" x14ac:dyDescent="0.3">
      <c r="AT683" s="16"/>
      <c r="AU683" s="16"/>
    </row>
    <row r="684" spans="46:47" x14ac:dyDescent="0.3">
      <c r="AT684" s="16"/>
      <c r="AU684" s="16"/>
    </row>
    <row r="685" spans="46:47" x14ac:dyDescent="0.3">
      <c r="AT685" s="16"/>
      <c r="AU685" s="16"/>
    </row>
    <row r="686" spans="46:47" x14ac:dyDescent="0.3">
      <c r="AT686" s="16"/>
      <c r="AU686" s="16"/>
    </row>
    <row r="687" spans="46:47" x14ac:dyDescent="0.3">
      <c r="AT687" s="16"/>
      <c r="AU687" s="16"/>
    </row>
    <row r="688" spans="46:47" x14ac:dyDescent="0.3">
      <c r="AT688" s="16"/>
      <c r="AU688" s="16"/>
    </row>
    <row r="689" spans="46:47" x14ac:dyDescent="0.3">
      <c r="AT689" s="16"/>
      <c r="AU689" s="16"/>
    </row>
    <row r="690" spans="46:47" x14ac:dyDescent="0.3">
      <c r="AT690" s="16"/>
      <c r="AU690" s="16"/>
    </row>
    <row r="691" spans="46:47" x14ac:dyDescent="0.3">
      <c r="AT691" s="16"/>
      <c r="AU691" s="16"/>
    </row>
    <row r="692" spans="46:47" x14ac:dyDescent="0.3">
      <c r="AT692" s="16"/>
      <c r="AU692" s="16"/>
    </row>
    <row r="693" spans="46:47" x14ac:dyDescent="0.3">
      <c r="AT693" s="16"/>
      <c r="AU693" s="16"/>
    </row>
    <row r="694" spans="46:47" x14ac:dyDescent="0.3">
      <c r="AT694" s="16"/>
      <c r="AU694" s="16"/>
    </row>
    <row r="695" spans="46:47" x14ac:dyDescent="0.3">
      <c r="AT695" s="16"/>
      <c r="AU695" s="16"/>
    </row>
    <row r="696" spans="46:47" x14ac:dyDescent="0.3">
      <c r="AT696" s="16"/>
      <c r="AU696" s="16"/>
    </row>
    <row r="697" spans="46:47" x14ac:dyDescent="0.3">
      <c r="AT697" s="16"/>
      <c r="AU697" s="16"/>
    </row>
    <row r="698" spans="46:47" x14ac:dyDescent="0.3">
      <c r="AT698" s="16"/>
      <c r="AU698" s="16"/>
    </row>
    <row r="699" spans="46:47" x14ac:dyDescent="0.3">
      <c r="AT699" s="16"/>
      <c r="AU699" s="16"/>
    </row>
    <row r="700" spans="46:47" x14ac:dyDescent="0.3">
      <c r="AT700" s="16"/>
      <c r="AU700" s="16"/>
    </row>
    <row r="701" spans="46:47" x14ac:dyDescent="0.3">
      <c r="AT701" s="16"/>
      <c r="AU701" s="16"/>
    </row>
    <row r="702" spans="46:47" x14ac:dyDescent="0.3">
      <c r="AT702" s="16"/>
      <c r="AU702" s="16"/>
    </row>
    <row r="703" spans="46:47" x14ac:dyDescent="0.3">
      <c r="AT703" s="16"/>
      <c r="AU703" s="16"/>
    </row>
    <row r="704" spans="46:47" x14ac:dyDescent="0.3">
      <c r="AT704" s="16"/>
      <c r="AU704" s="16"/>
    </row>
    <row r="705" spans="46:47" x14ac:dyDescent="0.3">
      <c r="AT705" s="16"/>
      <c r="AU705" s="16"/>
    </row>
    <row r="706" spans="46:47" x14ac:dyDescent="0.3">
      <c r="AT706" s="16"/>
      <c r="AU706" s="16"/>
    </row>
    <row r="707" spans="46:47" x14ac:dyDescent="0.3">
      <c r="AT707" s="16"/>
      <c r="AU707" s="16"/>
    </row>
    <row r="708" spans="46:47" x14ac:dyDescent="0.3">
      <c r="AT708" s="16"/>
      <c r="AU708" s="16"/>
    </row>
    <row r="709" spans="46:47" x14ac:dyDescent="0.3">
      <c r="AT709" s="16"/>
      <c r="AU709" s="16"/>
    </row>
    <row r="710" spans="46:47" x14ac:dyDescent="0.3">
      <c r="AT710" s="16"/>
      <c r="AU710" s="16"/>
    </row>
    <row r="711" spans="46:47" x14ac:dyDescent="0.3">
      <c r="AT711" s="16"/>
      <c r="AU711" s="16"/>
    </row>
    <row r="712" spans="46:47" x14ac:dyDescent="0.3">
      <c r="AT712" s="16"/>
      <c r="AU712" s="16"/>
    </row>
    <row r="713" spans="46:47" x14ac:dyDescent="0.3">
      <c r="AT713" s="16"/>
      <c r="AU713" s="16"/>
    </row>
    <row r="714" spans="46:47" x14ac:dyDescent="0.3">
      <c r="AT714" s="16"/>
      <c r="AU714" s="16"/>
    </row>
    <row r="715" spans="46:47" x14ac:dyDescent="0.3">
      <c r="AT715" s="16"/>
      <c r="AU715" s="16"/>
    </row>
    <row r="716" spans="46:47" x14ac:dyDescent="0.3">
      <c r="AT716" s="16"/>
      <c r="AU716" s="16"/>
    </row>
    <row r="717" spans="46:47" x14ac:dyDescent="0.3">
      <c r="AT717" s="16"/>
      <c r="AU717" s="16"/>
    </row>
    <row r="718" spans="46:47" x14ac:dyDescent="0.3">
      <c r="AT718" s="16"/>
      <c r="AU718" s="16"/>
    </row>
    <row r="719" spans="46:47" x14ac:dyDescent="0.3">
      <c r="AT719" s="16"/>
      <c r="AU719" s="16"/>
    </row>
    <row r="720" spans="46:47" x14ac:dyDescent="0.3">
      <c r="AT720" s="16"/>
      <c r="AU720" s="16"/>
    </row>
    <row r="721" spans="46:47" x14ac:dyDescent="0.3">
      <c r="AT721" s="16"/>
      <c r="AU721" s="16"/>
    </row>
    <row r="722" spans="46:47" x14ac:dyDescent="0.3">
      <c r="AT722" s="16"/>
      <c r="AU722" s="16"/>
    </row>
    <row r="723" spans="46:47" x14ac:dyDescent="0.3">
      <c r="AT723" s="16"/>
      <c r="AU723" s="16"/>
    </row>
    <row r="724" spans="46:47" x14ac:dyDescent="0.3">
      <c r="AT724" s="16"/>
      <c r="AU724" s="16"/>
    </row>
    <row r="725" spans="46:47" x14ac:dyDescent="0.3">
      <c r="AT725" s="16"/>
      <c r="AU725" s="16"/>
    </row>
    <row r="726" spans="46:47" x14ac:dyDescent="0.3">
      <c r="AT726" s="16"/>
      <c r="AU726" s="16"/>
    </row>
    <row r="727" spans="46:47" x14ac:dyDescent="0.3">
      <c r="AT727" s="16"/>
      <c r="AU727" s="16"/>
    </row>
    <row r="728" spans="46:47" x14ac:dyDescent="0.3">
      <c r="AT728" s="16"/>
      <c r="AU728" s="16"/>
    </row>
    <row r="729" spans="46:47" x14ac:dyDescent="0.3">
      <c r="AT729" s="16"/>
      <c r="AU729" s="16"/>
    </row>
    <row r="730" spans="46:47" x14ac:dyDescent="0.3">
      <c r="AT730" s="16"/>
      <c r="AU730" s="16"/>
    </row>
    <row r="731" spans="46:47" x14ac:dyDescent="0.3">
      <c r="AT731" s="16"/>
      <c r="AU731" s="16"/>
    </row>
    <row r="732" spans="46:47" x14ac:dyDescent="0.3">
      <c r="AT732" s="16"/>
      <c r="AU732" s="16"/>
    </row>
    <row r="733" spans="46:47" x14ac:dyDescent="0.3">
      <c r="AT733" s="16"/>
      <c r="AU733" s="16"/>
    </row>
    <row r="734" spans="46:47" x14ac:dyDescent="0.3">
      <c r="AT734" s="16"/>
      <c r="AU734" s="16"/>
    </row>
    <row r="735" spans="46:47" x14ac:dyDescent="0.3">
      <c r="AT735" s="16"/>
      <c r="AU735" s="16"/>
    </row>
    <row r="736" spans="46:47" x14ac:dyDescent="0.3">
      <c r="AT736" s="16"/>
      <c r="AU736" s="16"/>
    </row>
    <row r="737" spans="46:47" x14ac:dyDescent="0.3">
      <c r="AT737" s="16"/>
      <c r="AU737" s="16"/>
    </row>
    <row r="738" spans="46:47" x14ac:dyDescent="0.3">
      <c r="AT738" s="16"/>
      <c r="AU738" s="16"/>
    </row>
    <row r="739" spans="46:47" x14ac:dyDescent="0.3">
      <c r="AT739" s="16"/>
      <c r="AU739" s="16"/>
    </row>
    <row r="740" spans="46:47" x14ac:dyDescent="0.3">
      <c r="AT740" s="16"/>
      <c r="AU740" s="16"/>
    </row>
    <row r="741" spans="46:47" x14ac:dyDescent="0.3">
      <c r="AT741" s="16"/>
      <c r="AU741" s="16"/>
    </row>
    <row r="742" spans="46:47" x14ac:dyDescent="0.3">
      <c r="AT742" s="16"/>
      <c r="AU742" s="16"/>
    </row>
    <row r="743" spans="46:47" x14ac:dyDescent="0.3">
      <c r="AT743" s="16"/>
      <c r="AU743" s="16"/>
    </row>
    <row r="744" spans="46:47" x14ac:dyDescent="0.3">
      <c r="AT744" s="16"/>
      <c r="AU744" s="16"/>
    </row>
    <row r="745" spans="46:47" x14ac:dyDescent="0.3">
      <c r="AT745" s="16"/>
      <c r="AU745" s="16"/>
    </row>
    <row r="746" spans="46:47" x14ac:dyDescent="0.3">
      <c r="AT746" s="16"/>
      <c r="AU746" s="16"/>
    </row>
    <row r="747" spans="46:47" x14ac:dyDescent="0.3">
      <c r="AT747" s="16"/>
      <c r="AU747" s="16"/>
    </row>
    <row r="748" spans="46:47" x14ac:dyDescent="0.3">
      <c r="AT748" s="16"/>
      <c r="AU748" s="16"/>
    </row>
    <row r="749" spans="46:47" x14ac:dyDescent="0.3">
      <c r="AT749" s="16"/>
      <c r="AU749" s="16"/>
    </row>
    <row r="750" spans="46:47" x14ac:dyDescent="0.3">
      <c r="AT750" s="16"/>
      <c r="AU750" s="16"/>
    </row>
    <row r="751" spans="46:47" x14ac:dyDescent="0.3">
      <c r="AT751" s="16"/>
      <c r="AU751" s="16"/>
    </row>
    <row r="752" spans="46:47" x14ac:dyDescent="0.3">
      <c r="AT752" s="16"/>
      <c r="AU752" s="16"/>
    </row>
    <row r="753" spans="46:47" x14ac:dyDescent="0.3">
      <c r="AT753" s="16"/>
      <c r="AU753" s="16"/>
    </row>
    <row r="754" spans="46:47" x14ac:dyDescent="0.3">
      <c r="AT754" s="16"/>
      <c r="AU754" s="16"/>
    </row>
    <row r="755" spans="46:47" x14ac:dyDescent="0.3">
      <c r="AT755" s="16"/>
      <c r="AU755" s="16"/>
    </row>
    <row r="756" spans="46:47" x14ac:dyDescent="0.3">
      <c r="AT756" s="16"/>
      <c r="AU756" s="16"/>
    </row>
    <row r="757" spans="46:47" x14ac:dyDescent="0.3">
      <c r="AT757" s="16"/>
      <c r="AU757" s="16"/>
    </row>
    <row r="758" spans="46:47" x14ac:dyDescent="0.3">
      <c r="AT758" s="16"/>
      <c r="AU758" s="16"/>
    </row>
    <row r="759" spans="46:47" x14ac:dyDescent="0.3">
      <c r="AT759" s="16"/>
      <c r="AU759" s="16"/>
    </row>
    <row r="760" spans="46:47" x14ac:dyDescent="0.3">
      <c r="AT760" s="16"/>
      <c r="AU760" s="16"/>
    </row>
    <row r="761" spans="46:47" x14ac:dyDescent="0.3">
      <c r="AT761" s="16"/>
      <c r="AU761" s="16"/>
    </row>
    <row r="762" spans="46:47" x14ac:dyDescent="0.3">
      <c r="AT762" s="16"/>
      <c r="AU762" s="16"/>
    </row>
    <row r="763" spans="46:47" x14ac:dyDescent="0.3">
      <c r="AT763" s="16"/>
      <c r="AU763" s="16"/>
    </row>
    <row r="764" spans="46:47" x14ac:dyDescent="0.3">
      <c r="AT764" s="16"/>
      <c r="AU764" s="16"/>
    </row>
    <row r="765" spans="46:47" x14ac:dyDescent="0.3">
      <c r="AT765" s="16"/>
      <c r="AU765" s="16"/>
    </row>
    <row r="766" spans="46:47" x14ac:dyDescent="0.3">
      <c r="AT766" s="16"/>
      <c r="AU766" s="16"/>
    </row>
    <row r="767" spans="46:47" x14ac:dyDescent="0.3">
      <c r="AT767" s="16"/>
      <c r="AU767" s="16"/>
    </row>
    <row r="768" spans="46:47" x14ac:dyDescent="0.3">
      <c r="AT768" s="16"/>
      <c r="AU768" s="16"/>
    </row>
    <row r="769" spans="46:47" x14ac:dyDescent="0.3">
      <c r="AT769" s="16"/>
      <c r="AU769" s="16"/>
    </row>
    <row r="770" spans="46:47" x14ac:dyDescent="0.3">
      <c r="AT770" s="16"/>
      <c r="AU770" s="16"/>
    </row>
    <row r="771" spans="46:47" x14ac:dyDescent="0.3">
      <c r="AT771" s="16"/>
      <c r="AU771" s="16"/>
    </row>
    <row r="772" spans="46:47" x14ac:dyDescent="0.3">
      <c r="AT772" s="16"/>
      <c r="AU772" s="16"/>
    </row>
    <row r="773" spans="46:47" x14ac:dyDescent="0.3">
      <c r="AT773" s="16"/>
      <c r="AU773" s="16"/>
    </row>
    <row r="774" spans="46:47" x14ac:dyDescent="0.3">
      <c r="AT774" s="16"/>
      <c r="AU774" s="16"/>
    </row>
    <row r="775" spans="46:47" x14ac:dyDescent="0.3">
      <c r="AT775" s="16"/>
      <c r="AU775" s="16"/>
    </row>
    <row r="776" spans="46:47" x14ac:dyDescent="0.3">
      <c r="AT776" s="16"/>
      <c r="AU776" s="16"/>
    </row>
    <row r="777" spans="46:47" x14ac:dyDescent="0.3">
      <c r="AT777" s="16"/>
      <c r="AU777" s="16"/>
    </row>
    <row r="778" spans="46:47" x14ac:dyDescent="0.3">
      <c r="AT778" s="16"/>
      <c r="AU778" s="16"/>
    </row>
    <row r="779" spans="46:47" x14ac:dyDescent="0.3">
      <c r="AT779" s="16"/>
      <c r="AU779" s="16"/>
    </row>
    <row r="780" spans="46:47" x14ac:dyDescent="0.3">
      <c r="AT780" s="16"/>
      <c r="AU780" s="16"/>
    </row>
    <row r="781" spans="46:47" x14ac:dyDescent="0.3">
      <c r="AT781" s="16"/>
      <c r="AU781" s="16"/>
    </row>
    <row r="782" spans="46:47" x14ac:dyDescent="0.3">
      <c r="AT782" s="16"/>
      <c r="AU782" s="16"/>
    </row>
    <row r="783" spans="46:47" x14ac:dyDescent="0.3">
      <c r="AT783" s="16"/>
      <c r="AU783" s="16"/>
    </row>
    <row r="784" spans="46:47" x14ac:dyDescent="0.3">
      <c r="AT784" s="16"/>
      <c r="AU784" s="16"/>
    </row>
    <row r="785" spans="46:47" x14ac:dyDescent="0.3">
      <c r="AT785" s="16"/>
      <c r="AU785" s="16"/>
    </row>
    <row r="786" spans="46:47" x14ac:dyDescent="0.3">
      <c r="AT786" s="16"/>
      <c r="AU786" s="16"/>
    </row>
    <row r="787" spans="46:47" x14ac:dyDescent="0.3">
      <c r="AT787" s="16"/>
      <c r="AU787" s="16"/>
    </row>
    <row r="788" spans="46:47" x14ac:dyDescent="0.3">
      <c r="AT788" s="16"/>
      <c r="AU788" s="16"/>
    </row>
    <row r="789" spans="46:47" x14ac:dyDescent="0.3">
      <c r="AT789" s="16"/>
      <c r="AU789" s="16"/>
    </row>
    <row r="790" spans="46:47" x14ac:dyDescent="0.3">
      <c r="AT790" s="16"/>
      <c r="AU790" s="16"/>
    </row>
    <row r="791" spans="46:47" x14ac:dyDescent="0.3">
      <c r="AT791" s="16"/>
      <c r="AU791" s="16"/>
    </row>
    <row r="792" spans="46:47" x14ac:dyDescent="0.3">
      <c r="AT792" s="16"/>
      <c r="AU792" s="16"/>
    </row>
    <row r="793" spans="46:47" x14ac:dyDescent="0.3">
      <c r="AT793" s="16"/>
      <c r="AU793" s="16"/>
    </row>
    <row r="794" spans="46:47" x14ac:dyDescent="0.3">
      <c r="AT794" s="16"/>
      <c r="AU794" s="16"/>
    </row>
    <row r="795" spans="46:47" x14ac:dyDescent="0.3">
      <c r="AT795" s="16"/>
      <c r="AU795" s="16"/>
    </row>
    <row r="796" spans="46:47" x14ac:dyDescent="0.3">
      <c r="AT796" s="16"/>
      <c r="AU796" s="16"/>
    </row>
    <row r="797" spans="46:47" x14ac:dyDescent="0.3">
      <c r="AT797" s="16"/>
      <c r="AU797" s="16"/>
    </row>
    <row r="798" spans="46:47" x14ac:dyDescent="0.3">
      <c r="AT798" s="16"/>
      <c r="AU798" s="16"/>
    </row>
    <row r="799" spans="46:47" x14ac:dyDescent="0.3">
      <c r="AT799" s="16"/>
      <c r="AU799" s="16"/>
    </row>
    <row r="800" spans="46:47" x14ac:dyDescent="0.3">
      <c r="AT800" s="16"/>
      <c r="AU800" s="16"/>
    </row>
    <row r="801" spans="46:47" x14ac:dyDescent="0.3">
      <c r="AT801" s="16"/>
      <c r="AU801" s="16"/>
    </row>
    <row r="802" spans="46:47" x14ac:dyDescent="0.3">
      <c r="AT802" s="16"/>
      <c r="AU802" s="16"/>
    </row>
    <row r="803" spans="46:47" x14ac:dyDescent="0.3">
      <c r="AT803" s="16"/>
      <c r="AU803" s="16"/>
    </row>
    <row r="804" spans="46:47" x14ac:dyDescent="0.3">
      <c r="AT804" s="16"/>
      <c r="AU804" s="16"/>
    </row>
    <row r="805" spans="46:47" x14ac:dyDescent="0.3">
      <c r="AT805" s="16"/>
      <c r="AU805" s="16"/>
    </row>
    <row r="806" spans="46:47" x14ac:dyDescent="0.3">
      <c r="AT806" s="16"/>
      <c r="AU806" s="16"/>
    </row>
    <row r="807" spans="46:47" x14ac:dyDescent="0.3">
      <c r="AT807" s="16"/>
      <c r="AU807" s="16"/>
    </row>
    <row r="808" spans="46:47" x14ac:dyDescent="0.3">
      <c r="AT808" s="16"/>
      <c r="AU808" s="16"/>
    </row>
    <row r="809" spans="46:47" x14ac:dyDescent="0.3">
      <c r="AT809" s="16"/>
      <c r="AU809" s="16"/>
    </row>
    <row r="810" spans="46:47" x14ac:dyDescent="0.3">
      <c r="AT810" s="16"/>
      <c r="AU810" s="16"/>
    </row>
    <row r="811" spans="46:47" x14ac:dyDescent="0.3">
      <c r="AT811" s="16"/>
      <c r="AU811" s="16"/>
    </row>
    <row r="812" spans="46:47" x14ac:dyDescent="0.3">
      <c r="AT812" s="16"/>
      <c r="AU812" s="16"/>
    </row>
    <row r="813" spans="46:47" x14ac:dyDescent="0.3">
      <c r="AT813" s="16"/>
      <c r="AU813" s="16"/>
    </row>
    <row r="814" spans="46:47" x14ac:dyDescent="0.3">
      <c r="AT814" s="16"/>
      <c r="AU814" s="16"/>
    </row>
    <row r="815" spans="46:47" x14ac:dyDescent="0.3">
      <c r="AT815" s="16"/>
      <c r="AU815" s="16"/>
    </row>
    <row r="816" spans="46:47" x14ac:dyDescent="0.3">
      <c r="AT816" s="16"/>
      <c r="AU816" s="16"/>
    </row>
    <row r="817" spans="46:47" x14ac:dyDescent="0.3">
      <c r="AT817" s="16"/>
      <c r="AU817" s="16"/>
    </row>
    <row r="818" spans="46:47" x14ac:dyDescent="0.3">
      <c r="AT818" s="16"/>
      <c r="AU818" s="16"/>
    </row>
    <row r="819" spans="46:47" x14ac:dyDescent="0.3">
      <c r="AT819" s="16"/>
      <c r="AU819" s="16"/>
    </row>
    <row r="820" spans="46:47" x14ac:dyDescent="0.3">
      <c r="AT820" s="16"/>
      <c r="AU820" s="16"/>
    </row>
    <row r="821" spans="46:47" x14ac:dyDescent="0.3">
      <c r="AT821" s="16"/>
      <c r="AU821" s="16"/>
    </row>
    <row r="822" spans="46:47" x14ac:dyDescent="0.3">
      <c r="AT822" s="16"/>
      <c r="AU822" s="16"/>
    </row>
    <row r="823" spans="46:47" x14ac:dyDescent="0.3">
      <c r="AT823" s="16"/>
      <c r="AU823" s="16"/>
    </row>
    <row r="824" spans="46:47" x14ac:dyDescent="0.3">
      <c r="AT824" s="16"/>
      <c r="AU824" s="16"/>
    </row>
    <row r="825" spans="46:47" x14ac:dyDescent="0.3">
      <c r="AT825" s="16"/>
      <c r="AU825" s="16"/>
    </row>
    <row r="826" spans="46:47" x14ac:dyDescent="0.3">
      <c r="AT826" s="16"/>
      <c r="AU826" s="16"/>
    </row>
    <row r="827" spans="46:47" x14ac:dyDescent="0.3">
      <c r="AT827" s="16"/>
      <c r="AU827" s="16"/>
    </row>
    <row r="828" spans="46:47" x14ac:dyDescent="0.3">
      <c r="AT828" s="16"/>
      <c r="AU828" s="16"/>
    </row>
    <row r="829" spans="46:47" x14ac:dyDescent="0.3">
      <c r="AT829" s="16"/>
      <c r="AU829" s="16"/>
    </row>
    <row r="830" spans="46:47" x14ac:dyDescent="0.3">
      <c r="AT830" s="16"/>
      <c r="AU830" s="16"/>
    </row>
    <row r="831" spans="46:47" x14ac:dyDescent="0.3">
      <c r="AT831" s="16"/>
      <c r="AU831" s="16"/>
    </row>
    <row r="832" spans="46:47" x14ac:dyDescent="0.3">
      <c r="AT832" s="16"/>
      <c r="AU832" s="16"/>
    </row>
    <row r="833" spans="46:47" x14ac:dyDescent="0.3">
      <c r="AT833" s="16"/>
      <c r="AU833" s="16"/>
    </row>
    <row r="834" spans="46:47" x14ac:dyDescent="0.3">
      <c r="AT834" s="16"/>
      <c r="AU834" s="16"/>
    </row>
    <row r="835" spans="46:47" x14ac:dyDescent="0.3">
      <c r="AT835" s="16"/>
      <c r="AU835" s="16"/>
    </row>
    <row r="836" spans="46:47" x14ac:dyDescent="0.3">
      <c r="AT836" s="16"/>
      <c r="AU836" s="16"/>
    </row>
    <row r="837" spans="46:47" x14ac:dyDescent="0.3">
      <c r="AT837" s="16"/>
      <c r="AU837" s="16"/>
    </row>
    <row r="838" spans="46:47" x14ac:dyDescent="0.3">
      <c r="AT838" s="16"/>
      <c r="AU838" s="16"/>
    </row>
    <row r="839" spans="46:47" x14ac:dyDescent="0.3">
      <c r="AT839" s="16"/>
      <c r="AU839" s="16"/>
    </row>
    <row r="840" spans="46:47" x14ac:dyDescent="0.3">
      <c r="AT840" s="16"/>
      <c r="AU840" s="16"/>
    </row>
    <row r="841" spans="46:47" x14ac:dyDescent="0.3">
      <c r="AT841" s="16"/>
      <c r="AU841" s="16"/>
    </row>
    <row r="842" spans="46:47" x14ac:dyDescent="0.3">
      <c r="AT842" s="16"/>
      <c r="AU842" s="16"/>
    </row>
    <row r="843" spans="46:47" x14ac:dyDescent="0.3">
      <c r="AT843" s="16"/>
      <c r="AU843" s="16"/>
    </row>
    <row r="844" spans="46:47" x14ac:dyDescent="0.3">
      <c r="AT844" s="16"/>
      <c r="AU844" s="16"/>
    </row>
    <row r="845" spans="46:47" x14ac:dyDescent="0.3">
      <c r="AT845" s="16"/>
      <c r="AU845" s="16"/>
    </row>
    <row r="846" spans="46:47" x14ac:dyDescent="0.3">
      <c r="AT846" s="16"/>
      <c r="AU846" s="16"/>
    </row>
    <row r="847" spans="46:47" x14ac:dyDescent="0.3">
      <c r="AT847" s="16"/>
      <c r="AU847" s="16"/>
    </row>
    <row r="848" spans="46:47" x14ac:dyDescent="0.3">
      <c r="AT848" s="16"/>
      <c r="AU848" s="16"/>
    </row>
    <row r="849" spans="46:47" x14ac:dyDescent="0.3">
      <c r="AT849" s="16"/>
      <c r="AU849" s="16"/>
    </row>
    <row r="850" spans="46:47" x14ac:dyDescent="0.3">
      <c r="AT850" s="16"/>
      <c r="AU850" s="16"/>
    </row>
    <row r="851" spans="46:47" x14ac:dyDescent="0.3">
      <c r="AT851" s="16"/>
      <c r="AU851" s="16"/>
    </row>
    <row r="852" spans="46:47" x14ac:dyDescent="0.3">
      <c r="AT852" s="16"/>
      <c r="AU852" s="16"/>
    </row>
    <row r="853" spans="46:47" x14ac:dyDescent="0.3">
      <c r="AT853" s="16"/>
      <c r="AU853" s="16"/>
    </row>
    <row r="854" spans="46:47" x14ac:dyDescent="0.3">
      <c r="AT854" s="16"/>
      <c r="AU854" s="16"/>
    </row>
    <row r="855" spans="46:47" x14ac:dyDescent="0.3">
      <c r="AT855" s="16"/>
      <c r="AU855" s="16"/>
    </row>
    <row r="856" spans="46:47" x14ac:dyDescent="0.3">
      <c r="AT856" s="16"/>
      <c r="AU856" s="16"/>
    </row>
    <row r="857" spans="46:47" x14ac:dyDescent="0.3">
      <c r="AT857" s="16"/>
      <c r="AU857" s="16"/>
    </row>
    <row r="858" spans="46:47" x14ac:dyDescent="0.3">
      <c r="AT858" s="16"/>
      <c r="AU858" s="16"/>
    </row>
    <row r="859" spans="46:47" x14ac:dyDescent="0.3">
      <c r="AT859" s="16"/>
      <c r="AU859" s="16"/>
    </row>
    <row r="860" spans="46:47" x14ac:dyDescent="0.3">
      <c r="AT860" s="16"/>
      <c r="AU860" s="16"/>
    </row>
    <row r="861" spans="46:47" x14ac:dyDescent="0.3">
      <c r="AT861" s="16"/>
      <c r="AU861" s="16"/>
    </row>
    <row r="862" spans="46:47" x14ac:dyDescent="0.3">
      <c r="AT862" s="16"/>
      <c r="AU862" s="16"/>
    </row>
    <row r="863" spans="46:47" x14ac:dyDescent="0.3">
      <c r="AT863" s="16"/>
      <c r="AU863" s="16"/>
    </row>
    <row r="864" spans="46:47" x14ac:dyDescent="0.3">
      <c r="AT864" s="16"/>
      <c r="AU864" s="16"/>
    </row>
    <row r="865" spans="46:47" x14ac:dyDescent="0.3">
      <c r="AT865" s="16"/>
      <c r="AU865" s="16"/>
    </row>
    <row r="866" spans="46:47" x14ac:dyDescent="0.3">
      <c r="AT866" s="16"/>
      <c r="AU866" s="16"/>
    </row>
    <row r="867" spans="46:47" x14ac:dyDescent="0.3">
      <c r="AT867" s="16"/>
      <c r="AU867" s="16"/>
    </row>
    <row r="868" spans="46:47" x14ac:dyDescent="0.3">
      <c r="AT868" s="16"/>
      <c r="AU868" s="16"/>
    </row>
    <row r="869" spans="46:47" x14ac:dyDescent="0.3">
      <c r="AT869" s="16"/>
      <c r="AU869" s="16"/>
    </row>
    <row r="870" spans="46:47" x14ac:dyDescent="0.3">
      <c r="AT870" s="16"/>
      <c r="AU870" s="16"/>
    </row>
    <row r="871" spans="46:47" x14ac:dyDescent="0.3">
      <c r="AT871" s="16"/>
      <c r="AU871" s="16"/>
    </row>
    <row r="872" spans="46:47" x14ac:dyDescent="0.3">
      <c r="AT872" s="16"/>
      <c r="AU872" s="16"/>
    </row>
    <row r="873" spans="46:47" x14ac:dyDescent="0.3">
      <c r="AT873" s="16"/>
      <c r="AU873" s="16"/>
    </row>
    <row r="874" spans="46:47" x14ac:dyDescent="0.3">
      <c r="AT874" s="16"/>
      <c r="AU874" s="16"/>
    </row>
    <row r="875" spans="46:47" x14ac:dyDescent="0.3">
      <c r="AT875" s="16"/>
      <c r="AU875" s="16"/>
    </row>
    <row r="876" spans="46:47" x14ac:dyDescent="0.3">
      <c r="AT876" s="16"/>
      <c r="AU876" s="16"/>
    </row>
    <row r="877" spans="46:47" x14ac:dyDescent="0.3">
      <c r="AT877" s="16"/>
      <c r="AU877" s="16"/>
    </row>
    <row r="878" spans="46:47" x14ac:dyDescent="0.3">
      <c r="AT878" s="16"/>
      <c r="AU878" s="16"/>
    </row>
    <row r="879" spans="46:47" x14ac:dyDescent="0.3">
      <c r="AT879" s="16"/>
      <c r="AU879" s="16"/>
    </row>
    <row r="880" spans="46:47" x14ac:dyDescent="0.3">
      <c r="AT880" s="16"/>
      <c r="AU880" s="16"/>
    </row>
    <row r="881" spans="46:47" x14ac:dyDescent="0.3">
      <c r="AT881" s="16"/>
      <c r="AU881" s="16"/>
    </row>
    <row r="882" spans="46:47" x14ac:dyDescent="0.3">
      <c r="AT882" s="16"/>
      <c r="AU882" s="16"/>
    </row>
    <row r="883" spans="46:47" x14ac:dyDescent="0.3">
      <c r="AT883" s="16"/>
      <c r="AU883" s="16"/>
    </row>
    <row r="884" spans="46:47" x14ac:dyDescent="0.3">
      <c r="AT884" s="16"/>
      <c r="AU884" s="16"/>
    </row>
    <row r="885" spans="46:47" x14ac:dyDescent="0.3">
      <c r="AT885" s="16"/>
      <c r="AU885" s="16"/>
    </row>
    <row r="886" spans="46:47" x14ac:dyDescent="0.3">
      <c r="AT886" s="16"/>
      <c r="AU886" s="16"/>
    </row>
    <row r="887" spans="46:47" x14ac:dyDescent="0.3">
      <c r="AT887" s="16"/>
      <c r="AU887" s="16"/>
    </row>
    <row r="888" spans="46:47" x14ac:dyDescent="0.3">
      <c r="AT888" s="16"/>
      <c r="AU888" s="16"/>
    </row>
    <row r="889" spans="46:47" x14ac:dyDescent="0.3">
      <c r="AT889" s="16"/>
      <c r="AU889" s="16"/>
    </row>
    <row r="890" spans="46:47" x14ac:dyDescent="0.3">
      <c r="AT890" s="16"/>
      <c r="AU890" s="16"/>
    </row>
    <row r="891" spans="46:47" x14ac:dyDescent="0.3">
      <c r="AT891" s="16"/>
      <c r="AU891" s="16"/>
    </row>
    <row r="892" spans="46:47" x14ac:dyDescent="0.3">
      <c r="AT892" s="16"/>
      <c r="AU892" s="16"/>
    </row>
    <row r="893" spans="46:47" x14ac:dyDescent="0.3">
      <c r="AT893" s="16"/>
      <c r="AU893" s="16"/>
    </row>
    <row r="894" spans="46:47" x14ac:dyDescent="0.3">
      <c r="AT894" s="16"/>
      <c r="AU894" s="16"/>
    </row>
    <row r="895" spans="46:47" x14ac:dyDescent="0.3">
      <c r="AT895" s="16"/>
      <c r="AU895" s="16"/>
    </row>
    <row r="896" spans="46:47" x14ac:dyDescent="0.3">
      <c r="AT896" s="16"/>
      <c r="AU896" s="16"/>
    </row>
    <row r="897" spans="46:47" x14ac:dyDescent="0.3">
      <c r="AT897" s="16"/>
      <c r="AU897" s="16"/>
    </row>
    <row r="898" spans="46:47" x14ac:dyDescent="0.3">
      <c r="AT898" s="16"/>
      <c r="AU898" s="16"/>
    </row>
    <row r="899" spans="46:47" x14ac:dyDescent="0.3">
      <c r="AT899" s="16"/>
      <c r="AU899" s="16"/>
    </row>
    <row r="900" spans="46:47" x14ac:dyDescent="0.3">
      <c r="AT900" s="16"/>
      <c r="AU900" s="16"/>
    </row>
    <row r="901" spans="46:47" x14ac:dyDescent="0.3">
      <c r="AU901" s="16"/>
    </row>
    <row r="902" spans="46:47" x14ac:dyDescent="0.3">
      <c r="AU902" s="16"/>
    </row>
    <row r="903" spans="46:47" x14ac:dyDescent="0.3">
      <c r="AU903" s="16"/>
    </row>
    <row r="904" spans="46:47" x14ac:dyDescent="0.3">
      <c r="AU904" s="16"/>
    </row>
    <row r="905" spans="46:47" x14ac:dyDescent="0.3">
      <c r="AU905" s="16"/>
    </row>
    <row r="906" spans="46:47" x14ac:dyDescent="0.3">
      <c r="AU906" s="16"/>
    </row>
    <row r="907" spans="46:47" x14ac:dyDescent="0.3">
      <c r="AU907" s="16"/>
    </row>
    <row r="908" spans="46:47" x14ac:dyDescent="0.3">
      <c r="AU908" s="16"/>
    </row>
    <row r="909" spans="46:47" x14ac:dyDescent="0.3">
      <c r="AU909" s="16"/>
    </row>
    <row r="910" spans="46:47" x14ac:dyDescent="0.3">
      <c r="AU910" s="16"/>
    </row>
    <row r="911" spans="46:47" x14ac:dyDescent="0.3">
      <c r="AU911" s="16"/>
    </row>
    <row r="912" spans="46:47" x14ac:dyDescent="0.3">
      <c r="AU912" s="16"/>
    </row>
    <row r="913" spans="47:47" x14ac:dyDescent="0.3">
      <c r="AU913" s="16"/>
    </row>
    <row r="914" spans="47:47" x14ac:dyDescent="0.3">
      <c r="AU914" s="16"/>
    </row>
    <row r="915" spans="47:47" x14ac:dyDescent="0.3">
      <c r="AU915" s="16"/>
    </row>
    <row r="916" spans="47:47" x14ac:dyDescent="0.3">
      <c r="AU916" s="16"/>
    </row>
    <row r="917" spans="47:47" x14ac:dyDescent="0.3">
      <c r="AU917" s="16"/>
    </row>
    <row r="918" spans="47:47" x14ac:dyDescent="0.3">
      <c r="AU918" s="16"/>
    </row>
    <row r="919" spans="47:47" x14ac:dyDescent="0.3">
      <c r="AU919" s="16"/>
    </row>
    <row r="920" spans="47:47" x14ac:dyDescent="0.3">
      <c r="AU920" s="16"/>
    </row>
    <row r="921" spans="47:47" x14ac:dyDescent="0.3">
      <c r="AU921" s="16"/>
    </row>
    <row r="922" spans="47:47" x14ac:dyDescent="0.3">
      <c r="AU922" s="16"/>
    </row>
    <row r="923" spans="47:47" x14ac:dyDescent="0.3">
      <c r="AU923" s="16"/>
    </row>
    <row r="924" spans="47:47" x14ac:dyDescent="0.3">
      <c r="AU924" s="16"/>
    </row>
    <row r="925" spans="47:47" x14ac:dyDescent="0.3">
      <c r="AU925" s="16"/>
    </row>
    <row r="926" spans="47:47" x14ac:dyDescent="0.3">
      <c r="AU926" s="16"/>
    </row>
    <row r="927" spans="47:47" x14ac:dyDescent="0.3">
      <c r="AU927" s="16"/>
    </row>
    <row r="928" spans="47:47" x14ac:dyDescent="0.3">
      <c r="AU928" s="16"/>
    </row>
    <row r="929" spans="47:47" x14ac:dyDescent="0.3">
      <c r="AU929" s="16"/>
    </row>
    <row r="930" spans="47:47" x14ac:dyDescent="0.3">
      <c r="AU930" s="16"/>
    </row>
    <row r="931" spans="47:47" x14ac:dyDescent="0.3">
      <c r="AU931" s="16"/>
    </row>
    <row r="932" spans="47:47" x14ac:dyDescent="0.3">
      <c r="AU932" s="16"/>
    </row>
    <row r="933" spans="47:47" x14ac:dyDescent="0.3">
      <c r="AU933" s="16"/>
    </row>
    <row r="934" spans="47:47" x14ac:dyDescent="0.3">
      <c r="AU934" s="16"/>
    </row>
    <row r="935" spans="47:47" x14ac:dyDescent="0.3">
      <c r="AU935" s="16"/>
    </row>
    <row r="936" spans="47:47" x14ac:dyDescent="0.3">
      <c r="AU936" s="16"/>
    </row>
    <row r="937" spans="47:47" x14ac:dyDescent="0.3">
      <c r="AU937" s="16"/>
    </row>
    <row r="938" spans="47:47" x14ac:dyDescent="0.3">
      <c r="AU938" s="16"/>
    </row>
    <row r="939" spans="47:47" x14ac:dyDescent="0.3">
      <c r="AU939" s="16"/>
    </row>
    <row r="940" spans="47:47" x14ac:dyDescent="0.3">
      <c r="AU940" s="16"/>
    </row>
    <row r="941" spans="47:47" x14ac:dyDescent="0.3">
      <c r="AU941" s="16"/>
    </row>
    <row r="942" spans="47:47" x14ac:dyDescent="0.3">
      <c r="AU942" s="16"/>
    </row>
    <row r="943" spans="47:47" x14ac:dyDescent="0.3">
      <c r="AU943" s="16"/>
    </row>
    <row r="944" spans="47:47" x14ac:dyDescent="0.3">
      <c r="AU944" s="16"/>
    </row>
    <row r="945" spans="47:47" x14ac:dyDescent="0.3">
      <c r="AU945" s="16"/>
    </row>
    <row r="946" spans="47:47" x14ac:dyDescent="0.3">
      <c r="AU946" s="16"/>
    </row>
    <row r="947" spans="47:47" x14ac:dyDescent="0.3">
      <c r="AU947" s="16"/>
    </row>
    <row r="948" spans="47:47" x14ac:dyDescent="0.3">
      <c r="AU948" s="16"/>
    </row>
    <row r="949" spans="47:47" x14ac:dyDescent="0.3">
      <c r="AU949" s="16"/>
    </row>
    <row r="950" spans="47:47" x14ac:dyDescent="0.3">
      <c r="AU950" s="16"/>
    </row>
    <row r="951" spans="47:47" x14ac:dyDescent="0.3">
      <c r="AU951" s="16"/>
    </row>
    <row r="952" spans="47:47" x14ac:dyDescent="0.3">
      <c r="AU952" s="16"/>
    </row>
    <row r="953" spans="47:47" x14ac:dyDescent="0.3">
      <c r="AU953" s="16"/>
    </row>
    <row r="954" spans="47:47" x14ac:dyDescent="0.3">
      <c r="AU954" s="16"/>
    </row>
    <row r="955" spans="47:47" x14ac:dyDescent="0.3">
      <c r="AU955" s="16"/>
    </row>
    <row r="956" spans="47:47" x14ac:dyDescent="0.3">
      <c r="AU956" s="16"/>
    </row>
    <row r="957" spans="47:47" x14ac:dyDescent="0.3">
      <c r="AU957" s="16"/>
    </row>
    <row r="958" spans="47:47" x14ac:dyDescent="0.3">
      <c r="AU958" s="16"/>
    </row>
    <row r="959" spans="47:47" x14ac:dyDescent="0.3">
      <c r="AU959" s="16"/>
    </row>
    <row r="960" spans="47:47" x14ac:dyDescent="0.3">
      <c r="AU960" s="16"/>
    </row>
    <row r="961" spans="47:47" x14ac:dyDescent="0.3">
      <c r="AU961" s="16"/>
    </row>
    <row r="962" spans="47:47" x14ac:dyDescent="0.3">
      <c r="AU962" s="16"/>
    </row>
    <row r="963" spans="47:47" x14ac:dyDescent="0.3">
      <c r="AU963" s="16"/>
    </row>
    <row r="964" spans="47:47" x14ac:dyDescent="0.3">
      <c r="AU964" s="16"/>
    </row>
    <row r="965" spans="47:47" x14ac:dyDescent="0.3">
      <c r="AU965" s="16"/>
    </row>
    <row r="966" spans="47:47" x14ac:dyDescent="0.3">
      <c r="AU966" s="16"/>
    </row>
    <row r="967" spans="47:47" x14ac:dyDescent="0.3">
      <c r="AU967" s="16"/>
    </row>
    <row r="968" spans="47:47" x14ac:dyDescent="0.3">
      <c r="AU968" s="16"/>
    </row>
    <row r="969" spans="47:47" x14ac:dyDescent="0.3">
      <c r="AU969" s="16"/>
    </row>
    <row r="970" spans="47:47" x14ac:dyDescent="0.3">
      <c r="AU970" s="16"/>
    </row>
    <row r="971" spans="47:47" x14ac:dyDescent="0.3">
      <c r="AU971" s="16"/>
    </row>
    <row r="972" spans="47:47" x14ac:dyDescent="0.3">
      <c r="AU972" s="16"/>
    </row>
    <row r="973" spans="47:47" x14ac:dyDescent="0.3">
      <c r="AU973" s="16"/>
    </row>
    <row r="974" spans="47:47" x14ac:dyDescent="0.3">
      <c r="AU974" s="16"/>
    </row>
    <row r="975" spans="47:47" x14ac:dyDescent="0.3">
      <c r="AU975" s="16"/>
    </row>
    <row r="976" spans="47:47" x14ac:dyDescent="0.3">
      <c r="AU976" s="16"/>
    </row>
    <row r="977" spans="47:47" x14ac:dyDescent="0.3">
      <c r="AU977" s="16"/>
    </row>
    <row r="978" spans="47:47" x14ac:dyDescent="0.3">
      <c r="AU978" s="16"/>
    </row>
    <row r="979" spans="47:47" x14ac:dyDescent="0.3">
      <c r="AU979" s="16"/>
    </row>
    <row r="980" spans="47:47" x14ac:dyDescent="0.3">
      <c r="AU980" s="16"/>
    </row>
    <row r="981" spans="47:47" x14ac:dyDescent="0.3">
      <c r="AU981" s="16"/>
    </row>
    <row r="982" spans="47:47" x14ac:dyDescent="0.3">
      <c r="AU982" s="16"/>
    </row>
    <row r="983" spans="47:47" x14ac:dyDescent="0.3">
      <c r="AU983" s="16"/>
    </row>
    <row r="984" spans="47:47" x14ac:dyDescent="0.3">
      <c r="AU984" s="16"/>
    </row>
    <row r="985" spans="47:47" x14ac:dyDescent="0.3">
      <c r="AU985" s="16"/>
    </row>
    <row r="986" spans="47:47" x14ac:dyDescent="0.3">
      <c r="AU986" s="16"/>
    </row>
    <row r="987" spans="47:47" x14ac:dyDescent="0.3">
      <c r="AU987" s="16"/>
    </row>
    <row r="988" spans="47:47" x14ac:dyDescent="0.3">
      <c r="AU988" s="16"/>
    </row>
    <row r="989" spans="47:47" x14ac:dyDescent="0.3">
      <c r="AU989" s="16"/>
    </row>
    <row r="990" spans="47:47" x14ac:dyDescent="0.3">
      <c r="AU990" s="16"/>
    </row>
    <row r="991" spans="47:47" x14ac:dyDescent="0.3">
      <c r="AU991" s="16"/>
    </row>
    <row r="992" spans="47:47" x14ac:dyDescent="0.3">
      <c r="AU992" s="16"/>
    </row>
    <row r="993" spans="47:47" x14ac:dyDescent="0.3">
      <c r="AU993" s="16"/>
    </row>
    <row r="994" spans="47:47" x14ac:dyDescent="0.3">
      <c r="AU994" s="16"/>
    </row>
    <row r="995" spans="47:47" x14ac:dyDescent="0.3">
      <c r="AU995" s="16"/>
    </row>
    <row r="996" spans="47:47" x14ac:dyDescent="0.3">
      <c r="AU996" s="16"/>
    </row>
    <row r="997" spans="47:47" x14ac:dyDescent="0.3">
      <c r="AU997" s="16"/>
    </row>
    <row r="998" spans="47:47" x14ac:dyDescent="0.3">
      <c r="AU998" s="16"/>
    </row>
    <row r="999" spans="47:47" x14ac:dyDescent="0.3">
      <c r="AU999" s="16"/>
    </row>
    <row r="1000" spans="47:47" x14ac:dyDescent="0.3">
      <c r="AU1000" s="16"/>
    </row>
    <row r="1001" spans="47:47" x14ac:dyDescent="0.3">
      <c r="AU1001" s="16"/>
    </row>
    <row r="1002" spans="47:47" x14ac:dyDescent="0.3">
      <c r="AU1002" s="16"/>
    </row>
    <row r="1003" spans="47:47" x14ac:dyDescent="0.3">
      <c r="AU1003" s="16"/>
    </row>
    <row r="1004" spans="47:47" x14ac:dyDescent="0.3">
      <c r="AU1004" s="16"/>
    </row>
    <row r="1005" spans="47:47" x14ac:dyDescent="0.3">
      <c r="AU1005" s="16"/>
    </row>
    <row r="1006" spans="47:47" x14ac:dyDescent="0.3">
      <c r="AU1006" s="16"/>
    </row>
    <row r="1007" spans="47:47" x14ac:dyDescent="0.3">
      <c r="AU1007" s="16"/>
    </row>
    <row r="1008" spans="47:47" x14ac:dyDescent="0.3">
      <c r="AU1008" s="16"/>
    </row>
    <row r="1009" spans="47:47" x14ac:dyDescent="0.3">
      <c r="AU1009" s="16"/>
    </row>
    <row r="1010" spans="47:47" x14ac:dyDescent="0.3">
      <c r="AU1010" s="16"/>
    </row>
    <row r="1011" spans="47:47" x14ac:dyDescent="0.3">
      <c r="AU1011" s="16"/>
    </row>
    <row r="1012" spans="47:47" x14ac:dyDescent="0.3">
      <c r="AU1012" s="16"/>
    </row>
    <row r="1013" spans="47:47" x14ac:dyDescent="0.3">
      <c r="AU1013" s="16"/>
    </row>
    <row r="1014" spans="47:47" x14ac:dyDescent="0.3">
      <c r="AU1014" s="16"/>
    </row>
    <row r="1015" spans="47:47" x14ac:dyDescent="0.3">
      <c r="AU1015" s="16"/>
    </row>
    <row r="1016" spans="47:47" x14ac:dyDescent="0.3">
      <c r="AU1016" s="16"/>
    </row>
    <row r="1017" spans="47:47" x14ac:dyDescent="0.3">
      <c r="AU1017" s="16"/>
    </row>
    <row r="1018" spans="47:47" x14ac:dyDescent="0.3">
      <c r="AU1018" s="16"/>
    </row>
    <row r="1019" spans="47:47" x14ac:dyDescent="0.3">
      <c r="AU1019" s="16"/>
    </row>
    <row r="1020" spans="47:47" x14ac:dyDescent="0.3">
      <c r="AU1020" s="16"/>
    </row>
    <row r="1021" spans="47:47" x14ac:dyDescent="0.3">
      <c r="AU1021" s="16"/>
    </row>
    <row r="1022" spans="47:47" x14ac:dyDescent="0.3">
      <c r="AU1022" s="16"/>
    </row>
    <row r="1023" spans="47:47" x14ac:dyDescent="0.3">
      <c r="AU1023" s="16"/>
    </row>
    <row r="1024" spans="47:47" x14ac:dyDescent="0.3">
      <c r="AU1024" s="16"/>
    </row>
    <row r="1025" spans="47:47" x14ac:dyDescent="0.3">
      <c r="AU1025" s="16"/>
    </row>
    <row r="1026" spans="47:47" x14ac:dyDescent="0.3">
      <c r="AU1026" s="16"/>
    </row>
    <row r="1027" spans="47:47" x14ac:dyDescent="0.3">
      <c r="AU1027" s="16"/>
    </row>
    <row r="1028" spans="47:47" x14ac:dyDescent="0.3">
      <c r="AU1028" s="16"/>
    </row>
    <row r="1029" spans="47:47" x14ac:dyDescent="0.3">
      <c r="AU1029" s="16"/>
    </row>
    <row r="1030" spans="47:47" x14ac:dyDescent="0.3">
      <c r="AU1030" s="16"/>
    </row>
    <row r="1031" spans="47:47" x14ac:dyDescent="0.3">
      <c r="AU1031" s="16"/>
    </row>
    <row r="1032" spans="47:47" x14ac:dyDescent="0.3">
      <c r="AU1032" s="16"/>
    </row>
    <row r="1033" spans="47:47" x14ac:dyDescent="0.3">
      <c r="AU1033" s="16"/>
    </row>
    <row r="1034" spans="47:47" x14ac:dyDescent="0.3">
      <c r="AU1034" s="16"/>
    </row>
    <row r="1035" spans="47:47" x14ac:dyDescent="0.3">
      <c r="AU1035" s="16"/>
    </row>
    <row r="1036" spans="47:47" x14ac:dyDescent="0.3">
      <c r="AU1036" s="16"/>
    </row>
    <row r="1037" spans="47:47" x14ac:dyDescent="0.3">
      <c r="AU1037" s="16"/>
    </row>
    <row r="1038" spans="47:47" x14ac:dyDescent="0.3">
      <c r="AU1038" s="16"/>
    </row>
    <row r="1039" spans="47:47" x14ac:dyDescent="0.3">
      <c r="AU1039" s="16"/>
    </row>
    <row r="1040" spans="47:47" x14ac:dyDescent="0.3">
      <c r="AU1040" s="16"/>
    </row>
    <row r="1041" spans="47:47" x14ac:dyDescent="0.3">
      <c r="AU1041" s="16"/>
    </row>
    <row r="1042" spans="47:47" x14ac:dyDescent="0.3">
      <c r="AU1042" s="16"/>
    </row>
    <row r="1043" spans="47:47" x14ac:dyDescent="0.3">
      <c r="AU1043" s="16"/>
    </row>
    <row r="1044" spans="47:47" x14ac:dyDescent="0.3">
      <c r="AU1044" s="16"/>
    </row>
    <row r="1045" spans="47:47" x14ac:dyDescent="0.3">
      <c r="AU1045" s="16"/>
    </row>
    <row r="1046" spans="47:47" x14ac:dyDescent="0.3">
      <c r="AU1046" s="16"/>
    </row>
    <row r="1047" spans="47:47" x14ac:dyDescent="0.3">
      <c r="AU1047" s="16"/>
    </row>
    <row r="1048" spans="47:47" x14ac:dyDescent="0.3">
      <c r="AU1048" s="16"/>
    </row>
    <row r="1049" spans="47:47" x14ac:dyDescent="0.3">
      <c r="AU1049" s="16"/>
    </row>
    <row r="1050" spans="47:47" x14ac:dyDescent="0.3">
      <c r="AU1050" s="16"/>
    </row>
    <row r="1051" spans="47:47" x14ac:dyDescent="0.3">
      <c r="AU1051" s="16"/>
    </row>
    <row r="1052" spans="47:47" x14ac:dyDescent="0.3">
      <c r="AU1052" s="16"/>
    </row>
    <row r="1053" spans="47:47" x14ac:dyDescent="0.3">
      <c r="AU1053" s="16"/>
    </row>
    <row r="1054" spans="47:47" x14ac:dyDescent="0.3">
      <c r="AU1054" s="16"/>
    </row>
    <row r="1055" spans="47:47" x14ac:dyDescent="0.3">
      <c r="AU1055" s="16"/>
    </row>
    <row r="1056" spans="47:47" x14ac:dyDescent="0.3">
      <c r="AU1056" s="16"/>
    </row>
    <row r="1057" spans="47:47" x14ac:dyDescent="0.3">
      <c r="AU1057" s="16"/>
    </row>
    <row r="1058" spans="47:47" x14ac:dyDescent="0.3">
      <c r="AU1058" s="16"/>
    </row>
    <row r="1059" spans="47:47" x14ac:dyDescent="0.3">
      <c r="AU1059" s="16"/>
    </row>
    <row r="1060" spans="47:47" x14ac:dyDescent="0.3">
      <c r="AU1060" s="16"/>
    </row>
    <row r="1061" spans="47:47" x14ac:dyDescent="0.3">
      <c r="AU1061" s="16"/>
    </row>
    <row r="1062" spans="47:47" x14ac:dyDescent="0.3">
      <c r="AU1062" s="16"/>
    </row>
    <row r="1063" spans="47:47" x14ac:dyDescent="0.3">
      <c r="AU1063" s="16"/>
    </row>
    <row r="1064" spans="47:47" x14ac:dyDescent="0.3">
      <c r="AU1064" s="16"/>
    </row>
    <row r="1065" spans="47:47" x14ac:dyDescent="0.3">
      <c r="AU1065" s="16"/>
    </row>
    <row r="1066" spans="47:47" x14ac:dyDescent="0.3">
      <c r="AU1066" s="16"/>
    </row>
    <row r="1067" spans="47:47" x14ac:dyDescent="0.3">
      <c r="AU1067" s="16"/>
    </row>
    <row r="1068" spans="47:47" x14ac:dyDescent="0.3">
      <c r="AU1068" s="16"/>
    </row>
    <row r="1069" spans="47:47" x14ac:dyDescent="0.3">
      <c r="AU1069" s="16"/>
    </row>
    <row r="1070" spans="47:47" x14ac:dyDescent="0.3">
      <c r="AU1070" s="16"/>
    </row>
    <row r="1071" spans="47:47" x14ac:dyDescent="0.3">
      <c r="AU1071" s="16"/>
    </row>
    <row r="1072" spans="47:47" x14ac:dyDescent="0.3">
      <c r="AU1072" s="16"/>
    </row>
    <row r="1073" spans="47:47" x14ac:dyDescent="0.3">
      <c r="AU1073" s="16"/>
    </row>
    <row r="1074" spans="47:47" x14ac:dyDescent="0.3">
      <c r="AU1074" s="16"/>
    </row>
    <row r="1075" spans="47:47" x14ac:dyDescent="0.3">
      <c r="AU1075" s="16"/>
    </row>
    <row r="1076" spans="47:47" x14ac:dyDescent="0.3">
      <c r="AU1076" s="16"/>
    </row>
    <row r="1077" spans="47:47" x14ac:dyDescent="0.3">
      <c r="AU1077" s="16"/>
    </row>
    <row r="1078" spans="47:47" x14ac:dyDescent="0.3">
      <c r="AU1078" s="16"/>
    </row>
    <row r="1079" spans="47:47" x14ac:dyDescent="0.3">
      <c r="AU1079" s="16"/>
    </row>
    <row r="1080" spans="47:47" x14ac:dyDescent="0.3">
      <c r="AU1080" s="16"/>
    </row>
    <row r="1081" spans="47:47" x14ac:dyDescent="0.3">
      <c r="AU1081" s="16"/>
    </row>
    <row r="1082" spans="47:47" x14ac:dyDescent="0.3">
      <c r="AU1082" s="16"/>
    </row>
    <row r="1083" spans="47:47" x14ac:dyDescent="0.3">
      <c r="AU1083" s="16"/>
    </row>
    <row r="1084" spans="47:47" x14ac:dyDescent="0.3">
      <c r="AU1084" s="16"/>
    </row>
    <row r="1085" spans="47:47" x14ac:dyDescent="0.3">
      <c r="AU1085" s="16"/>
    </row>
    <row r="1086" spans="47:47" x14ac:dyDescent="0.3">
      <c r="AU1086" s="16"/>
    </row>
    <row r="1087" spans="47:47" x14ac:dyDescent="0.3">
      <c r="AU1087" s="16"/>
    </row>
    <row r="1088" spans="47:47" x14ac:dyDescent="0.3">
      <c r="AU1088" s="16"/>
    </row>
    <row r="1089" spans="47:47" x14ac:dyDescent="0.3">
      <c r="AU1089" s="16"/>
    </row>
    <row r="1090" spans="47:47" x14ac:dyDescent="0.3">
      <c r="AU1090" s="16"/>
    </row>
    <row r="1091" spans="47:47" x14ac:dyDescent="0.3">
      <c r="AU1091" s="16"/>
    </row>
    <row r="1092" spans="47:47" x14ac:dyDescent="0.3">
      <c r="AU1092" s="16"/>
    </row>
    <row r="1093" spans="47:47" x14ac:dyDescent="0.3">
      <c r="AU1093" s="16"/>
    </row>
    <row r="1094" spans="47:47" x14ac:dyDescent="0.3">
      <c r="AU1094" s="16"/>
    </row>
    <row r="1095" spans="47:47" x14ac:dyDescent="0.3">
      <c r="AU1095" s="16"/>
    </row>
    <row r="1096" spans="47:47" x14ac:dyDescent="0.3">
      <c r="AU1096" s="16"/>
    </row>
    <row r="1097" spans="47:47" x14ac:dyDescent="0.3">
      <c r="AU1097" s="16"/>
    </row>
    <row r="1098" spans="47:47" x14ac:dyDescent="0.3">
      <c r="AU1098" s="16"/>
    </row>
    <row r="1099" spans="47:47" x14ac:dyDescent="0.3">
      <c r="AU1099" s="16"/>
    </row>
    <row r="1100" spans="47:47" x14ac:dyDescent="0.3">
      <c r="AU1100" s="16"/>
    </row>
    <row r="1101" spans="47:47" x14ac:dyDescent="0.3">
      <c r="AU1101" s="16"/>
    </row>
    <row r="1102" spans="47:47" x14ac:dyDescent="0.3">
      <c r="AU1102" s="16"/>
    </row>
    <row r="1103" spans="47:47" x14ac:dyDescent="0.3">
      <c r="AU1103" s="16"/>
    </row>
    <row r="1104" spans="47:47" x14ac:dyDescent="0.3">
      <c r="AU1104" s="16"/>
    </row>
    <row r="1105" spans="47:47" x14ac:dyDescent="0.3">
      <c r="AU1105" s="16"/>
    </row>
    <row r="1106" spans="47:47" x14ac:dyDescent="0.3">
      <c r="AU1106" s="16"/>
    </row>
    <row r="1107" spans="47:47" x14ac:dyDescent="0.3">
      <c r="AU1107" s="16"/>
    </row>
    <row r="1108" spans="47:47" x14ac:dyDescent="0.3">
      <c r="AU1108" s="16"/>
    </row>
    <row r="1109" spans="47:47" x14ac:dyDescent="0.3">
      <c r="AU1109" s="16"/>
    </row>
    <row r="1110" spans="47:47" x14ac:dyDescent="0.3">
      <c r="AU1110" s="16"/>
    </row>
    <row r="1111" spans="47:47" x14ac:dyDescent="0.3">
      <c r="AU1111" s="16"/>
    </row>
    <row r="1112" spans="47:47" x14ac:dyDescent="0.3">
      <c r="AU1112" s="16"/>
    </row>
    <row r="1113" spans="47:47" x14ac:dyDescent="0.3">
      <c r="AU1113" s="16"/>
    </row>
    <row r="1114" spans="47:47" x14ac:dyDescent="0.3">
      <c r="AU1114" s="16"/>
    </row>
    <row r="1115" spans="47:47" x14ac:dyDescent="0.3">
      <c r="AU1115" s="16"/>
    </row>
    <row r="1116" spans="47:47" x14ac:dyDescent="0.3">
      <c r="AU1116" s="16"/>
    </row>
    <row r="1117" spans="47:47" x14ac:dyDescent="0.3">
      <c r="AU1117" s="16"/>
    </row>
    <row r="1118" spans="47:47" x14ac:dyDescent="0.3">
      <c r="AU1118" s="16"/>
    </row>
    <row r="1119" spans="47:47" x14ac:dyDescent="0.3">
      <c r="AU1119" s="16"/>
    </row>
    <row r="1120" spans="47:47" x14ac:dyDescent="0.3">
      <c r="AU1120" s="16"/>
    </row>
    <row r="1121" spans="47:47" x14ac:dyDescent="0.3">
      <c r="AU1121" s="16"/>
    </row>
    <row r="1122" spans="47:47" x14ac:dyDescent="0.3">
      <c r="AU1122" s="16"/>
    </row>
    <row r="1123" spans="47:47" x14ac:dyDescent="0.3">
      <c r="AU1123" s="16"/>
    </row>
    <row r="1124" spans="47:47" x14ac:dyDescent="0.3">
      <c r="AU1124" s="16"/>
    </row>
    <row r="1125" spans="47:47" x14ac:dyDescent="0.3">
      <c r="AU1125" s="16"/>
    </row>
    <row r="1126" spans="47:47" x14ac:dyDescent="0.3">
      <c r="AU1126" s="16"/>
    </row>
    <row r="1127" spans="47:47" x14ac:dyDescent="0.3">
      <c r="AU1127" s="16"/>
    </row>
    <row r="1128" spans="47:47" x14ac:dyDescent="0.3">
      <c r="AU1128" s="16"/>
    </row>
    <row r="1129" spans="47:47" x14ac:dyDescent="0.3">
      <c r="AU1129" s="16"/>
    </row>
    <row r="1130" spans="47:47" x14ac:dyDescent="0.3">
      <c r="AU1130" s="16"/>
    </row>
    <row r="1131" spans="47:47" x14ac:dyDescent="0.3">
      <c r="AU1131" s="16"/>
    </row>
    <row r="1132" spans="47:47" x14ac:dyDescent="0.3">
      <c r="AU1132" s="16"/>
    </row>
    <row r="1133" spans="47:47" x14ac:dyDescent="0.3">
      <c r="AU1133" s="16"/>
    </row>
    <row r="1134" spans="47:47" x14ac:dyDescent="0.3">
      <c r="AU1134" s="16"/>
    </row>
    <row r="1135" spans="47:47" x14ac:dyDescent="0.3">
      <c r="AU1135" s="16"/>
    </row>
    <row r="1136" spans="47:47" x14ac:dyDescent="0.3">
      <c r="AU1136" s="16"/>
    </row>
    <row r="1137" spans="47:47" x14ac:dyDescent="0.3">
      <c r="AU1137" s="16"/>
    </row>
    <row r="1138" spans="47:47" x14ac:dyDescent="0.3">
      <c r="AU1138" s="16"/>
    </row>
    <row r="1139" spans="47:47" x14ac:dyDescent="0.3">
      <c r="AU1139" s="16"/>
    </row>
    <row r="1140" spans="47:47" x14ac:dyDescent="0.3">
      <c r="AU1140" s="16"/>
    </row>
    <row r="1141" spans="47:47" x14ac:dyDescent="0.3">
      <c r="AU1141" s="16"/>
    </row>
    <row r="1142" spans="47:47" x14ac:dyDescent="0.3">
      <c r="AU1142" s="16"/>
    </row>
    <row r="1143" spans="47:47" x14ac:dyDescent="0.3">
      <c r="AU1143" s="16"/>
    </row>
    <row r="1144" spans="47:47" x14ac:dyDescent="0.3">
      <c r="AU1144" s="16"/>
    </row>
    <row r="1145" spans="47:47" x14ac:dyDescent="0.3">
      <c r="AU1145" s="16"/>
    </row>
    <row r="1146" spans="47:47" x14ac:dyDescent="0.3">
      <c r="AU1146" s="16"/>
    </row>
    <row r="1147" spans="47:47" x14ac:dyDescent="0.3">
      <c r="AU1147" s="16"/>
    </row>
    <row r="1148" spans="47:47" x14ac:dyDescent="0.3">
      <c r="AU1148" s="16"/>
    </row>
    <row r="1149" spans="47:47" x14ac:dyDescent="0.3">
      <c r="AU1149" s="16"/>
    </row>
    <row r="1150" spans="47:47" x14ac:dyDescent="0.3">
      <c r="AU1150" s="16"/>
    </row>
    <row r="1151" spans="47:47" x14ac:dyDescent="0.3">
      <c r="AU1151" s="16"/>
    </row>
    <row r="1152" spans="47:47" x14ac:dyDescent="0.3">
      <c r="AU1152" s="16"/>
    </row>
    <row r="1153" spans="47:47" x14ac:dyDescent="0.3">
      <c r="AU1153" s="16"/>
    </row>
    <row r="1154" spans="47:47" x14ac:dyDescent="0.3">
      <c r="AU1154" s="16"/>
    </row>
    <row r="1155" spans="47:47" x14ac:dyDescent="0.3">
      <c r="AU1155" s="16"/>
    </row>
    <row r="1156" spans="47:47" x14ac:dyDescent="0.3">
      <c r="AU1156" s="16"/>
    </row>
    <row r="1157" spans="47:47" x14ac:dyDescent="0.3">
      <c r="AU1157" s="16"/>
    </row>
    <row r="1158" spans="47:47" x14ac:dyDescent="0.3">
      <c r="AU1158" s="16"/>
    </row>
    <row r="1159" spans="47:47" x14ac:dyDescent="0.3">
      <c r="AU1159" s="16"/>
    </row>
    <row r="1160" spans="47:47" x14ac:dyDescent="0.3">
      <c r="AU1160" s="16"/>
    </row>
    <row r="1161" spans="47:47" x14ac:dyDescent="0.3">
      <c r="AU1161" s="16"/>
    </row>
    <row r="1162" spans="47:47" x14ac:dyDescent="0.3">
      <c r="AU1162" s="16"/>
    </row>
    <row r="1163" spans="47:47" x14ac:dyDescent="0.3">
      <c r="AU1163" s="16"/>
    </row>
    <row r="1164" spans="47:47" x14ac:dyDescent="0.3">
      <c r="AU1164" s="16"/>
    </row>
    <row r="1165" spans="47:47" x14ac:dyDescent="0.3">
      <c r="AU1165" s="16"/>
    </row>
    <row r="1166" spans="47:47" x14ac:dyDescent="0.3">
      <c r="AU1166" s="16"/>
    </row>
    <row r="1167" spans="47:47" x14ac:dyDescent="0.3">
      <c r="AU1167" s="16"/>
    </row>
    <row r="1168" spans="47:47" x14ac:dyDescent="0.3">
      <c r="AU1168" s="16"/>
    </row>
    <row r="1169" spans="47:47" x14ac:dyDescent="0.3">
      <c r="AU1169" s="16"/>
    </row>
    <row r="1170" spans="47:47" x14ac:dyDescent="0.3">
      <c r="AU1170" s="16"/>
    </row>
    <row r="1171" spans="47:47" x14ac:dyDescent="0.3">
      <c r="AU1171" s="16"/>
    </row>
    <row r="1172" spans="47:47" x14ac:dyDescent="0.3">
      <c r="AU1172" s="16"/>
    </row>
    <row r="1173" spans="47:47" x14ac:dyDescent="0.3">
      <c r="AU1173" s="16"/>
    </row>
    <row r="1174" spans="47:47" x14ac:dyDescent="0.3">
      <c r="AU1174" s="16"/>
    </row>
    <row r="1175" spans="47:47" x14ac:dyDescent="0.3">
      <c r="AU1175" s="16"/>
    </row>
    <row r="1176" spans="47:47" x14ac:dyDescent="0.3">
      <c r="AU1176" s="16"/>
    </row>
    <row r="1177" spans="47:47" x14ac:dyDescent="0.3">
      <c r="AU1177" s="16"/>
    </row>
    <row r="1178" spans="47:47" x14ac:dyDescent="0.3">
      <c r="AU1178" s="16"/>
    </row>
    <row r="1179" spans="47:47" x14ac:dyDescent="0.3">
      <c r="AU1179" s="16"/>
    </row>
    <row r="1180" spans="47:47" x14ac:dyDescent="0.3">
      <c r="AU1180" s="16"/>
    </row>
    <row r="1181" spans="47:47" x14ac:dyDescent="0.3">
      <c r="AU1181" s="16"/>
    </row>
    <row r="1182" spans="47:47" x14ac:dyDescent="0.3">
      <c r="AU1182" s="16"/>
    </row>
    <row r="1183" spans="47:47" x14ac:dyDescent="0.3">
      <c r="AU1183" s="16"/>
    </row>
    <row r="1184" spans="47:47" x14ac:dyDescent="0.3">
      <c r="AU1184" s="16"/>
    </row>
    <row r="1185" spans="47:47" x14ac:dyDescent="0.3">
      <c r="AU1185" s="16"/>
    </row>
    <row r="1186" spans="47:47" x14ac:dyDescent="0.3">
      <c r="AU1186" s="16"/>
    </row>
    <row r="1187" spans="47:47" x14ac:dyDescent="0.3">
      <c r="AU1187" s="16"/>
    </row>
    <row r="1188" spans="47:47" x14ac:dyDescent="0.3">
      <c r="AU1188" s="16"/>
    </row>
    <row r="1189" spans="47:47" x14ac:dyDescent="0.3">
      <c r="AU1189" s="16"/>
    </row>
    <row r="1190" spans="47:47" x14ac:dyDescent="0.3">
      <c r="AU1190" s="16"/>
    </row>
    <row r="1191" spans="47:47" x14ac:dyDescent="0.3">
      <c r="AU1191" s="16"/>
    </row>
    <row r="1192" spans="47:47" x14ac:dyDescent="0.3">
      <c r="AU1192" s="16"/>
    </row>
    <row r="1193" spans="47:47" x14ac:dyDescent="0.3">
      <c r="AU1193" s="16"/>
    </row>
    <row r="1194" spans="47:47" x14ac:dyDescent="0.3">
      <c r="AU1194" s="16"/>
    </row>
    <row r="1195" spans="47:47" x14ac:dyDescent="0.3">
      <c r="AU1195" s="16"/>
    </row>
    <row r="1196" spans="47:47" x14ac:dyDescent="0.3">
      <c r="AU1196" s="16"/>
    </row>
    <row r="1197" spans="47:47" x14ac:dyDescent="0.3">
      <c r="AU1197" s="16"/>
    </row>
    <row r="1198" spans="47:47" x14ac:dyDescent="0.3">
      <c r="AU1198" s="16"/>
    </row>
    <row r="1199" spans="47:47" x14ac:dyDescent="0.3">
      <c r="AU1199" s="16"/>
    </row>
    <row r="1200" spans="47:47" x14ac:dyDescent="0.3">
      <c r="AU1200" s="16"/>
    </row>
    <row r="1201" spans="47:47" x14ac:dyDescent="0.3">
      <c r="AU1201" s="16"/>
    </row>
    <row r="1202" spans="47:47" x14ac:dyDescent="0.3">
      <c r="AU1202" s="16"/>
    </row>
    <row r="1203" spans="47:47" x14ac:dyDescent="0.3">
      <c r="AU1203" s="16"/>
    </row>
    <row r="1204" spans="47:47" x14ac:dyDescent="0.3">
      <c r="AU1204" s="16"/>
    </row>
    <row r="1205" spans="47:47" x14ac:dyDescent="0.3">
      <c r="AU1205" s="16"/>
    </row>
    <row r="1206" spans="47:47" x14ac:dyDescent="0.3">
      <c r="AU1206" s="16"/>
    </row>
    <row r="1207" spans="47:47" x14ac:dyDescent="0.3">
      <c r="AU1207" s="16"/>
    </row>
    <row r="1208" spans="47:47" x14ac:dyDescent="0.3">
      <c r="AU1208" s="16"/>
    </row>
    <row r="1209" spans="47:47" x14ac:dyDescent="0.3">
      <c r="AU1209" s="16"/>
    </row>
    <row r="1210" spans="47:47" x14ac:dyDescent="0.3">
      <c r="AU1210" s="16"/>
    </row>
    <row r="1211" spans="47:47" x14ac:dyDescent="0.3">
      <c r="AU1211" s="16"/>
    </row>
    <row r="1212" spans="47:47" x14ac:dyDescent="0.3">
      <c r="AU1212" s="16"/>
    </row>
    <row r="1213" spans="47:47" x14ac:dyDescent="0.3">
      <c r="AU1213" s="16"/>
    </row>
    <row r="1214" spans="47:47" x14ac:dyDescent="0.3">
      <c r="AU1214" s="16"/>
    </row>
    <row r="1215" spans="47:47" x14ac:dyDescent="0.3">
      <c r="AU1215" s="16"/>
    </row>
    <row r="1216" spans="47:47" x14ac:dyDescent="0.3">
      <c r="AU1216" s="16"/>
    </row>
    <row r="1217" spans="47:47" x14ac:dyDescent="0.3">
      <c r="AU1217" s="16"/>
    </row>
    <row r="1218" spans="47:47" x14ac:dyDescent="0.3">
      <c r="AU1218" s="16"/>
    </row>
    <row r="1219" spans="47:47" x14ac:dyDescent="0.3">
      <c r="AU1219" s="16"/>
    </row>
    <row r="1220" spans="47:47" x14ac:dyDescent="0.3">
      <c r="AU1220" s="16"/>
    </row>
    <row r="1221" spans="47:47" x14ac:dyDescent="0.3">
      <c r="AU1221" s="16"/>
    </row>
    <row r="1222" spans="47:47" x14ac:dyDescent="0.3">
      <c r="AU1222" s="16"/>
    </row>
    <row r="1223" spans="47:47" x14ac:dyDescent="0.3">
      <c r="AU1223" s="16"/>
    </row>
    <row r="1224" spans="47:47" x14ac:dyDescent="0.3">
      <c r="AU1224" s="16"/>
    </row>
    <row r="1225" spans="47:47" x14ac:dyDescent="0.3">
      <c r="AU1225" s="16"/>
    </row>
    <row r="1226" spans="47:47" x14ac:dyDescent="0.3">
      <c r="AU1226" s="16"/>
    </row>
    <row r="1227" spans="47:47" x14ac:dyDescent="0.3">
      <c r="AU1227" s="16"/>
    </row>
    <row r="1228" spans="47:47" x14ac:dyDescent="0.3">
      <c r="AU1228" s="16"/>
    </row>
    <row r="1229" spans="47:47" x14ac:dyDescent="0.3">
      <c r="AU1229" s="16"/>
    </row>
    <row r="1230" spans="47:47" x14ac:dyDescent="0.3">
      <c r="AU1230" s="16"/>
    </row>
    <row r="1231" spans="47:47" x14ac:dyDescent="0.3">
      <c r="AU1231" s="16"/>
    </row>
    <row r="1232" spans="47:47" x14ac:dyDescent="0.3">
      <c r="AU1232" s="16"/>
    </row>
    <row r="1233" spans="47:47" x14ac:dyDescent="0.3">
      <c r="AU1233" s="16"/>
    </row>
    <row r="1234" spans="47:47" x14ac:dyDescent="0.3">
      <c r="AU1234" s="16"/>
    </row>
    <row r="1235" spans="47:47" x14ac:dyDescent="0.3">
      <c r="AU1235" s="16"/>
    </row>
    <row r="1236" spans="47:47" x14ac:dyDescent="0.3">
      <c r="AU1236" s="16"/>
    </row>
    <row r="1237" spans="47:47" x14ac:dyDescent="0.3">
      <c r="AU1237" s="16"/>
    </row>
    <row r="1238" spans="47:47" x14ac:dyDescent="0.3">
      <c r="AU1238" s="16"/>
    </row>
    <row r="1239" spans="47:47" x14ac:dyDescent="0.3">
      <c r="AU1239" s="16"/>
    </row>
    <row r="1240" spans="47:47" x14ac:dyDescent="0.3">
      <c r="AU1240" s="16"/>
    </row>
    <row r="1241" spans="47:47" x14ac:dyDescent="0.3">
      <c r="AU1241" s="16"/>
    </row>
    <row r="1242" spans="47:47" x14ac:dyDescent="0.3">
      <c r="AU1242" s="16"/>
    </row>
    <row r="1243" spans="47:47" x14ac:dyDescent="0.3">
      <c r="AU1243" s="16"/>
    </row>
    <row r="1244" spans="47:47" x14ac:dyDescent="0.3">
      <c r="AU1244" s="16"/>
    </row>
    <row r="1245" spans="47:47" x14ac:dyDescent="0.3">
      <c r="AU1245" s="16"/>
    </row>
    <row r="1246" spans="47:47" x14ac:dyDescent="0.3">
      <c r="AU1246" s="16"/>
    </row>
    <row r="1247" spans="47:47" x14ac:dyDescent="0.3">
      <c r="AU1247" s="16"/>
    </row>
    <row r="1248" spans="47:47" x14ac:dyDescent="0.3">
      <c r="AU1248" s="16"/>
    </row>
    <row r="1249" spans="47:47" x14ac:dyDescent="0.3">
      <c r="AU1249" s="16"/>
    </row>
    <row r="1250" spans="47:47" x14ac:dyDescent="0.3">
      <c r="AU1250" s="16"/>
    </row>
    <row r="1251" spans="47:47" x14ac:dyDescent="0.3">
      <c r="AU1251" s="16"/>
    </row>
    <row r="1252" spans="47:47" x14ac:dyDescent="0.3">
      <c r="AU1252" s="16"/>
    </row>
    <row r="1253" spans="47:47" x14ac:dyDescent="0.3">
      <c r="AU1253" s="16"/>
    </row>
    <row r="1254" spans="47:47" x14ac:dyDescent="0.3">
      <c r="AU1254" s="16"/>
    </row>
    <row r="1255" spans="47:47" x14ac:dyDescent="0.3">
      <c r="AU1255" s="16"/>
    </row>
    <row r="1256" spans="47:47" x14ac:dyDescent="0.3">
      <c r="AU1256" s="16"/>
    </row>
    <row r="1257" spans="47:47" x14ac:dyDescent="0.3">
      <c r="AU1257" s="16"/>
    </row>
    <row r="1258" spans="47:47" x14ac:dyDescent="0.3">
      <c r="AU1258" s="16"/>
    </row>
    <row r="1259" spans="47:47" x14ac:dyDescent="0.3">
      <c r="AU1259" s="16"/>
    </row>
    <row r="1260" spans="47:47" x14ac:dyDescent="0.3">
      <c r="AU1260" s="16"/>
    </row>
    <row r="1261" spans="47:47" x14ac:dyDescent="0.3">
      <c r="AU1261" s="16"/>
    </row>
    <row r="1262" spans="47:47" x14ac:dyDescent="0.3">
      <c r="AU1262" s="16"/>
    </row>
    <row r="1263" spans="47:47" x14ac:dyDescent="0.3">
      <c r="AU1263" s="16"/>
    </row>
    <row r="1264" spans="47:47" x14ac:dyDescent="0.3">
      <c r="AU1264" s="16"/>
    </row>
    <row r="1265" spans="47:47" x14ac:dyDescent="0.3">
      <c r="AU1265" s="16"/>
    </row>
    <row r="1266" spans="47:47" x14ac:dyDescent="0.3">
      <c r="AU1266" s="16"/>
    </row>
    <row r="1267" spans="47:47" x14ac:dyDescent="0.3">
      <c r="AU1267" s="16"/>
    </row>
    <row r="1268" spans="47:47" x14ac:dyDescent="0.3">
      <c r="AU1268" s="16"/>
    </row>
    <row r="1269" spans="47:47" x14ac:dyDescent="0.3">
      <c r="AU1269" s="16"/>
    </row>
    <row r="1270" spans="47:47" x14ac:dyDescent="0.3">
      <c r="AU1270" s="16"/>
    </row>
    <row r="1271" spans="47:47" x14ac:dyDescent="0.3">
      <c r="AU1271" s="16"/>
    </row>
    <row r="1272" spans="47:47" x14ac:dyDescent="0.3">
      <c r="AU1272" s="16"/>
    </row>
    <row r="1273" spans="47:47" x14ac:dyDescent="0.3">
      <c r="AU1273" s="16"/>
    </row>
    <row r="1274" spans="47:47" x14ac:dyDescent="0.3">
      <c r="AU1274" s="16"/>
    </row>
    <row r="1275" spans="47:47" x14ac:dyDescent="0.3">
      <c r="AU1275" s="16"/>
    </row>
    <row r="1276" spans="47:47" x14ac:dyDescent="0.3">
      <c r="AU1276" s="16"/>
    </row>
    <row r="1277" spans="47:47" x14ac:dyDescent="0.3">
      <c r="AU1277" s="16"/>
    </row>
    <row r="1278" spans="47:47" x14ac:dyDescent="0.3">
      <c r="AU1278" s="16"/>
    </row>
    <row r="1279" spans="47:47" x14ac:dyDescent="0.3">
      <c r="AU1279" s="16"/>
    </row>
    <row r="1280" spans="47:47" x14ac:dyDescent="0.3">
      <c r="AU1280" s="16"/>
    </row>
    <row r="1281" spans="47:47" x14ac:dyDescent="0.3">
      <c r="AU1281" s="16"/>
    </row>
    <row r="1282" spans="47:47" x14ac:dyDescent="0.3">
      <c r="AU1282" s="16"/>
    </row>
    <row r="1283" spans="47:47" x14ac:dyDescent="0.3">
      <c r="AU1283" s="16"/>
    </row>
    <row r="1284" spans="47:47" x14ac:dyDescent="0.3">
      <c r="AU1284" s="16"/>
    </row>
    <row r="1285" spans="47:47" x14ac:dyDescent="0.3">
      <c r="AU1285" s="16"/>
    </row>
    <row r="1286" spans="47:47" x14ac:dyDescent="0.3">
      <c r="AU1286" s="16"/>
    </row>
    <row r="1287" spans="47:47" x14ac:dyDescent="0.3">
      <c r="AU1287" s="16"/>
    </row>
    <row r="1288" spans="47:47" x14ac:dyDescent="0.3">
      <c r="AU1288" s="16"/>
    </row>
    <row r="1289" spans="47:47" x14ac:dyDescent="0.3">
      <c r="AU1289" s="16"/>
    </row>
    <row r="1290" spans="47:47" x14ac:dyDescent="0.3">
      <c r="AU1290" s="16"/>
    </row>
    <row r="1291" spans="47:47" x14ac:dyDescent="0.3">
      <c r="AU1291" s="16"/>
    </row>
    <row r="1292" spans="47:47" x14ac:dyDescent="0.3">
      <c r="AU1292" s="16"/>
    </row>
    <row r="1293" spans="47:47" x14ac:dyDescent="0.3">
      <c r="AU1293" s="16"/>
    </row>
    <row r="1294" spans="47:47" x14ac:dyDescent="0.3">
      <c r="AU1294" s="16"/>
    </row>
    <row r="1295" spans="47:47" x14ac:dyDescent="0.3">
      <c r="AU1295" s="16"/>
    </row>
    <row r="1296" spans="47:47" x14ac:dyDescent="0.3">
      <c r="AU1296" s="16"/>
    </row>
    <row r="1297" spans="47:47" x14ac:dyDescent="0.3">
      <c r="AU1297" s="16"/>
    </row>
    <row r="1298" spans="47:47" x14ac:dyDescent="0.3">
      <c r="AU1298" s="16"/>
    </row>
    <row r="1299" spans="47:47" x14ac:dyDescent="0.3">
      <c r="AU1299" s="16"/>
    </row>
    <row r="1300" spans="47:47" x14ac:dyDescent="0.3">
      <c r="AU1300" s="16"/>
    </row>
    <row r="1301" spans="47:47" x14ac:dyDescent="0.3">
      <c r="AU1301" s="16"/>
    </row>
    <row r="1302" spans="47:47" x14ac:dyDescent="0.3">
      <c r="AU1302" s="16"/>
    </row>
    <row r="1303" spans="47:47" x14ac:dyDescent="0.3">
      <c r="AU1303" s="16"/>
    </row>
    <row r="1304" spans="47:47" x14ac:dyDescent="0.3">
      <c r="AU1304" s="16"/>
    </row>
    <row r="1305" spans="47:47" x14ac:dyDescent="0.3">
      <c r="AU1305" s="16"/>
    </row>
    <row r="1306" spans="47:47" x14ac:dyDescent="0.3">
      <c r="AU1306" s="16"/>
    </row>
    <row r="1307" spans="47:47" x14ac:dyDescent="0.3">
      <c r="AU1307" s="16"/>
    </row>
    <row r="1308" spans="47:47" x14ac:dyDescent="0.3">
      <c r="AU1308" s="16"/>
    </row>
    <row r="1309" spans="47:47" x14ac:dyDescent="0.3">
      <c r="AU1309" s="16"/>
    </row>
    <row r="1310" spans="47:47" x14ac:dyDescent="0.3">
      <c r="AU1310" s="16"/>
    </row>
    <row r="1311" spans="47:47" x14ac:dyDescent="0.3">
      <c r="AU1311" s="16"/>
    </row>
    <row r="1312" spans="47:47" x14ac:dyDescent="0.3">
      <c r="AU1312" s="16"/>
    </row>
    <row r="1313" spans="47:47" x14ac:dyDescent="0.3">
      <c r="AU1313" s="16"/>
    </row>
    <row r="1314" spans="47:47" x14ac:dyDescent="0.3">
      <c r="AU1314" s="16"/>
    </row>
    <row r="1315" spans="47:47" x14ac:dyDescent="0.3">
      <c r="AU1315" s="16"/>
    </row>
    <row r="1316" spans="47:47" x14ac:dyDescent="0.3">
      <c r="AU1316" s="16"/>
    </row>
    <row r="1317" spans="47:47" x14ac:dyDescent="0.3">
      <c r="AU1317" s="16"/>
    </row>
    <row r="1318" spans="47:47" x14ac:dyDescent="0.3">
      <c r="AU1318" s="16"/>
    </row>
    <row r="1319" spans="47:47" x14ac:dyDescent="0.3">
      <c r="AU1319" s="16"/>
    </row>
    <row r="1320" spans="47:47" x14ac:dyDescent="0.3">
      <c r="AU1320" s="16"/>
    </row>
    <row r="1321" spans="47:47" x14ac:dyDescent="0.3">
      <c r="AU1321" s="16"/>
    </row>
    <row r="1322" spans="47:47" x14ac:dyDescent="0.3">
      <c r="AU1322" s="16"/>
    </row>
    <row r="1323" spans="47:47" x14ac:dyDescent="0.3">
      <c r="AU1323" s="16"/>
    </row>
    <row r="1324" spans="47:47" x14ac:dyDescent="0.3">
      <c r="AU1324" s="16"/>
    </row>
    <row r="1325" spans="47:47" x14ac:dyDescent="0.3">
      <c r="AU1325" s="16"/>
    </row>
    <row r="1326" spans="47:47" x14ac:dyDescent="0.3">
      <c r="AU1326" s="16"/>
    </row>
    <row r="1327" spans="47:47" x14ac:dyDescent="0.3">
      <c r="AU1327" s="16"/>
    </row>
    <row r="1328" spans="47:47" x14ac:dyDescent="0.3">
      <c r="AU1328" s="16"/>
    </row>
    <row r="1329" spans="47:47" x14ac:dyDescent="0.3">
      <c r="AU1329" s="16"/>
    </row>
    <row r="1330" spans="47:47" x14ac:dyDescent="0.3">
      <c r="AU1330" s="16"/>
    </row>
    <row r="1331" spans="47:47" x14ac:dyDescent="0.3">
      <c r="AU1331" s="16"/>
    </row>
    <row r="1332" spans="47:47" x14ac:dyDescent="0.3">
      <c r="AU1332" s="16"/>
    </row>
    <row r="1333" spans="47:47" x14ac:dyDescent="0.3">
      <c r="AU1333" s="16"/>
    </row>
    <row r="1334" spans="47:47" x14ac:dyDescent="0.3">
      <c r="AU1334" s="16"/>
    </row>
    <row r="1335" spans="47:47" x14ac:dyDescent="0.3">
      <c r="AU1335" s="16"/>
    </row>
    <row r="1336" spans="47:47" x14ac:dyDescent="0.3">
      <c r="AU1336" s="16"/>
    </row>
    <row r="1337" spans="47:47" x14ac:dyDescent="0.3">
      <c r="AU1337" s="16"/>
    </row>
    <row r="1338" spans="47:47" x14ac:dyDescent="0.3">
      <c r="AU1338" s="16"/>
    </row>
    <row r="1339" spans="47:47" x14ac:dyDescent="0.3">
      <c r="AU1339" s="16"/>
    </row>
    <row r="1340" spans="47:47" x14ac:dyDescent="0.3">
      <c r="AU1340" s="16"/>
    </row>
    <row r="1341" spans="47:47" x14ac:dyDescent="0.3">
      <c r="AU1341" s="16"/>
    </row>
    <row r="1342" spans="47:47" x14ac:dyDescent="0.3">
      <c r="AU1342" s="16"/>
    </row>
    <row r="1343" spans="47:47" x14ac:dyDescent="0.3">
      <c r="AU1343" s="16"/>
    </row>
    <row r="1344" spans="47:47" x14ac:dyDescent="0.3">
      <c r="AU1344" s="16"/>
    </row>
    <row r="1345" spans="47:47" x14ac:dyDescent="0.3">
      <c r="AU1345" s="16"/>
    </row>
    <row r="1346" spans="47:47" x14ac:dyDescent="0.3">
      <c r="AU1346" s="16"/>
    </row>
    <row r="1347" spans="47:47" x14ac:dyDescent="0.3">
      <c r="AU1347" s="16"/>
    </row>
    <row r="1348" spans="47:47" x14ac:dyDescent="0.3">
      <c r="AU1348" s="16"/>
    </row>
    <row r="1349" spans="47:47" x14ac:dyDescent="0.3">
      <c r="AU1349" s="16"/>
    </row>
    <row r="1350" spans="47:47" x14ac:dyDescent="0.3">
      <c r="AU1350" s="16"/>
    </row>
    <row r="1351" spans="47:47" x14ac:dyDescent="0.3">
      <c r="AU1351" s="16"/>
    </row>
    <row r="1352" spans="47:47" x14ac:dyDescent="0.3">
      <c r="AU1352" s="16"/>
    </row>
    <row r="1353" spans="47:47" x14ac:dyDescent="0.3">
      <c r="AU1353" s="16"/>
    </row>
    <row r="1354" spans="47:47" x14ac:dyDescent="0.3">
      <c r="AU1354" s="16"/>
    </row>
    <row r="1355" spans="47:47" x14ac:dyDescent="0.3">
      <c r="AU1355" s="16"/>
    </row>
    <row r="1356" spans="47:47" x14ac:dyDescent="0.3">
      <c r="AU1356" s="16"/>
    </row>
    <row r="1357" spans="47:47" x14ac:dyDescent="0.3">
      <c r="AU1357" s="16"/>
    </row>
    <row r="1358" spans="47:47" x14ac:dyDescent="0.3">
      <c r="AU1358" s="16"/>
    </row>
    <row r="1359" spans="47:47" x14ac:dyDescent="0.3">
      <c r="AU1359" s="16"/>
    </row>
    <row r="1360" spans="47:47" x14ac:dyDescent="0.3">
      <c r="AU1360" s="16"/>
    </row>
    <row r="1361" spans="47:47" x14ac:dyDescent="0.3">
      <c r="AU1361" s="16"/>
    </row>
    <row r="1362" spans="47:47" x14ac:dyDescent="0.3">
      <c r="AU1362" s="16"/>
    </row>
    <row r="1363" spans="47:47" x14ac:dyDescent="0.3">
      <c r="AU1363" s="16"/>
    </row>
    <row r="1364" spans="47:47" x14ac:dyDescent="0.3">
      <c r="AU1364" s="16"/>
    </row>
    <row r="1365" spans="47:47" x14ac:dyDescent="0.3">
      <c r="AU1365" s="16"/>
    </row>
    <row r="1366" spans="47:47" x14ac:dyDescent="0.3">
      <c r="AU1366" s="16"/>
    </row>
    <row r="1367" spans="47:47" x14ac:dyDescent="0.3">
      <c r="AU1367" s="16"/>
    </row>
    <row r="1368" spans="47:47" x14ac:dyDescent="0.3">
      <c r="AU1368" s="16"/>
    </row>
    <row r="1369" spans="47:47" x14ac:dyDescent="0.3">
      <c r="AU1369" s="16"/>
    </row>
    <row r="1370" spans="47:47" x14ac:dyDescent="0.3">
      <c r="AU1370" s="16"/>
    </row>
    <row r="1371" spans="47:47" x14ac:dyDescent="0.3">
      <c r="AU1371" s="16"/>
    </row>
    <row r="1372" spans="47:47" x14ac:dyDescent="0.3">
      <c r="AU1372" s="16"/>
    </row>
    <row r="1373" spans="47:47" x14ac:dyDescent="0.3">
      <c r="AU1373" s="16"/>
    </row>
    <row r="1374" spans="47:47" x14ac:dyDescent="0.3">
      <c r="AU1374" s="16"/>
    </row>
    <row r="1375" spans="47:47" x14ac:dyDescent="0.3">
      <c r="AU1375" s="16"/>
    </row>
    <row r="1376" spans="47:47" x14ac:dyDescent="0.3">
      <c r="AU1376" s="16"/>
    </row>
    <row r="1377" spans="47:47" x14ac:dyDescent="0.3">
      <c r="AU1377" s="16"/>
    </row>
    <row r="1378" spans="47:47" x14ac:dyDescent="0.3">
      <c r="AU1378" s="16"/>
    </row>
    <row r="1379" spans="47:47" x14ac:dyDescent="0.3">
      <c r="AU1379" s="16"/>
    </row>
    <row r="1380" spans="47:47" x14ac:dyDescent="0.3">
      <c r="AU1380" s="16"/>
    </row>
    <row r="1381" spans="47:47" x14ac:dyDescent="0.3">
      <c r="AU1381" s="16"/>
    </row>
    <row r="1382" spans="47:47" x14ac:dyDescent="0.3">
      <c r="AU1382" s="16"/>
    </row>
    <row r="1383" spans="47:47" x14ac:dyDescent="0.3">
      <c r="AU1383" s="16"/>
    </row>
    <row r="1384" spans="47:47" x14ac:dyDescent="0.3">
      <c r="AU1384" s="16"/>
    </row>
    <row r="1385" spans="47:47" x14ac:dyDescent="0.3">
      <c r="AU1385" s="16"/>
    </row>
    <row r="1386" spans="47:47" x14ac:dyDescent="0.3">
      <c r="AU1386" s="16"/>
    </row>
    <row r="1387" spans="47:47" x14ac:dyDescent="0.3">
      <c r="AU1387" s="16"/>
    </row>
  </sheetData>
  <mergeCells count="2">
    <mergeCell ref="B2:H3"/>
    <mergeCell ref="J2:P3"/>
  </mergeCells>
  <phoneticPr fontId="2" type="noConversion"/>
  <conditionalFormatting sqref="B8">
    <cfRule type="expression" dxfId="33" priority="31">
      <formula>"RECHERCHEV(AM7;AF:AF;1;0)=AM7"</formula>
    </cfRule>
  </conditionalFormatting>
  <conditionalFormatting sqref="C8">
    <cfRule type="expression" dxfId="32" priority="30">
      <formula>"RECHERCHEV(AM8;AF:AF;1;0)=AM8"</formula>
    </cfRule>
  </conditionalFormatting>
  <conditionalFormatting sqref="AM7:AN37">
    <cfRule type="expression" dxfId="31" priority="49">
      <formula>#REF!="X"</formula>
    </cfRule>
  </conditionalFormatting>
  <conditionalFormatting sqref="D8">
    <cfRule type="expression" dxfId="30" priority="57">
      <formula>VLOOKUP(AN9,AF:AF,1,0)=AN9</formula>
    </cfRule>
  </conditionalFormatting>
  <conditionalFormatting sqref="E9">
    <cfRule type="expression" dxfId="29" priority="58">
      <formula>VLOOKUP(AN17,AF:AF,1,0)=AN17</formula>
    </cfRule>
  </conditionalFormatting>
  <conditionalFormatting sqref="F9">
    <cfRule type="expression" dxfId="28" priority="59">
      <formula>VLOOKUP(AN18,AF:AF,1,0)=AN18</formula>
    </cfRule>
  </conditionalFormatting>
  <conditionalFormatting sqref="G9">
    <cfRule type="expression" dxfId="27" priority="60">
      <formula>VLOOKUP(AN20,AF:AF,1,0)=AN20</formula>
    </cfRule>
  </conditionalFormatting>
  <conditionalFormatting sqref="H9">
    <cfRule type="expression" dxfId="26" priority="61">
      <formula>VLOOKUP(AN21,AF:AF,1,0)=AN21</formula>
    </cfRule>
  </conditionalFormatting>
  <conditionalFormatting sqref="B10">
    <cfRule type="expression" dxfId="25" priority="62">
      <formula>VLOOKUP(AN21,AF:AF,1,0)=AN21</formula>
    </cfRule>
  </conditionalFormatting>
  <conditionalFormatting sqref="C10">
    <cfRule type="expression" dxfId="24" priority="63">
      <formula>VLOOKUP(AN22,AF:AF,1,0)=AN22</formula>
    </cfRule>
  </conditionalFormatting>
  <conditionalFormatting sqref="D10">
    <cfRule type="expression" dxfId="23" priority="64">
      <formula>VLOOKUP(AN23,AF:AF,1,0)=AN23</formula>
    </cfRule>
  </conditionalFormatting>
  <conditionalFormatting sqref="E10">
    <cfRule type="expression" dxfId="22" priority="65">
      <formula>VLOOKUP(AN24,AF:AF,1,0)=AN24</formula>
    </cfRule>
  </conditionalFormatting>
  <conditionalFormatting sqref="F10">
    <cfRule type="expression" dxfId="21" priority="66">
      <formula>VLOOKUP(AN25,AF:AF,1,0)=AN25</formula>
    </cfRule>
  </conditionalFormatting>
  <conditionalFormatting sqref="G10">
    <cfRule type="expression" dxfId="20" priority="67">
      <formula>VLOOKUP(AN26,AF:AF,1,0)=AN26</formula>
    </cfRule>
  </conditionalFormatting>
  <conditionalFormatting sqref="H10">
    <cfRule type="expression" dxfId="19" priority="68">
      <formula>VLOOKUP(AN27,AF:AF,1,0)=AN27</formula>
    </cfRule>
  </conditionalFormatting>
  <conditionalFormatting sqref="B11">
    <cfRule type="expression" dxfId="18" priority="69">
      <formula>VLOOKUP(AN28,AF:AF,1,0)=AN28</formula>
    </cfRule>
  </conditionalFormatting>
  <conditionalFormatting sqref="C11">
    <cfRule type="expression" dxfId="17" priority="70">
      <formula>VLOOKUP(AN29,AF:AF,1,0)=AN29</formula>
    </cfRule>
  </conditionalFormatting>
  <conditionalFormatting sqref="D11">
    <cfRule type="expression" dxfId="16" priority="71">
      <formula>VLOOKUP(AN30,AF:AF,1,0)=AN30</formula>
    </cfRule>
  </conditionalFormatting>
  <conditionalFormatting sqref="E11">
    <cfRule type="expression" dxfId="15" priority="72">
      <formula>VLOOKUP(AN31,AF:AF,1,0)=AN31</formula>
    </cfRule>
  </conditionalFormatting>
  <conditionalFormatting sqref="F11">
    <cfRule type="expression" dxfId="14" priority="73">
      <formula>VLOOKUP(AN32,AF:AF,1,0)=AN32</formula>
    </cfRule>
  </conditionalFormatting>
  <conditionalFormatting sqref="G11">
    <cfRule type="expression" dxfId="13" priority="74">
      <formula>VLOOKUP(AN33,AF:AF,1,0)=AN33</formula>
    </cfRule>
  </conditionalFormatting>
  <conditionalFormatting sqref="H11">
    <cfRule type="expression" dxfId="12" priority="75">
      <formula>VLOOKUP(AN34,AF:AF,1,0)=AN34</formula>
    </cfRule>
  </conditionalFormatting>
  <conditionalFormatting sqref="B12">
    <cfRule type="expression" dxfId="11" priority="76">
      <formula>VLOOKUP(AN35,AF:AF,1,0)=AN35</formula>
    </cfRule>
  </conditionalFormatting>
  <conditionalFormatting sqref="C12">
    <cfRule type="expression" dxfId="10" priority="77">
      <formula>VLOOKUP(AN36,AF:AF,1,0)=AN36</formula>
    </cfRule>
  </conditionalFormatting>
  <conditionalFormatting sqref="D12">
    <cfRule type="expression" dxfId="9" priority="78">
      <formula>VLOOKUP(AN37,AF:AF,1,0)=AN37</formula>
    </cfRule>
  </conditionalFormatting>
  <conditionalFormatting sqref="D9">
    <cfRule type="expression" dxfId="8" priority="79">
      <formula>VLOOKUP(AN16,AF:AF,1,0)=AN16</formula>
    </cfRule>
  </conditionalFormatting>
  <conditionalFormatting sqref="C9">
    <cfRule type="expression" dxfId="7" priority="80">
      <formula>VLOOKUP(AN15,AF:AF,1,0)=AN15</formula>
    </cfRule>
  </conditionalFormatting>
  <conditionalFormatting sqref="B9">
    <cfRule type="expression" dxfId="6" priority="81">
      <formula>VLOOKUP(AN14,AF:AF,1,0)=AN14</formula>
    </cfRule>
  </conditionalFormatting>
  <conditionalFormatting sqref="H8">
    <cfRule type="expression" dxfId="5" priority="82">
      <formula>VLOOKUP(AN13,AF:AF,1,0)=AN13</formula>
    </cfRule>
  </conditionalFormatting>
  <conditionalFormatting sqref="G8">
    <cfRule type="expression" dxfId="4" priority="83">
      <formula>VLOOKUP(AN12,AF:AF,1,0)=AN12</formula>
    </cfRule>
  </conditionalFormatting>
  <conditionalFormatting sqref="F8">
    <cfRule type="expression" dxfId="3" priority="84">
      <formula>VLOOKUP(AN11,AF:AF,1,0)=AN11</formula>
    </cfRule>
  </conditionalFormatting>
  <conditionalFormatting sqref="E8">
    <cfRule type="expression" dxfId="2" priority="85">
      <formula>VLOOKUP(AN10,AF:AF,1,0)=AN10</formula>
    </cfRule>
  </conditionalFormatting>
  <conditionalFormatting sqref="B8:H12">
    <cfRule type="expression" dxfId="1" priority="86">
      <formula>OR(B$7="Samedi",B$7="Dimanche")</formula>
    </cfRule>
    <cfRule type="expression" dxfId="0" priority="87">
      <formula>OR(B8&lt;$AP$7,B8&gt;$AP$8)</formula>
    </cfRule>
  </conditionalFormatting>
  <pageMargins left="0.7" right="0.7" top="0.75" bottom="0.75" header="0.3" footer="0.3"/>
  <pageSetup paperSize="9" orientation="portrait" horizontalDpi="1200" verticalDpi="1200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6" name="Drop Down 1">
              <controlPr defaultSize="0" autoLine="0" autoPict="0">
                <anchor moveWithCells="1">
                  <from>
                    <xdr:col>6</xdr:col>
                    <xdr:colOff>0</xdr:colOff>
                    <xdr:row>3</xdr:row>
                    <xdr:rowOff>7620</xdr:rowOff>
                  </from>
                  <to>
                    <xdr:col>8</xdr:col>
                    <xdr:colOff>0</xdr:colOff>
                    <xdr:row>3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7" name="Drop Down 2">
              <controlPr defaultSize="0" autoLine="0" autoPict="0">
                <anchor moveWithCells="1">
                  <from>
                    <xdr:col>6</xdr:col>
                    <xdr:colOff>0</xdr:colOff>
                    <xdr:row>4</xdr:row>
                    <xdr:rowOff>0</xdr:rowOff>
                  </from>
                  <to>
                    <xdr:col>8</xdr:col>
                    <xdr:colOff>0</xdr:colOff>
                    <xdr:row>5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2</vt:i4>
      </vt:variant>
      <vt:variant>
        <vt:lpstr>Benannte Bereiche</vt:lpstr>
      </vt:variant>
      <vt:variant>
        <vt:i4>3</vt:i4>
      </vt:variant>
    </vt:vector>
  </HeadingPairs>
  <TitlesOfParts>
    <vt:vector size="5" baseType="lpstr">
      <vt:lpstr>Base de données Congrès</vt:lpstr>
      <vt:lpstr>Feuil1</vt:lpstr>
      <vt:lpstr>datescongrès</vt:lpstr>
      <vt:lpstr>lieu_congrès</vt:lpstr>
      <vt:lpstr>nom_congrès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Arbeitsplatz</cp:lastModifiedBy>
  <dcterms:created xsi:type="dcterms:W3CDTF">2019-12-22T21:54:38Z</dcterms:created>
  <dcterms:modified xsi:type="dcterms:W3CDTF">2020-01-03T03:23:25Z</dcterms:modified>
</cp:coreProperties>
</file>