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autoCompressPictures="0"/>
  <bookViews>
    <workbookView xWindow="0" yWindow="0" windowWidth="23256" windowHeight="13176" tabRatio="500" activeTab="2"/>
  </bookViews>
  <sheets>
    <sheet name="Suivi" sheetId="1" r:id="rId1"/>
    <sheet name="Synthèse suivi" sheetId="2" r:id="rId2"/>
    <sheet name="Bilans sportifs" sheetId="4" r:id="rId3"/>
    <sheet name="Bilans ostéo" sheetId="5" r:id="rId4"/>
    <sheet name="Bilans diet" sheetId="6" r:id="rId5"/>
  </sheets>
  <definedNames>
    <definedName name="_xlnm._FilterDatabase" localSheetId="0" hidden="1">Suivi!$A$6:$S$738</definedName>
    <definedName name="Z_88E09CBE_F28B_4FEE_A007_03090B8BBE74_.wvu.FilterData" localSheetId="0" hidden="1">Suivi!$A$2</definedName>
    <definedName name="Z_CFE1C2E2_5848_4820_A9F7_2A89BF167CC4_.wvu.FilterData" localSheetId="0" hidden="1">Suivi!$N$5:$N$6</definedName>
    <definedName name="Z_FB25FF63_1CD8_43C8_8ED2_FFB2096FE4C3_.wvu.FilterData" localSheetId="0" hidden="1">Suivi!$P$5</definedName>
  </definedNames>
  <calcPr calcId="145621" concurrentCalc="0"/>
  <customWorkbookViews>
    <customWorkbookView name="Filtre 1" guid="{88E09CBE-F28B-4FEE-A007-03090B8BBE74}" maximized="1" windowWidth="0" windowHeight="0" activeSheetId="0"/>
    <customWorkbookView name="Filtre 2" guid="{CFE1C2E2-5848-4820-A9F7-2A89BF167CC4}" maximized="1" windowWidth="0" windowHeight="0" activeSheetId="0"/>
    <customWorkbookView name="Filtre 3" guid="{FB25FF63-1CD8-43C8-8ED2-FFB2096FE4C3}" maximized="1" windowWidth="0" windowHeight="0" activeSheetId="0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D1" i="4"/>
  <c r="E3" i="4"/>
  <c r="C4" i="4"/>
  <c r="D4" i="4"/>
  <c r="C5" i="4"/>
  <c r="D5" i="4"/>
  <c r="C6" i="4"/>
  <c r="D6" i="4"/>
  <c r="C7" i="4"/>
  <c r="D7" i="4"/>
  <c r="C8" i="4"/>
  <c r="D8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D3" i="4"/>
  <c r="C3" i="4"/>
  <c r="D1" i="6"/>
  <c r="D1" i="5"/>
  <c r="P30" i="1"/>
  <c r="K15" i="2"/>
  <c r="K10" i="2"/>
  <c r="K11" i="2"/>
  <c r="H22" i="1"/>
  <c r="L22" i="1"/>
  <c r="J22" i="1"/>
  <c r="H23" i="1"/>
  <c r="L23" i="1"/>
  <c r="J23" i="1"/>
  <c r="H24" i="1"/>
  <c r="L24" i="1"/>
  <c r="J24" i="1"/>
  <c r="H25" i="1"/>
  <c r="L25" i="1"/>
  <c r="J25" i="1"/>
  <c r="H26" i="1"/>
  <c r="L26" i="1"/>
  <c r="J26" i="1"/>
  <c r="H27" i="1"/>
  <c r="L27" i="1"/>
  <c r="J27" i="1"/>
  <c r="H28" i="1"/>
  <c r="L28" i="1"/>
  <c r="J28" i="1"/>
  <c r="H29" i="1"/>
  <c r="L29" i="1"/>
  <c r="J29" i="1"/>
  <c r="H30" i="1"/>
  <c r="L30" i="1"/>
  <c r="J30" i="1"/>
  <c r="H31" i="1"/>
  <c r="L31" i="1"/>
  <c r="J31" i="1"/>
  <c r="H32" i="1"/>
  <c r="L32" i="1"/>
  <c r="J32" i="1"/>
  <c r="H33" i="1"/>
  <c r="J33" i="1"/>
  <c r="H34" i="1"/>
  <c r="L34" i="1"/>
  <c r="J34" i="1"/>
  <c r="H35" i="1"/>
  <c r="L35" i="1"/>
  <c r="J35" i="1"/>
  <c r="H36" i="1"/>
  <c r="L36" i="1"/>
  <c r="J36" i="1"/>
  <c r="H37" i="1"/>
  <c r="L37" i="1"/>
  <c r="J37" i="1"/>
  <c r="H38" i="1"/>
  <c r="L38" i="1"/>
  <c r="J38" i="1"/>
  <c r="H39" i="1"/>
  <c r="L39" i="1"/>
  <c r="J39" i="1"/>
  <c r="H40" i="1"/>
  <c r="L40" i="1"/>
  <c r="J40" i="1"/>
  <c r="H41" i="1"/>
  <c r="L41" i="1"/>
  <c r="J41" i="1"/>
  <c r="H42" i="1"/>
  <c r="L42" i="1"/>
  <c r="J42" i="1"/>
  <c r="H43" i="1"/>
  <c r="L43" i="1"/>
  <c r="J43" i="1"/>
  <c r="H44" i="1"/>
  <c r="L44" i="1"/>
  <c r="J44" i="1"/>
  <c r="H45" i="1"/>
  <c r="L45" i="1"/>
  <c r="J45" i="1"/>
  <c r="H46" i="1"/>
  <c r="L46" i="1"/>
  <c r="J46" i="1"/>
  <c r="H47" i="1"/>
  <c r="L47" i="1"/>
  <c r="J47" i="1"/>
  <c r="H48" i="1"/>
  <c r="L48" i="1"/>
  <c r="J48" i="1"/>
  <c r="H49" i="1"/>
  <c r="L49" i="1"/>
  <c r="J49" i="1"/>
  <c r="H50" i="1"/>
  <c r="L50" i="1"/>
  <c r="J50" i="1"/>
  <c r="H51" i="1"/>
  <c r="L51" i="1"/>
  <c r="J51" i="1"/>
  <c r="H52" i="1"/>
  <c r="L52" i="1"/>
  <c r="J52" i="1"/>
  <c r="H53" i="1"/>
  <c r="L53" i="1"/>
  <c r="J53" i="1"/>
  <c r="H54" i="1"/>
  <c r="L54" i="1"/>
  <c r="J54" i="1"/>
  <c r="H55" i="1"/>
  <c r="J55" i="1"/>
  <c r="H56" i="1"/>
  <c r="L56" i="1"/>
  <c r="J56" i="1"/>
  <c r="H57" i="1"/>
  <c r="L57" i="1"/>
  <c r="J57" i="1"/>
  <c r="H58" i="1"/>
  <c r="L58" i="1"/>
  <c r="J58" i="1"/>
  <c r="H59" i="1"/>
  <c r="L59" i="1"/>
  <c r="J59" i="1"/>
  <c r="H60" i="1"/>
  <c r="L60" i="1"/>
  <c r="J60" i="1"/>
  <c r="H61" i="1"/>
  <c r="L61" i="1"/>
  <c r="J61" i="1"/>
  <c r="H62" i="1"/>
  <c r="L62" i="1"/>
  <c r="J62" i="1"/>
  <c r="H63" i="1"/>
  <c r="L63" i="1"/>
  <c r="J63" i="1"/>
  <c r="H64" i="1"/>
  <c r="L64" i="1"/>
  <c r="J64" i="1"/>
  <c r="H65" i="1"/>
  <c r="L65" i="1"/>
  <c r="J65" i="1"/>
  <c r="H66" i="1"/>
  <c r="L66" i="1"/>
  <c r="J66" i="1"/>
  <c r="H67" i="1"/>
  <c r="L67" i="1"/>
  <c r="J67" i="1"/>
  <c r="H68" i="1"/>
  <c r="L68" i="1"/>
  <c r="J68" i="1"/>
  <c r="H69" i="1"/>
  <c r="L69" i="1"/>
  <c r="J69" i="1"/>
  <c r="H70" i="1"/>
  <c r="L70" i="1"/>
  <c r="J70" i="1"/>
  <c r="H71" i="1"/>
  <c r="L71" i="1"/>
  <c r="J71" i="1"/>
  <c r="H72" i="1"/>
  <c r="L72" i="1"/>
  <c r="J72" i="1"/>
  <c r="H73" i="1"/>
  <c r="J73" i="1"/>
  <c r="H74" i="1"/>
  <c r="L74" i="1"/>
  <c r="J74" i="1"/>
  <c r="H75" i="1"/>
  <c r="L75" i="1"/>
  <c r="J75" i="1"/>
  <c r="H76" i="1"/>
  <c r="L76" i="1"/>
  <c r="J76" i="1"/>
  <c r="H77" i="1"/>
  <c r="L77" i="1"/>
  <c r="J77" i="1"/>
  <c r="H78" i="1"/>
  <c r="L78" i="1"/>
  <c r="J78" i="1"/>
  <c r="H79" i="1"/>
  <c r="L79" i="1"/>
  <c r="J79" i="1"/>
  <c r="H80" i="1"/>
  <c r="L80" i="1"/>
  <c r="J80" i="1"/>
  <c r="H81" i="1"/>
  <c r="L81" i="1"/>
  <c r="J81" i="1"/>
  <c r="H82" i="1"/>
  <c r="L82" i="1"/>
  <c r="J82" i="1"/>
  <c r="H83" i="1"/>
  <c r="L83" i="1"/>
  <c r="J83" i="1"/>
  <c r="H84" i="1"/>
  <c r="L84" i="1"/>
  <c r="J84" i="1"/>
  <c r="H85" i="1"/>
  <c r="L85" i="1"/>
  <c r="J85" i="1"/>
  <c r="H86" i="1"/>
  <c r="L86" i="1"/>
  <c r="J86" i="1"/>
  <c r="H87" i="1"/>
  <c r="L87" i="1"/>
  <c r="J87" i="1"/>
  <c r="H88" i="1"/>
  <c r="L88" i="1"/>
  <c r="J88" i="1"/>
  <c r="H89" i="1"/>
  <c r="L89" i="1"/>
  <c r="J89" i="1"/>
  <c r="H90" i="1"/>
  <c r="J90" i="1"/>
  <c r="H91" i="1"/>
  <c r="L91" i="1"/>
  <c r="J91" i="1"/>
  <c r="H92" i="1"/>
  <c r="L92" i="1"/>
  <c r="J92" i="1"/>
  <c r="H93" i="1"/>
  <c r="L93" i="1"/>
  <c r="J93" i="1"/>
  <c r="H94" i="1"/>
  <c r="L94" i="1"/>
  <c r="J94" i="1"/>
  <c r="H95" i="1"/>
  <c r="L95" i="1"/>
  <c r="J95" i="1"/>
  <c r="H96" i="1"/>
  <c r="L96" i="1"/>
  <c r="J96" i="1"/>
  <c r="H97" i="1"/>
  <c r="L97" i="1"/>
  <c r="J97" i="1"/>
  <c r="H98" i="1"/>
  <c r="L98" i="1"/>
  <c r="J98" i="1"/>
  <c r="H99" i="1"/>
  <c r="L99" i="1"/>
  <c r="J99" i="1"/>
  <c r="H100" i="1"/>
  <c r="L100" i="1"/>
  <c r="J100" i="1"/>
  <c r="H101" i="1"/>
  <c r="L101" i="1"/>
  <c r="J101" i="1"/>
  <c r="H102" i="1"/>
  <c r="L102" i="1"/>
  <c r="J102" i="1"/>
  <c r="H103" i="1"/>
  <c r="L103" i="1"/>
  <c r="J103" i="1"/>
  <c r="H104" i="1"/>
  <c r="L104" i="1"/>
  <c r="J104" i="1"/>
  <c r="H105" i="1"/>
  <c r="L105" i="1"/>
  <c r="J105" i="1"/>
  <c r="H106" i="1"/>
  <c r="L106" i="1"/>
  <c r="J106" i="1"/>
  <c r="H107" i="1"/>
  <c r="L107" i="1"/>
  <c r="J107" i="1"/>
  <c r="H108" i="1"/>
  <c r="L108" i="1"/>
  <c r="J108" i="1"/>
  <c r="H109" i="1"/>
  <c r="L109" i="1"/>
  <c r="J109" i="1"/>
  <c r="H110" i="1"/>
  <c r="L110" i="1"/>
  <c r="J110" i="1"/>
  <c r="H111" i="1"/>
  <c r="L111" i="1"/>
  <c r="J111" i="1"/>
  <c r="H112" i="1"/>
  <c r="L112" i="1"/>
  <c r="J112" i="1"/>
  <c r="H113" i="1"/>
  <c r="L113" i="1"/>
  <c r="J113" i="1"/>
  <c r="H114" i="1"/>
  <c r="L114" i="1"/>
  <c r="J114" i="1"/>
  <c r="H115" i="1"/>
  <c r="L115" i="1"/>
  <c r="J115" i="1"/>
  <c r="H116" i="1"/>
  <c r="L116" i="1"/>
  <c r="J116" i="1"/>
  <c r="H117" i="1"/>
  <c r="L117" i="1"/>
  <c r="J117" i="1"/>
  <c r="H118" i="1"/>
  <c r="L118" i="1"/>
  <c r="J118" i="1"/>
  <c r="H119" i="1"/>
  <c r="L119" i="1"/>
  <c r="J119" i="1"/>
  <c r="H120" i="1"/>
  <c r="L120" i="1"/>
  <c r="J120" i="1"/>
  <c r="H121" i="1"/>
  <c r="L121" i="1"/>
  <c r="J121" i="1"/>
  <c r="H122" i="1"/>
  <c r="L122" i="1"/>
  <c r="J122" i="1"/>
  <c r="H123" i="1"/>
  <c r="L123" i="1"/>
  <c r="J123" i="1"/>
  <c r="H124" i="1"/>
  <c r="L124" i="1"/>
  <c r="J124" i="1"/>
  <c r="H125" i="1"/>
  <c r="L125" i="1"/>
  <c r="J125" i="1"/>
  <c r="H126" i="1"/>
  <c r="L126" i="1"/>
  <c r="J126" i="1"/>
  <c r="H127" i="1"/>
  <c r="L127" i="1"/>
  <c r="J127" i="1"/>
  <c r="H128" i="1"/>
  <c r="L128" i="1"/>
  <c r="J128" i="1"/>
  <c r="H129" i="1"/>
  <c r="L129" i="1"/>
  <c r="J129" i="1"/>
  <c r="H130" i="1"/>
  <c r="L130" i="1"/>
  <c r="J130" i="1"/>
  <c r="H131" i="1"/>
  <c r="L131" i="1"/>
  <c r="J131" i="1"/>
  <c r="H132" i="1"/>
  <c r="L132" i="1"/>
  <c r="J132" i="1"/>
  <c r="H133" i="1"/>
  <c r="L133" i="1"/>
  <c r="J133" i="1"/>
  <c r="H134" i="1"/>
  <c r="L134" i="1"/>
  <c r="J134" i="1"/>
  <c r="H135" i="1"/>
  <c r="L135" i="1"/>
  <c r="J135" i="1"/>
  <c r="H136" i="1"/>
  <c r="L136" i="1"/>
  <c r="J136" i="1"/>
  <c r="H137" i="1"/>
  <c r="L137" i="1"/>
  <c r="J137" i="1"/>
  <c r="H138" i="1"/>
  <c r="L138" i="1"/>
  <c r="J138" i="1"/>
  <c r="H139" i="1"/>
  <c r="L139" i="1"/>
  <c r="J139" i="1"/>
  <c r="H140" i="1"/>
  <c r="L140" i="1"/>
  <c r="J140" i="1"/>
  <c r="H141" i="1"/>
  <c r="L141" i="1"/>
  <c r="J141" i="1"/>
  <c r="H143" i="1"/>
  <c r="L143" i="1"/>
  <c r="J143" i="1"/>
  <c r="H144" i="1"/>
  <c r="L144" i="1"/>
  <c r="J144" i="1"/>
  <c r="H145" i="1"/>
  <c r="L145" i="1"/>
  <c r="J145" i="1"/>
  <c r="H146" i="1"/>
  <c r="L146" i="1"/>
  <c r="J146" i="1"/>
  <c r="H147" i="1"/>
  <c r="L147" i="1"/>
  <c r="J147" i="1"/>
  <c r="H148" i="1"/>
  <c r="L148" i="1"/>
  <c r="J148" i="1"/>
  <c r="H149" i="1"/>
  <c r="L149" i="1"/>
  <c r="J149" i="1"/>
  <c r="H150" i="1"/>
  <c r="L150" i="1"/>
  <c r="J150" i="1"/>
  <c r="H151" i="1"/>
  <c r="L151" i="1"/>
  <c r="J151" i="1"/>
  <c r="H152" i="1"/>
  <c r="L152" i="1"/>
  <c r="J152" i="1"/>
  <c r="H153" i="1"/>
  <c r="L153" i="1"/>
  <c r="J153" i="1"/>
  <c r="H154" i="1"/>
  <c r="L154" i="1"/>
  <c r="J154" i="1"/>
  <c r="H155" i="1"/>
  <c r="L155" i="1"/>
  <c r="J155" i="1"/>
  <c r="H156" i="1"/>
  <c r="L156" i="1"/>
  <c r="J156" i="1"/>
  <c r="H157" i="1"/>
  <c r="L157" i="1"/>
  <c r="J157" i="1"/>
  <c r="H158" i="1"/>
  <c r="L158" i="1"/>
  <c r="J158" i="1"/>
  <c r="H159" i="1"/>
  <c r="L159" i="1"/>
  <c r="J159" i="1"/>
  <c r="H160" i="1"/>
  <c r="L160" i="1"/>
  <c r="J160" i="1"/>
  <c r="H161" i="1"/>
  <c r="L161" i="1"/>
  <c r="J161" i="1"/>
  <c r="H162" i="1"/>
  <c r="L162" i="1"/>
  <c r="J162" i="1"/>
  <c r="H163" i="1"/>
  <c r="L163" i="1"/>
  <c r="J163" i="1"/>
  <c r="H164" i="1"/>
  <c r="L164" i="1"/>
  <c r="J164" i="1"/>
  <c r="H165" i="1"/>
  <c r="L165" i="1"/>
  <c r="J165" i="1"/>
  <c r="H166" i="1"/>
  <c r="L166" i="1"/>
  <c r="J166" i="1"/>
  <c r="H167" i="1"/>
  <c r="L167" i="1"/>
  <c r="J167" i="1"/>
  <c r="H168" i="1"/>
  <c r="L168" i="1"/>
  <c r="J168" i="1"/>
  <c r="H169" i="1"/>
  <c r="L169" i="1"/>
  <c r="J169" i="1"/>
  <c r="H170" i="1"/>
  <c r="L170" i="1"/>
  <c r="J170" i="1"/>
  <c r="H171" i="1"/>
  <c r="L171" i="1"/>
  <c r="J171" i="1"/>
  <c r="H172" i="1"/>
  <c r="L172" i="1"/>
  <c r="J172" i="1"/>
  <c r="H173" i="1"/>
  <c r="L173" i="1"/>
  <c r="J173" i="1"/>
  <c r="H174" i="1"/>
  <c r="L174" i="1"/>
  <c r="J174" i="1"/>
  <c r="H175" i="1"/>
  <c r="L175" i="1"/>
  <c r="J175" i="1"/>
  <c r="H176" i="1"/>
  <c r="L176" i="1"/>
  <c r="J176" i="1"/>
  <c r="H177" i="1"/>
  <c r="L177" i="1"/>
  <c r="J177" i="1"/>
  <c r="H178" i="1"/>
  <c r="L178" i="1"/>
  <c r="J178" i="1"/>
  <c r="H179" i="1"/>
  <c r="L179" i="1"/>
  <c r="J179" i="1"/>
  <c r="H180" i="1"/>
  <c r="L180" i="1"/>
  <c r="J180" i="1"/>
  <c r="H181" i="1"/>
  <c r="L181" i="1"/>
  <c r="J181" i="1"/>
  <c r="H182" i="1"/>
  <c r="L182" i="1"/>
  <c r="J182" i="1"/>
  <c r="H183" i="1"/>
  <c r="L183" i="1"/>
  <c r="J183" i="1"/>
  <c r="H184" i="1"/>
  <c r="L184" i="1"/>
  <c r="J184" i="1"/>
  <c r="H185" i="1"/>
  <c r="L185" i="1"/>
  <c r="J185" i="1"/>
  <c r="H186" i="1"/>
  <c r="L186" i="1"/>
  <c r="J186" i="1"/>
  <c r="H187" i="1"/>
  <c r="L187" i="1"/>
  <c r="J187" i="1"/>
  <c r="H188" i="1"/>
  <c r="L188" i="1"/>
  <c r="J188" i="1"/>
  <c r="H189" i="1"/>
  <c r="L189" i="1"/>
  <c r="J189" i="1"/>
  <c r="H190" i="1"/>
  <c r="L190" i="1"/>
  <c r="J190" i="1"/>
  <c r="H191" i="1"/>
  <c r="L191" i="1"/>
  <c r="J191" i="1"/>
  <c r="H192" i="1"/>
  <c r="L192" i="1"/>
  <c r="J192" i="1"/>
  <c r="H193" i="1"/>
  <c r="L193" i="1"/>
  <c r="J193" i="1"/>
  <c r="H194" i="1"/>
  <c r="L194" i="1"/>
  <c r="J194" i="1"/>
  <c r="H195" i="1"/>
  <c r="L195" i="1"/>
  <c r="J195" i="1"/>
  <c r="H196" i="1"/>
  <c r="L196" i="1"/>
  <c r="J196" i="1"/>
  <c r="H197" i="1"/>
  <c r="L197" i="1"/>
  <c r="J197" i="1"/>
  <c r="H198" i="1"/>
  <c r="L198" i="1"/>
  <c r="J198" i="1"/>
  <c r="H199" i="1"/>
  <c r="L199" i="1"/>
  <c r="J199" i="1"/>
  <c r="H200" i="1"/>
  <c r="L200" i="1"/>
  <c r="J200" i="1"/>
  <c r="H201" i="1"/>
  <c r="L201" i="1"/>
  <c r="J201" i="1"/>
  <c r="H202" i="1"/>
  <c r="L202" i="1"/>
  <c r="J202" i="1"/>
  <c r="H203" i="1"/>
  <c r="L203" i="1"/>
  <c r="J203" i="1"/>
  <c r="H204" i="1"/>
  <c r="L204" i="1"/>
  <c r="J204" i="1"/>
  <c r="H205" i="1"/>
  <c r="L205" i="1"/>
  <c r="J205" i="1"/>
  <c r="H206" i="1"/>
  <c r="L206" i="1"/>
  <c r="J206" i="1"/>
  <c r="H207" i="1"/>
  <c r="L207" i="1"/>
  <c r="J207" i="1"/>
  <c r="H208" i="1"/>
  <c r="L208" i="1"/>
  <c r="J208" i="1"/>
  <c r="H209" i="1"/>
  <c r="L209" i="1"/>
  <c r="J209" i="1"/>
  <c r="H210" i="1"/>
  <c r="L210" i="1"/>
  <c r="J210" i="1"/>
  <c r="H211" i="1"/>
  <c r="L211" i="1"/>
  <c r="J211" i="1"/>
  <c r="H212" i="1"/>
  <c r="L212" i="1"/>
  <c r="J212" i="1"/>
  <c r="H213" i="1"/>
  <c r="J213" i="1"/>
  <c r="H214" i="1"/>
  <c r="L214" i="1"/>
  <c r="J214" i="1"/>
  <c r="H215" i="1"/>
  <c r="L215" i="1"/>
  <c r="J215" i="1"/>
  <c r="H216" i="1"/>
  <c r="L216" i="1"/>
  <c r="J216" i="1"/>
  <c r="H217" i="1"/>
  <c r="L217" i="1"/>
  <c r="J217" i="1"/>
  <c r="H218" i="1"/>
  <c r="L218" i="1"/>
  <c r="J218" i="1"/>
  <c r="H219" i="1"/>
  <c r="L219" i="1"/>
  <c r="J219" i="1"/>
  <c r="H220" i="1"/>
  <c r="L220" i="1"/>
  <c r="J220" i="1"/>
  <c r="H221" i="1"/>
  <c r="L221" i="1"/>
  <c r="J221" i="1"/>
  <c r="H222" i="1"/>
  <c r="L222" i="1"/>
  <c r="J222" i="1"/>
  <c r="H223" i="1"/>
  <c r="L223" i="1"/>
  <c r="J223" i="1"/>
  <c r="H224" i="1"/>
  <c r="L224" i="1"/>
  <c r="J224" i="1"/>
  <c r="H225" i="1"/>
  <c r="L225" i="1"/>
  <c r="J225" i="1"/>
  <c r="H226" i="1"/>
  <c r="L226" i="1"/>
  <c r="J226" i="1"/>
  <c r="H227" i="1"/>
  <c r="L227" i="1"/>
  <c r="J227" i="1"/>
  <c r="H228" i="1"/>
  <c r="L228" i="1"/>
  <c r="J228" i="1"/>
  <c r="H229" i="1"/>
  <c r="L229" i="1"/>
  <c r="J229" i="1"/>
  <c r="H230" i="1"/>
  <c r="L230" i="1"/>
  <c r="J230" i="1"/>
  <c r="H232" i="1"/>
  <c r="L232" i="1"/>
  <c r="J232" i="1"/>
  <c r="H233" i="1"/>
  <c r="L233" i="1"/>
  <c r="J233" i="1"/>
  <c r="H234" i="1"/>
  <c r="J234" i="1"/>
  <c r="H235" i="1"/>
  <c r="L235" i="1"/>
  <c r="J235" i="1"/>
  <c r="H236" i="1"/>
  <c r="L236" i="1"/>
  <c r="J236" i="1"/>
  <c r="H237" i="1"/>
  <c r="L237" i="1"/>
  <c r="J237" i="1"/>
  <c r="H238" i="1"/>
  <c r="L238" i="1"/>
  <c r="J238" i="1"/>
  <c r="H239" i="1"/>
  <c r="L239" i="1"/>
  <c r="J239" i="1"/>
  <c r="H240" i="1"/>
  <c r="L240" i="1"/>
  <c r="J240" i="1"/>
  <c r="H241" i="1"/>
  <c r="L241" i="1"/>
  <c r="J241" i="1"/>
  <c r="H242" i="1"/>
  <c r="L242" i="1"/>
  <c r="J242" i="1"/>
  <c r="H243" i="1"/>
  <c r="L243" i="1"/>
  <c r="J243" i="1"/>
  <c r="H244" i="1"/>
  <c r="L244" i="1"/>
  <c r="J244" i="1"/>
  <c r="H245" i="1"/>
  <c r="L245" i="1"/>
  <c r="J245" i="1"/>
  <c r="H246" i="1"/>
  <c r="L246" i="1"/>
  <c r="J246" i="1"/>
  <c r="H247" i="1"/>
  <c r="L247" i="1"/>
  <c r="J247" i="1"/>
  <c r="H248" i="1"/>
  <c r="L248" i="1"/>
  <c r="J248" i="1"/>
  <c r="H249" i="1"/>
  <c r="L249" i="1"/>
  <c r="J249" i="1"/>
  <c r="H250" i="1"/>
  <c r="L250" i="1"/>
  <c r="J250" i="1"/>
  <c r="H251" i="1"/>
  <c r="J251" i="1"/>
  <c r="H252" i="1"/>
  <c r="J252" i="1"/>
  <c r="H253" i="1"/>
  <c r="J253" i="1"/>
  <c r="H254" i="1"/>
  <c r="J254" i="1"/>
  <c r="H255" i="1"/>
  <c r="J255" i="1"/>
  <c r="H256" i="1"/>
  <c r="J256" i="1"/>
  <c r="H257" i="1"/>
  <c r="J257" i="1"/>
  <c r="H258" i="1"/>
  <c r="J258" i="1"/>
  <c r="H259" i="1"/>
  <c r="J259" i="1"/>
  <c r="H260" i="1"/>
  <c r="J260" i="1"/>
  <c r="H261" i="1"/>
  <c r="J261" i="1"/>
  <c r="H262" i="1"/>
  <c r="J262" i="1"/>
  <c r="H263" i="1"/>
  <c r="J263" i="1"/>
  <c r="H264" i="1"/>
  <c r="J264" i="1"/>
  <c r="H265" i="1"/>
  <c r="J265" i="1"/>
  <c r="H266" i="1"/>
  <c r="J266" i="1"/>
  <c r="H267" i="1"/>
  <c r="J267" i="1"/>
  <c r="H268" i="1"/>
  <c r="J268" i="1"/>
  <c r="H269" i="1"/>
  <c r="J269" i="1"/>
  <c r="H270" i="1"/>
  <c r="J270" i="1"/>
  <c r="H271" i="1"/>
  <c r="J271" i="1"/>
  <c r="H272" i="1"/>
  <c r="J272" i="1"/>
  <c r="H273" i="1"/>
  <c r="J273" i="1"/>
  <c r="H274" i="1"/>
  <c r="J274" i="1"/>
  <c r="H275" i="1"/>
  <c r="J275" i="1"/>
  <c r="H276" i="1"/>
  <c r="J276" i="1"/>
  <c r="H277" i="1"/>
  <c r="J277" i="1"/>
  <c r="H278" i="1"/>
  <c r="J278" i="1"/>
  <c r="H279" i="1"/>
  <c r="J279" i="1"/>
  <c r="H280" i="1"/>
  <c r="J280" i="1"/>
  <c r="H281" i="1"/>
  <c r="J281" i="1"/>
  <c r="H282" i="1"/>
  <c r="J282" i="1"/>
  <c r="H283" i="1"/>
  <c r="J283" i="1"/>
  <c r="H284" i="1"/>
  <c r="J284" i="1"/>
  <c r="H285" i="1"/>
  <c r="J285" i="1"/>
  <c r="H286" i="1"/>
  <c r="J286" i="1"/>
  <c r="H287" i="1"/>
  <c r="J287" i="1"/>
  <c r="H288" i="1"/>
  <c r="J288" i="1"/>
  <c r="H289" i="1"/>
  <c r="J289" i="1"/>
  <c r="H290" i="1"/>
  <c r="J290" i="1"/>
  <c r="H291" i="1"/>
  <c r="J291" i="1"/>
  <c r="H292" i="1"/>
  <c r="J292" i="1"/>
  <c r="H293" i="1"/>
  <c r="J293" i="1"/>
  <c r="H294" i="1"/>
  <c r="J294" i="1"/>
  <c r="H295" i="1"/>
  <c r="J295" i="1"/>
  <c r="H296" i="1"/>
  <c r="J296" i="1"/>
  <c r="H297" i="1"/>
  <c r="J297" i="1"/>
  <c r="H298" i="1"/>
  <c r="J298" i="1"/>
  <c r="H299" i="1"/>
  <c r="J299" i="1"/>
  <c r="H300" i="1"/>
  <c r="J300" i="1"/>
  <c r="H301" i="1"/>
  <c r="J301" i="1"/>
  <c r="H302" i="1"/>
  <c r="J302" i="1"/>
  <c r="H303" i="1"/>
  <c r="J303" i="1"/>
  <c r="H304" i="1"/>
  <c r="J304" i="1"/>
  <c r="H305" i="1"/>
  <c r="J305" i="1"/>
  <c r="H306" i="1"/>
  <c r="J306" i="1"/>
  <c r="H307" i="1"/>
  <c r="J307" i="1"/>
  <c r="H308" i="1"/>
  <c r="J308" i="1"/>
  <c r="H309" i="1"/>
  <c r="J309" i="1"/>
  <c r="H310" i="1"/>
  <c r="J310" i="1"/>
  <c r="H311" i="1"/>
  <c r="J311" i="1"/>
  <c r="H312" i="1"/>
  <c r="J312" i="1"/>
  <c r="H313" i="1"/>
  <c r="J313" i="1"/>
  <c r="H314" i="1"/>
  <c r="J314" i="1"/>
  <c r="H315" i="1"/>
  <c r="J315" i="1"/>
  <c r="H316" i="1"/>
  <c r="J316" i="1"/>
  <c r="H317" i="1"/>
  <c r="J317" i="1"/>
  <c r="H318" i="1"/>
  <c r="J318" i="1"/>
  <c r="H319" i="1"/>
  <c r="J319" i="1"/>
  <c r="H21" i="1"/>
  <c r="L21" i="1"/>
  <c r="J21" i="1"/>
  <c r="H20" i="1"/>
  <c r="L20" i="1"/>
  <c r="J20" i="1"/>
  <c r="H19" i="1"/>
  <c r="L19" i="1"/>
  <c r="J19" i="1"/>
  <c r="H18" i="1"/>
  <c r="L18" i="1"/>
  <c r="J18" i="1"/>
  <c r="H17" i="1"/>
  <c r="L17" i="1"/>
  <c r="J17" i="1"/>
  <c r="H16" i="1"/>
  <c r="L16" i="1"/>
  <c r="J16" i="1"/>
  <c r="H15" i="1"/>
  <c r="J15" i="1"/>
  <c r="H14" i="1"/>
  <c r="L14" i="1"/>
  <c r="J14" i="1"/>
  <c r="H13" i="1"/>
  <c r="L13" i="1"/>
  <c r="J13" i="1"/>
  <c r="H12" i="1"/>
  <c r="L12" i="1"/>
  <c r="J12" i="1"/>
  <c r="H11" i="1"/>
  <c r="L11" i="1"/>
  <c r="J11" i="1"/>
  <c r="H10" i="1"/>
  <c r="L10" i="1"/>
  <c r="J10" i="1"/>
  <c r="S155" i="1"/>
  <c r="P155" i="1"/>
  <c r="S154" i="1"/>
  <c r="P154" i="1"/>
  <c r="S153" i="1"/>
  <c r="P153" i="1"/>
  <c r="S152" i="1"/>
  <c r="P152" i="1"/>
  <c r="S151" i="1"/>
  <c r="P151" i="1"/>
  <c r="S150" i="1"/>
  <c r="P150" i="1"/>
  <c r="S149" i="1"/>
  <c r="P149" i="1"/>
  <c r="S148" i="1"/>
  <c r="P148" i="1"/>
  <c r="S147" i="1"/>
  <c r="P147" i="1"/>
  <c r="S146" i="1"/>
  <c r="P146" i="1"/>
  <c r="S145" i="1"/>
  <c r="P145" i="1"/>
  <c r="S144" i="1"/>
  <c r="P144" i="1"/>
  <c r="S143" i="1"/>
  <c r="P143" i="1"/>
  <c r="S142" i="1"/>
  <c r="P142" i="1"/>
  <c r="S141" i="1"/>
  <c r="P141" i="1"/>
  <c r="S140" i="1"/>
  <c r="P140" i="1"/>
  <c r="S139" i="1"/>
  <c r="P139" i="1"/>
  <c r="S138" i="1"/>
  <c r="P138" i="1"/>
  <c r="S137" i="1"/>
  <c r="P137" i="1"/>
  <c r="S136" i="1"/>
  <c r="P136" i="1"/>
  <c r="S135" i="1"/>
  <c r="P135" i="1"/>
  <c r="S134" i="1"/>
  <c r="P134" i="1"/>
  <c r="S133" i="1"/>
  <c r="P133" i="1"/>
  <c r="S132" i="1"/>
  <c r="P132" i="1"/>
  <c r="S131" i="1"/>
  <c r="P131" i="1"/>
  <c r="S130" i="1"/>
  <c r="P130" i="1"/>
  <c r="S129" i="1"/>
  <c r="P129" i="1"/>
  <c r="S128" i="1"/>
  <c r="P128" i="1"/>
  <c r="S127" i="1"/>
  <c r="P127" i="1"/>
  <c r="S126" i="1"/>
  <c r="P126" i="1"/>
  <c r="S125" i="1"/>
  <c r="P125" i="1"/>
  <c r="S124" i="1"/>
  <c r="P124" i="1"/>
  <c r="S123" i="1"/>
  <c r="P123" i="1"/>
  <c r="S122" i="1"/>
  <c r="P122" i="1"/>
  <c r="S121" i="1"/>
  <c r="P121" i="1"/>
  <c r="S120" i="1"/>
  <c r="P120" i="1"/>
  <c r="S119" i="1"/>
  <c r="P119" i="1"/>
  <c r="S118" i="1"/>
  <c r="P118" i="1"/>
  <c r="S117" i="1"/>
  <c r="P117" i="1"/>
  <c r="S116" i="1"/>
  <c r="P116" i="1"/>
  <c r="S115" i="1"/>
  <c r="P115" i="1"/>
  <c r="S114" i="1"/>
  <c r="P114" i="1"/>
  <c r="S113" i="1"/>
  <c r="P113" i="1"/>
  <c r="S112" i="1"/>
  <c r="P112" i="1"/>
  <c r="S111" i="1"/>
  <c r="P111" i="1"/>
  <c r="S110" i="1"/>
  <c r="P110" i="1"/>
  <c r="S109" i="1"/>
  <c r="P109" i="1"/>
  <c r="S108" i="1"/>
  <c r="P108" i="1"/>
  <c r="S107" i="1"/>
  <c r="P107" i="1"/>
  <c r="S106" i="1"/>
  <c r="P106" i="1"/>
  <c r="S105" i="1"/>
  <c r="P105" i="1"/>
  <c r="S104" i="1"/>
  <c r="P104" i="1"/>
  <c r="S103" i="1"/>
  <c r="P103" i="1"/>
  <c r="S102" i="1"/>
  <c r="P102" i="1"/>
  <c r="S101" i="1"/>
  <c r="P101" i="1"/>
  <c r="S100" i="1"/>
  <c r="P100" i="1"/>
  <c r="S99" i="1"/>
  <c r="P99" i="1"/>
  <c r="S98" i="1"/>
  <c r="P98" i="1"/>
  <c r="S97" i="1"/>
  <c r="P97" i="1"/>
  <c r="S96" i="1"/>
  <c r="P96" i="1"/>
  <c r="S95" i="1"/>
  <c r="P95" i="1"/>
  <c r="S94" i="1"/>
  <c r="P94" i="1"/>
  <c r="S93" i="1"/>
  <c r="P93" i="1"/>
  <c r="S92" i="1"/>
  <c r="P92" i="1"/>
  <c r="S91" i="1"/>
  <c r="P91" i="1"/>
  <c r="S90" i="1"/>
  <c r="P90" i="1"/>
  <c r="S89" i="1"/>
  <c r="P89" i="1"/>
  <c r="S88" i="1"/>
  <c r="P88" i="1"/>
  <c r="S87" i="1"/>
  <c r="P87" i="1"/>
  <c r="S86" i="1"/>
  <c r="P86" i="1"/>
  <c r="S85" i="1"/>
  <c r="P85" i="1"/>
  <c r="S84" i="1"/>
  <c r="P84" i="1"/>
  <c r="S83" i="1"/>
  <c r="P83" i="1"/>
  <c r="S82" i="1"/>
  <c r="P82" i="1"/>
  <c r="S81" i="1"/>
  <c r="P81" i="1"/>
  <c r="S80" i="1"/>
  <c r="P80" i="1"/>
  <c r="S79" i="1"/>
  <c r="P79" i="1"/>
  <c r="S78" i="1"/>
  <c r="P78" i="1"/>
  <c r="S77" i="1"/>
  <c r="P77" i="1"/>
  <c r="S76" i="1"/>
  <c r="P76" i="1"/>
  <c r="S75" i="1"/>
  <c r="P75" i="1"/>
  <c r="S74" i="1"/>
  <c r="P74" i="1"/>
  <c r="S73" i="1"/>
  <c r="P73" i="1"/>
  <c r="S72" i="1"/>
  <c r="P72" i="1"/>
  <c r="S71" i="1"/>
  <c r="P71" i="1"/>
  <c r="S70" i="1"/>
  <c r="P70" i="1"/>
  <c r="S69" i="1"/>
  <c r="P69" i="1"/>
  <c r="S68" i="1"/>
  <c r="P68" i="1"/>
  <c r="S67" i="1"/>
  <c r="P67" i="1"/>
  <c r="S66" i="1"/>
  <c r="P66" i="1"/>
  <c r="S65" i="1"/>
  <c r="P65" i="1"/>
  <c r="S64" i="1"/>
  <c r="P64" i="1"/>
  <c r="S63" i="1"/>
  <c r="P63" i="1"/>
  <c r="S62" i="1"/>
  <c r="P62" i="1"/>
  <c r="S61" i="1"/>
  <c r="P61" i="1"/>
  <c r="S60" i="1"/>
  <c r="P60" i="1"/>
  <c r="S59" i="1"/>
  <c r="P59" i="1"/>
  <c r="S58" i="1"/>
  <c r="P58" i="1"/>
  <c r="S57" i="1"/>
  <c r="P57" i="1"/>
  <c r="S56" i="1"/>
  <c r="P56" i="1"/>
  <c r="S55" i="1"/>
  <c r="P55" i="1"/>
  <c r="S54" i="1"/>
  <c r="P54" i="1"/>
  <c r="S53" i="1"/>
  <c r="P53" i="1"/>
  <c r="S52" i="1"/>
  <c r="P52" i="1"/>
  <c r="S51" i="1"/>
  <c r="P51" i="1"/>
  <c r="S50" i="1"/>
  <c r="P50" i="1"/>
  <c r="S49" i="1"/>
  <c r="P49" i="1"/>
  <c r="S48" i="1"/>
  <c r="P48" i="1"/>
  <c r="S47" i="1"/>
  <c r="P47" i="1"/>
  <c r="S46" i="1"/>
  <c r="P46" i="1"/>
  <c r="S45" i="1"/>
  <c r="P45" i="1"/>
  <c r="S44" i="1"/>
  <c r="P44" i="1"/>
  <c r="S43" i="1"/>
  <c r="P43" i="1"/>
  <c r="S42" i="1"/>
  <c r="P42" i="1"/>
  <c r="S41" i="1"/>
  <c r="P41" i="1"/>
  <c r="S40" i="1"/>
  <c r="P40" i="1"/>
  <c r="S39" i="1"/>
  <c r="P39" i="1"/>
  <c r="S38" i="1"/>
  <c r="P38" i="1"/>
  <c r="S37" i="1"/>
  <c r="P37" i="1"/>
  <c r="S36" i="1"/>
  <c r="P36" i="1"/>
  <c r="S35" i="1"/>
  <c r="P35" i="1"/>
  <c r="S34" i="1"/>
  <c r="P34" i="1"/>
  <c r="S33" i="1"/>
  <c r="P33" i="1"/>
  <c r="S32" i="1"/>
  <c r="P32" i="1"/>
  <c r="S29" i="1"/>
  <c r="P29" i="1"/>
  <c r="S28" i="1"/>
  <c r="P28" i="1"/>
  <c r="S27" i="1"/>
  <c r="P27" i="1"/>
  <c r="S25" i="1"/>
  <c r="P25" i="1"/>
  <c r="S24" i="1"/>
  <c r="P24" i="1"/>
  <c r="S23" i="1"/>
  <c r="P23" i="1"/>
  <c r="S22" i="1"/>
  <c r="P22" i="1"/>
  <c r="S21" i="1"/>
  <c r="P21" i="1"/>
  <c r="S20" i="1"/>
  <c r="P20" i="1"/>
  <c r="S19" i="1"/>
  <c r="P19" i="1"/>
  <c r="S18" i="1"/>
  <c r="P18" i="1"/>
  <c r="S17" i="1"/>
  <c r="P17" i="1"/>
  <c r="S16" i="1"/>
  <c r="P16" i="1"/>
  <c r="S14" i="1"/>
  <c r="P14" i="1"/>
  <c r="S13" i="1"/>
  <c r="P13" i="1"/>
  <c r="S12" i="1"/>
  <c r="P12" i="1"/>
  <c r="S11" i="1"/>
  <c r="P11" i="1"/>
  <c r="S10" i="1"/>
  <c r="P10" i="1"/>
  <c r="S9" i="1"/>
  <c r="P9" i="1"/>
  <c r="H9" i="1"/>
  <c r="L9" i="1"/>
  <c r="J9" i="1"/>
  <c r="S8" i="1"/>
  <c r="P8" i="1"/>
  <c r="H8" i="1"/>
  <c r="L8" i="1"/>
  <c r="J8" i="1"/>
  <c r="B17" i="2"/>
  <c r="B16" i="2"/>
  <c r="J15" i="2"/>
  <c r="I15" i="2"/>
  <c r="B15" i="2"/>
  <c r="C13" i="2"/>
  <c r="J10" i="2"/>
  <c r="J11" i="2"/>
  <c r="I10" i="2"/>
  <c r="I11" i="2"/>
  <c r="H7" i="2"/>
  <c r="G4" i="2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P516" i="1"/>
  <c r="S515" i="1"/>
  <c r="P515" i="1"/>
  <c r="S514" i="1"/>
  <c r="P514" i="1"/>
  <c r="S513" i="1"/>
  <c r="P513" i="1"/>
  <c r="S512" i="1"/>
  <c r="P512" i="1"/>
  <c r="S511" i="1"/>
  <c r="P511" i="1"/>
  <c r="S510" i="1"/>
  <c r="P510" i="1"/>
  <c r="S509" i="1"/>
  <c r="P509" i="1"/>
  <c r="S508" i="1"/>
  <c r="P508" i="1"/>
  <c r="S507" i="1"/>
  <c r="P507" i="1"/>
  <c r="S506" i="1"/>
  <c r="P506" i="1"/>
  <c r="S505" i="1"/>
  <c r="P505" i="1"/>
  <c r="S504" i="1"/>
  <c r="P504" i="1"/>
  <c r="S503" i="1"/>
  <c r="P503" i="1"/>
  <c r="S502" i="1"/>
  <c r="P502" i="1"/>
  <c r="S501" i="1"/>
  <c r="P501" i="1"/>
  <c r="S500" i="1"/>
  <c r="P500" i="1"/>
  <c r="S499" i="1"/>
  <c r="P499" i="1"/>
  <c r="S498" i="1"/>
  <c r="P498" i="1"/>
  <c r="S497" i="1"/>
  <c r="P497" i="1"/>
  <c r="S496" i="1"/>
  <c r="P496" i="1"/>
  <c r="S495" i="1"/>
  <c r="P495" i="1"/>
  <c r="S494" i="1"/>
  <c r="P494" i="1"/>
  <c r="S493" i="1"/>
  <c r="P493" i="1"/>
  <c r="S492" i="1"/>
  <c r="P492" i="1"/>
  <c r="S491" i="1"/>
  <c r="P491" i="1"/>
  <c r="S490" i="1"/>
  <c r="P490" i="1"/>
  <c r="S489" i="1"/>
  <c r="P489" i="1"/>
  <c r="S488" i="1"/>
  <c r="P488" i="1"/>
  <c r="S487" i="1"/>
  <c r="P487" i="1"/>
  <c r="S486" i="1"/>
  <c r="P486" i="1"/>
  <c r="S485" i="1"/>
  <c r="P485" i="1"/>
  <c r="S484" i="1"/>
  <c r="P484" i="1"/>
  <c r="S483" i="1"/>
  <c r="P483" i="1"/>
  <c r="S482" i="1"/>
  <c r="P482" i="1"/>
  <c r="S481" i="1"/>
  <c r="P481" i="1"/>
  <c r="S480" i="1"/>
  <c r="P480" i="1"/>
  <c r="S479" i="1"/>
  <c r="P479" i="1"/>
  <c r="S478" i="1"/>
  <c r="P478" i="1"/>
  <c r="S477" i="1"/>
  <c r="P477" i="1"/>
  <c r="S476" i="1"/>
  <c r="P476" i="1"/>
  <c r="S475" i="1"/>
  <c r="P475" i="1"/>
  <c r="S474" i="1"/>
  <c r="P474" i="1"/>
  <c r="S473" i="1"/>
  <c r="P473" i="1"/>
  <c r="S472" i="1"/>
  <c r="P472" i="1"/>
  <c r="S471" i="1"/>
  <c r="P471" i="1"/>
  <c r="S470" i="1"/>
  <c r="P470" i="1"/>
  <c r="S469" i="1"/>
  <c r="P469" i="1"/>
  <c r="S468" i="1"/>
  <c r="P468" i="1"/>
  <c r="S467" i="1"/>
  <c r="P467" i="1"/>
  <c r="S466" i="1"/>
  <c r="P466" i="1"/>
  <c r="S465" i="1"/>
  <c r="P465" i="1"/>
  <c r="S464" i="1"/>
  <c r="P464" i="1"/>
  <c r="S463" i="1"/>
  <c r="P463" i="1"/>
  <c r="S462" i="1"/>
  <c r="P462" i="1"/>
  <c r="S461" i="1"/>
  <c r="P461" i="1"/>
  <c r="S460" i="1"/>
  <c r="P460" i="1"/>
  <c r="S459" i="1"/>
  <c r="P459" i="1"/>
  <c r="S458" i="1"/>
  <c r="P458" i="1"/>
  <c r="S457" i="1"/>
  <c r="P457" i="1"/>
  <c r="S456" i="1"/>
  <c r="P456" i="1"/>
  <c r="S455" i="1"/>
  <c r="P455" i="1"/>
  <c r="S454" i="1"/>
  <c r="P454" i="1"/>
  <c r="S453" i="1"/>
  <c r="P453" i="1"/>
  <c r="S452" i="1"/>
  <c r="P452" i="1"/>
  <c r="S451" i="1"/>
  <c r="P451" i="1"/>
  <c r="S450" i="1"/>
  <c r="P450" i="1"/>
  <c r="S449" i="1"/>
  <c r="P449" i="1"/>
  <c r="S448" i="1"/>
  <c r="P448" i="1"/>
  <c r="S447" i="1"/>
  <c r="P447" i="1"/>
  <c r="S446" i="1"/>
  <c r="P446" i="1"/>
  <c r="S445" i="1"/>
  <c r="P445" i="1"/>
  <c r="S444" i="1"/>
  <c r="P444" i="1"/>
  <c r="S443" i="1"/>
  <c r="P443" i="1"/>
  <c r="S442" i="1"/>
  <c r="P442" i="1"/>
  <c r="S441" i="1"/>
  <c r="P441" i="1"/>
  <c r="S440" i="1"/>
  <c r="P440" i="1"/>
  <c r="S439" i="1"/>
  <c r="P439" i="1"/>
  <c r="S438" i="1"/>
  <c r="P438" i="1"/>
  <c r="S437" i="1"/>
  <c r="P437" i="1"/>
  <c r="S436" i="1"/>
  <c r="P436" i="1"/>
  <c r="S435" i="1"/>
  <c r="P435" i="1"/>
  <c r="S434" i="1"/>
  <c r="P434" i="1"/>
  <c r="S433" i="1"/>
  <c r="P433" i="1"/>
  <c r="S432" i="1"/>
  <c r="P432" i="1"/>
  <c r="S431" i="1"/>
  <c r="P431" i="1"/>
  <c r="S430" i="1"/>
  <c r="P430" i="1"/>
  <c r="S429" i="1"/>
  <c r="P429" i="1"/>
  <c r="S428" i="1"/>
  <c r="P428" i="1"/>
  <c r="S427" i="1"/>
  <c r="P427" i="1"/>
  <c r="S426" i="1"/>
  <c r="P426" i="1"/>
  <c r="S425" i="1"/>
  <c r="P425" i="1"/>
  <c r="S424" i="1"/>
  <c r="P424" i="1"/>
  <c r="S423" i="1"/>
  <c r="P423" i="1"/>
  <c r="O423" i="1"/>
  <c r="S422" i="1"/>
  <c r="P422" i="1"/>
  <c r="O422" i="1"/>
  <c r="S421" i="1"/>
  <c r="P421" i="1"/>
  <c r="O421" i="1"/>
  <c r="S420" i="1"/>
  <c r="P420" i="1"/>
  <c r="O420" i="1"/>
  <c r="S419" i="1"/>
  <c r="P419" i="1"/>
  <c r="O419" i="1"/>
  <c r="S418" i="1"/>
  <c r="P418" i="1"/>
  <c r="O418" i="1"/>
  <c r="S417" i="1"/>
  <c r="P417" i="1"/>
  <c r="O417" i="1"/>
  <c r="S416" i="1"/>
  <c r="P416" i="1"/>
  <c r="O416" i="1"/>
  <c r="S415" i="1"/>
  <c r="P415" i="1"/>
  <c r="O415" i="1"/>
  <c r="S414" i="1"/>
  <c r="P414" i="1"/>
  <c r="O414" i="1"/>
  <c r="S413" i="1"/>
  <c r="P413" i="1"/>
  <c r="O413" i="1"/>
  <c r="S412" i="1"/>
  <c r="P412" i="1"/>
  <c r="O412" i="1"/>
  <c r="S411" i="1"/>
  <c r="P411" i="1"/>
  <c r="O411" i="1"/>
  <c r="S410" i="1"/>
  <c r="P410" i="1"/>
  <c r="O410" i="1"/>
  <c r="S409" i="1"/>
  <c r="P409" i="1"/>
  <c r="O409" i="1"/>
  <c r="S408" i="1"/>
  <c r="P408" i="1"/>
  <c r="O408" i="1"/>
  <c r="S407" i="1"/>
  <c r="P407" i="1"/>
  <c r="O407" i="1"/>
  <c r="S406" i="1"/>
  <c r="P406" i="1"/>
  <c r="O406" i="1"/>
  <c r="S405" i="1"/>
  <c r="P405" i="1"/>
  <c r="O405" i="1"/>
  <c r="S404" i="1"/>
  <c r="P404" i="1"/>
  <c r="O404" i="1"/>
  <c r="S403" i="1"/>
  <c r="P403" i="1"/>
  <c r="O403" i="1"/>
  <c r="S402" i="1"/>
  <c r="P402" i="1"/>
  <c r="O402" i="1"/>
  <c r="S401" i="1"/>
  <c r="P401" i="1"/>
  <c r="O401" i="1"/>
  <c r="S400" i="1"/>
  <c r="P400" i="1"/>
  <c r="O400" i="1"/>
  <c r="S399" i="1"/>
  <c r="P399" i="1"/>
  <c r="O399" i="1"/>
  <c r="S398" i="1"/>
  <c r="P398" i="1"/>
  <c r="O398" i="1"/>
  <c r="S397" i="1"/>
  <c r="P397" i="1"/>
  <c r="O397" i="1"/>
  <c r="S396" i="1"/>
  <c r="P396" i="1"/>
  <c r="O396" i="1"/>
  <c r="S395" i="1"/>
  <c r="P395" i="1"/>
  <c r="O395" i="1"/>
  <c r="S394" i="1"/>
  <c r="P394" i="1"/>
  <c r="O394" i="1"/>
  <c r="S393" i="1"/>
  <c r="P393" i="1"/>
  <c r="O393" i="1"/>
  <c r="S392" i="1"/>
  <c r="P392" i="1"/>
  <c r="O392" i="1"/>
  <c r="S391" i="1"/>
  <c r="P391" i="1"/>
  <c r="O391" i="1"/>
  <c r="S390" i="1"/>
  <c r="P390" i="1"/>
  <c r="O390" i="1"/>
  <c r="S389" i="1"/>
  <c r="P389" i="1"/>
  <c r="O389" i="1"/>
  <c r="S388" i="1"/>
  <c r="P388" i="1"/>
  <c r="O388" i="1"/>
  <c r="S387" i="1"/>
  <c r="P387" i="1"/>
  <c r="O387" i="1"/>
  <c r="S386" i="1"/>
  <c r="P386" i="1"/>
  <c r="O386" i="1"/>
  <c r="S385" i="1"/>
  <c r="P385" i="1"/>
  <c r="O385" i="1"/>
  <c r="S384" i="1"/>
  <c r="P384" i="1"/>
  <c r="O384" i="1"/>
  <c r="S383" i="1"/>
  <c r="P383" i="1"/>
  <c r="O383" i="1"/>
  <c r="S382" i="1"/>
  <c r="P382" i="1"/>
  <c r="O382" i="1"/>
  <c r="S381" i="1"/>
  <c r="P381" i="1"/>
  <c r="O381" i="1"/>
  <c r="S380" i="1"/>
  <c r="P380" i="1"/>
  <c r="O380" i="1"/>
  <c r="S379" i="1"/>
  <c r="P379" i="1"/>
  <c r="O379" i="1"/>
  <c r="S378" i="1"/>
  <c r="P378" i="1"/>
  <c r="O378" i="1"/>
  <c r="S377" i="1"/>
  <c r="P377" i="1"/>
  <c r="O377" i="1"/>
  <c r="S376" i="1"/>
  <c r="P376" i="1"/>
  <c r="O376" i="1"/>
  <c r="S375" i="1"/>
  <c r="P375" i="1"/>
  <c r="O375" i="1"/>
  <c r="S374" i="1"/>
  <c r="P374" i="1"/>
  <c r="O374" i="1"/>
  <c r="L374" i="1"/>
  <c r="S373" i="1"/>
  <c r="P373" i="1"/>
  <c r="O373" i="1"/>
  <c r="L373" i="1"/>
  <c r="S372" i="1"/>
  <c r="P372" i="1"/>
  <c r="O372" i="1"/>
  <c r="L372" i="1"/>
  <c r="S371" i="1"/>
  <c r="P371" i="1"/>
  <c r="O371" i="1"/>
  <c r="L371" i="1"/>
  <c r="S370" i="1"/>
  <c r="P370" i="1"/>
  <c r="O370" i="1"/>
  <c r="L370" i="1"/>
  <c r="S369" i="1"/>
  <c r="P369" i="1"/>
  <c r="O369" i="1"/>
  <c r="L369" i="1"/>
  <c r="S368" i="1"/>
  <c r="P368" i="1"/>
  <c r="O368" i="1"/>
  <c r="L368" i="1"/>
  <c r="S367" i="1"/>
  <c r="P367" i="1"/>
  <c r="O367" i="1"/>
  <c r="L367" i="1"/>
  <c r="S366" i="1"/>
  <c r="P366" i="1"/>
  <c r="O366" i="1"/>
  <c r="L366" i="1"/>
  <c r="S365" i="1"/>
  <c r="P365" i="1"/>
  <c r="O365" i="1"/>
  <c r="L365" i="1"/>
  <c r="S364" i="1"/>
  <c r="P364" i="1"/>
  <c r="O364" i="1"/>
  <c r="L364" i="1"/>
  <c r="S363" i="1"/>
  <c r="P363" i="1"/>
  <c r="O363" i="1"/>
  <c r="L363" i="1"/>
  <c r="S362" i="1"/>
  <c r="P362" i="1"/>
  <c r="O362" i="1"/>
  <c r="L362" i="1"/>
  <c r="S361" i="1"/>
  <c r="P361" i="1"/>
  <c r="O361" i="1"/>
  <c r="L361" i="1"/>
  <c r="S360" i="1"/>
  <c r="P360" i="1"/>
  <c r="O360" i="1"/>
  <c r="L360" i="1"/>
  <c r="S359" i="1"/>
  <c r="P359" i="1"/>
  <c r="O359" i="1"/>
  <c r="L359" i="1"/>
  <c r="S358" i="1"/>
  <c r="P358" i="1"/>
  <c r="O358" i="1"/>
  <c r="L358" i="1"/>
  <c r="S357" i="1"/>
  <c r="P357" i="1"/>
  <c r="O357" i="1"/>
  <c r="L357" i="1"/>
  <c r="S356" i="1"/>
  <c r="P356" i="1"/>
  <c r="O356" i="1"/>
  <c r="L356" i="1"/>
  <c r="S355" i="1"/>
  <c r="P355" i="1"/>
  <c r="O355" i="1"/>
  <c r="L355" i="1"/>
  <c r="S354" i="1"/>
  <c r="P354" i="1"/>
  <c r="O354" i="1"/>
  <c r="L354" i="1"/>
  <c r="S353" i="1"/>
  <c r="P353" i="1"/>
  <c r="O353" i="1"/>
  <c r="L353" i="1"/>
  <c r="S352" i="1"/>
  <c r="P352" i="1"/>
  <c r="O352" i="1"/>
  <c r="L352" i="1"/>
  <c r="S351" i="1"/>
  <c r="P351" i="1"/>
  <c r="O351" i="1"/>
  <c r="L351" i="1"/>
  <c r="S350" i="1"/>
  <c r="P350" i="1"/>
  <c r="O350" i="1"/>
  <c r="L350" i="1"/>
  <c r="S349" i="1"/>
  <c r="P349" i="1"/>
  <c r="O349" i="1"/>
  <c r="L349" i="1"/>
  <c r="S348" i="1"/>
  <c r="P348" i="1"/>
  <c r="O348" i="1"/>
  <c r="L348" i="1"/>
  <c r="S347" i="1"/>
  <c r="P347" i="1"/>
  <c r="O347" i="1"/>
  <c r="L347" i="1"/>
  <c r="S346" i="1"/>
  <c r="P346" i="1"/>
  <c r="O346" i="1"/>
  <c r="L346" i="1"/>
  <c r="S345" i="1"/>
  <c r="P345" i="1"/>
  <c r="O345" i="1"/>
  <c r="L345" i="1"/>
  <c r="S344" i="1"/>
  <c r="P344" i="1"/>
  <c r="O344" i="1"/>
  <c r="L344" i="1"/>
  <c r="S343" i="1"/>
  <c r="P343" i="1"/>
  <c r="O343" i="1"/>
  <c r="L343" i="1"/>
  <c r="S342" i="1"/>
  <c r="P342" i="1"/>
  <c r="H342" i="1"/>
  <c r="O342" i="1"/>
  <c r="L342" i="1"/>
  <c r="S341" i="1"/>
  <c r="P341" i="1"/>
  <c r="H341" i="1"/>
  <c r="O341" i="1"/>
  <c r="L341" i="1"/>
  <c r="S340" i="1"/>
  <c r="P340" i="1"/>
  <c r="H340" i="1"/>
  <c r="O340" i="1"/>
  <c r="L340" i="1"/>
  <c r="S339" i="1"/>
  <c r="P339" i="1"/>
  <c r="H339" i="1"/>
  <c r="O339" i="1"/>
  <c r="L339" i="1"/>
  <c r="S338" i="1"/>
  <c r="P338" i="1"/>
  <c r="H338" i="1"/>
  <c r="O338" i="1"/>
  <c r="L338" i="1"/>
  <c r="S337" i="1"/>
  <c r="P337" i="1"/>
  <c r="H337" i="1"/>
  <c r="O337" i="1"/>
  <c r="L337" i="1"/>
  <c r="S336" i="1"/>
  <c r="P336" i="1"/>
  <c r="H336" i="1"/>
  <c r="O336" i="1"/>
  <c r="L336" i="1"/>
  <c r="S335" i="1"/>
  <c r="P335" i="1"/>
  <c r="H335" i="1"/>
  <c r="O335" i="1"/>
  <c r="L335" i="1"/>
  <c r="S334" i="1"/>
  <c r="P334" i="1"/>
  <c r="H334" i="1"/>
  <c r="O334" i="1"/>
  <c r="L334" i="1"/>
  <c r="S333" i="1"/>
  <c r="P333" i="1"/>
  <c r="H333" i="1"/>
  <c r="O333" i="1"/>
  <c r="L333" i="1"/>
  <c r="S332" i="1"/>
  <c r="P332" i="1"/>
  <c r="H332" i="1"/>
  <c r="O332" i="1"/>
  <c r="L332" i="1"/>
  <c r="S331" i="1"/>
  <c r="P331" i="1"/>
  <c r="H331" i="1"/>
  <c r="O331" i="1"/>
  <c r="L331" i="1"/>
  <c r="S330" i="1"/>
  <c r="P330" i="1"/>
  <c r="H330" i="1"/>
  <c r="O330" i="1"/>
  <c r="L330" i="1"/>
  <c r="S329" i="1"/>
  <c r="P329" i="1"/>
  <c r="H329" i="1"/>
  <c r="O329" i="1"/>
  <c r="L329" i="1"/>
  <c r="S328" i="1"/>
  <c r="P328" i="1"/>
  <c r="H328" i="1"/>
  <c r="O328" i="1"/>
  <c r="L328" i="1"/>
  <c r="S327" i="1"/>
  <c r="P327" i="1"/>
  <c r="H327" i="1"/>
  <c r="O327" i="1"/>
  <c r="L327" i="1"/>
  <c r="S326" i="1"/>
  <c r="P326" i="1"/>
  <c r="H326" i="1"/>
  <c r="O326" i="1"/>
  <c r="L326" i="1"/>
  <c r="S325" i="1"/>
  <c r="P325" i="1"/>
  <c r="H325" i="1"/>
  <c r="O325" i="1"/>
  <c r="L325" i="1"/>
  <c r="S324" i="1"/>
  <c r="P324" i="1"/>
  <c r="H324" i="1"/>
  <c r="O324" i="1"/>
  <c r="L324" i="1"/>
  <c r="S323" i="1"/>
  <c r="P323" i="1"/>
  <c r="H323" i="1"/>
  <c r="O323" i="1"/>
  <c r="L323" i="1"/>
  <c r="S322" i="1"/>
  <c r="P322" i="1"/>
  <c r="H322" i="1"/>
  <c r="O322" i="1"/>
  <c r="L322" i="1"/>
  <c r="S321" i="1"/>
  <c r="P321" i="1"/>
  <c r="H321" i="1"/>
  <c r="O321" i="1"/>
  <c r="L321" i="1"/>
  <c r="S320" i="1"/>
  <c r="P320" i="1"/>
  <c r="H320" i="1"/>
  <c r="O320" i="1"/>
  <c r="L320" i="1"/>
  <c r="S319" i="1"/>
  <c r="P319" i="1"/>
  <c r="O319" i="1"/>
  <c r="L319" i="1"/>
  <c r="S318" i="1"/>
  <c r="P318" i="1"/>
  <c r="O318" i="1"/>
  <c r="L318" i="1"/>
  <c r="S317" i="1"/>
  <c r="P317" i="1"/>
  <c r="O317" i="1"/>
  <c r="L317" i="1"/>
  <c r="S316" i="1"/>
  <c r="P316" i="1"/>
  <c r="O316" i="1"/>
  <c r="L316" i="1"/>
  <c r="S315" i="1"/>
  <c r="P315" i="1"/>
  <c r="O315" i="1"/>
  <c r="L315" i="1"/>
  <c r="S314" i="1"/>
  <c r="P314" i="1"/>
  <c r="O314" i="1"/>
  <c r="L314" i="1"/>
  <c r="S313" i="1"/>
  <c r="P313" i="1"/>
  <c r="O313" i="1"/>
  <c r="L313" i="1"/>
  <c r="S312" i="1"/>
  <c r="P312" i="1"/>
  <c r="O312" i="1"/>
  <c r="L312" i="1"/>
  <c r="S311" i="1"/>
  <c r="P311" i="1"/>
  <c r="O311" i="1"/>
  <c r="L311" i="1"/>
  <c r="S310" i="1"/>
  <c r="P310" i="1"/>
  <c r="O310" i="1"/>
  <c r="L310" i="1"/>
  <c r="S309" i="1"/>
  <c r="P309" i="1"/>
  <c r="O309" i="1"/>
  <c r="L309" i="1"/>
  <c r="S308" i="1"/>
  <c r="Q308" i="1"/>
  <c r="P308" i="1"/>
  <c r="O308" i="1"/>
  <c r="L308" i="1"/>
  <c r="S307" i="1"/>
  <c r="Q307" i="1"/>
  <c r="P307" i="1"/>
  <c r="O307" i="1"/>
  <c r="L307" i="1"/>
  <c r="S306" i="1"/>
  <c r="Q306" i="1"/>
  <c r="P306" i="1"/>
  <c r="O306" i="1"/>
  <c r="L306" i="1"/>
  <c r="S305" i="1"/>
  <c r="Q305" i="1"/>
  <c r="P305" i="1"/>
  <c r="O305" i="1"/>
  <c r="L305" i="1"/>
  <c r="S304" i="1"/>
  <c r="Q304" i="1"/>
  <c r="P304" i="1"/>
  <c r="O304" i="1"/>
  <c r="L304" i="1"/>
  <c r="S303" i="1"/>
  <c r="Q303" i="1"/>
  <c r="P303" i="1"/>
  <c r="O303" i="1"/>
  <c r="L303" i="1"/>
  <c r="S302" i="1"/>
  <c r="Q302" i="1"/>
  <c r="P302" i="1"/>
  <c r="O302" i="1"/>
  <c r="L302" i="1"/>
  <c r="S301" i="1"/>
  <c r="Q301" i="1"/>
  <c r="P301" i="1"/>
  <c r="O301" i="1"/>
  <c r="L301" i="1"/>
  <c r="S300" i="1"/>
  <c r="Q300" i="1"/>
  <c r="P300" i="1"/>
  <c r="O300" i="1"/>
  <c r="L300" i="1"/>
  <c r="S299" i="1"/>
  <c r="Q299" i="1"/>
  <c r="P299" i="1"/>
  <c r="O299" i="1"/>
  <c r="L299" i="1"/>
  <c r="S298" i="1"/>
  <c r="Q298" i="1"/>
  <c r="P298" i="1"/>
  <c r="O298" i="1"/>
  <c r="L298" i="1"/>
  <c r="S297" i="1"/>
  <c r="Q297" i="1"/>
  <c r="P297" i="1"/>
  <c r="O297" i="1"/>
  <c r="L297" i="1"/>
  <c r="S296" i="1"/>
  <c r="Q296" i="1"/>
  <c r="P296" i="1"/>
  <c r="O296" i="1"/>
  <c r="L296" i="1"/>
  <c r="S295" i="1"/>
  <c r="Q295" i="1"/>
  <c r="P295" i="1"/>
  <c r="O295" i="1"/>
  <c r="L295" i="1"/>
  <c r="S294" i="1"/>
  <c r="Q294" i="1"/>
  <c r="P294" i="1"/>
  <c r="O294" i="1"/>
  <c r="L294" i="1"/>
  <c r="S293" i="1"/>
  <c r="Q293" i="1"/>
  <c r="P293" i="1"/>
  <c r="O293" i="1"/>
  <c r="L293" i="1"/>
  <c r="S292" i="1"/>
  <c r="Q292" i="1"/>
  <c r="P292" i="1"/>
  <c r="O292" i="1"/>
  <c r="L292" i="1"/>
  <c r="S291" i="1"/>
  <c r="Q291" i="1"/>
  <c r="P291" i="1"/>
  <c r="O291" i="1"/>
  <c r="L291" i="1"/>
  <c r="S290" i="1"/>
  <c r="Q290" i="1"/>
  <c r="P290" i="1"/>
  <c r="O290" i="1"/>
  <c r="L290" i="1"/>
  <c r="S289" i="1"/>
  <c r="Q289" i="1"/>
  <c r="P289" i="1"/>
  <c r="O289" i="1"/>
  <c r="L289" i="1"/>
  <c r="S288" i="1"/>
  <c r="Q288" i="1"/>
  <c r="P288" i="1"/>
  <c r="O288" i="1"/>
  <c r="L288" i="1"/>
  <c r="S287" i="1"/>
  <c r="Q287" i="1"/>
  <c r="P287" i="1"/>
  <c r="O287" i="1"/>
  <c r="L287" i="1"/>
  <c r="S286" i="1"/>
  <c r="Q286" i="1"/>
  <c r="P286" i="1"/>
  <c r="O286" i="1"/>
  <c r="L286" i="1"/>
  <c r="S285" i="1"/>
  <c r="Q285" i="1"/>
  <c r="P285" i="1"/>
  <c r="O285" i="1"/>
  <c r="L285" i="1"/>
  <c r="S284" i="1"/>
  <c r="Q284" i="1"/>
  <c r="P284" i="1"/>
  <c r="O284" i="1"/>
  <c r="L284" i="1"/>
  <c r="S283" i="1"/>
  <c r="Q283" i="1"/>
  <c r="P283" i="1"/>
  <c r="O283" i="1"/>
  <c r="L283" i="1"/>
  <c r="S282" i="1"/>
  <c r="Q282" i="1"/>
  <c r="P282" i="1"/>
  <c r="O282" i="1"/>
  <c r="L282" i="1"/>
  <c r="S281" i="1"/>
  <c r="Q281" i="1"/>
  <c r="P281" i="1"/>
  <c r="O281" i="1"/>
  <c r="L281" i="1"/>
  <c r="S280" i="1"/>
  <c r="Q280" i="1"/>
  <c r="P280" i="1"/>
  <c r="O280" i="1"/>
  <c r="L280" i="1"/>
  <c r="S279" i="1"/>
  <c r="Q279" i="1"/>
  <c r="P279" i="1"/>
  <c r="O279" i="1"/>
  <c r="L279" i="1"/>
  <c r="S278" i="1"/>
  <c r="Q278" i="1"/>
  <c r="P278" i="1"/>
  <c r="O278" i="1"/>
  <c r="L278" i="1"/>
  <c r="S277" i="1"/>
  <c r="Q277" i="1"/>
  <c r="P277" i="1"/>
  <c r="O277" i="1"/>
  <c r="L277" i="1"/>
  <c r="S276" i="1"/>
  <c r="Q276" i="1"/>
  <c r="P276" i="1"/>
  <c r="O276" i="1"/>
  <c r="L276" i="1"/>
  <c r="S275" i="1"/>
  <c r="Q275" i="1"/>
  <c r="P275" i="1"/>
  <c r="O275" i="1"/>
  <c r="L275" i="1"/>
  <c r="S274" i="1"/>
  <c r="Q274" i="1"/>
  <c r="P274" i="1"/>
  <c r="O274" i="1"/>
  <c r="L274" i="1"/>
  <c r="S273" i="1"/>
  <c r="P273" i="1"/>
  <c r="O273" i="1"/>
  <c r="L273" i="1"/>
  <c r="S272" i="1"/>
  <c r="P272" i="1"/>
  <c r="O272" i="1"/>
  <c r="L272" i="1"/>
  <c r="S271" i="1"/>
  <c r="P271" i="1"/>
  <c r="O271" i="1"/>
  <c r="L271" i="1"/>
  <c r="S270" i="1"/>
  <c r="P270" i="1"/>
  <c r="O270" i="1"/>
  <c r="L270" i="1"/>
  <c r="S269" i="1"/>
  <c r="P269" i="1"/>
  <c r="O269" i="1"/>
  <c r="L269" i="1"/>
  <c r="S268" i="1"/>
  <c r="P268" i="1"/>
  <c r="O268" i="1"/>
  <c r="L268" i="1"/>
  <c r="S267" i="1"/>
  <c r="P267" i="1"/>
  <c r="O267" i="1"/>
  <c r="L267" i="1"/>
  <c r="S266" i="1"/>
  <c r="P266" i="1"/>
  <c r="O266" i="1"/>
  <c r="L266" i="1"/>
  <c r="S265" i="1"/>
  <c r="P265" i="1"/>
  <c r="O265" i="1"/>
  <c r="L265" i="1"/>
  <c r="S264" i="1"/>
  <c r="P264" i="1"/>
  <c r="O264" i="1"/>
  <c r="L264" i="1"/>
  <c r="S263" i="1"/>
  <c r="P263" i="1"/>
  <c r="O263" i="1"/>
  <c r="L263" i="1"/>
  <c r="S262" i="1"/>
  <c r="P262" i="1"/>
  <c r="O262" i="1"/>
  <c r="L262" i="1"/>
  <c r="S261" i="1"/>
  <c r="P261" i="1"/>
  <c r="O261" i="1"/>
  <c r="L261" i="1"/>
  <c r="S260" i="1"/>
  <c r="P260" i="1"/>
  <c r="O260" i="1"/>
  <c r="L260" i="1"/>
  <c r="S259" i="1"/>
  <c r="P259" i="1"/>
  <c r="O259" i="1"/>
  <c r="L259" i="1"/>
  <c r="S258" i="1"/>
  <c r="P258" i="1"/>
  <c r="O258" i="1"/>
  <c r="L258" i="1"/>
  <c r="S257" i="1"/>
  <c r="P257" i="1"/>
  <c r="O257" i="1"/>
  <c r="L257" i="1"/>
  <c r="S256" i="1"/>
  <c r="P256" i="1"/>
  <c r="O256" i="1"/>
  <c r="L256" i="1"/>
  <c r="S255" i="1"/>
  <c r="P255" i="1"/>
  <c r="O255" i="1"/>
  <c r="L255" i="1"/>
  <c r="S254" i="1"/>
  <c r="P254" i="1"/>
  <c r="O254" i="1"/>
  <c r="L254" i="1"/>
  <c r="S253" i="1"/>
  <c r="P253" i="1"/>
  <c r="O253" i="1"/>
  <c r="L253" i="1"/>
  <c r="S252" i="1"/>
  <c r="P252" i="1"/>
  <c r="O252" i="1"/>
  <c r="L252" i="1"/>
  <c r="S251" i="1"/>
  <c r="P251" i="1"/>
  <c r="O251" i="1"/>
  <c r="L251" i="1"/>
  <c r="S250" i="1"/>
  <c r="P250" i="1"/>
  <c r="O250" i="1"/>
  <c r="S249" i="1"/>
  <c r="P249" i="1"/>
  <c r="O249" i="1"/>
  <c r="S248" i="1"/>
  <c r="P248" i="1"/>
  <c r="O248" i="1"/>
  <c r="S247" i="1"/>
  <c r="P247" i="1"/>
  <c r="O247" i="1"/>
  <c r="S246" i="1"/>
  <c r="P246" i="1"/>
  <c r="O246" i="1"/>
  <c r="S245" i="1"/>
  <c r="P245" i="1"/>
  <c r="O245" i="1"/>
  <c r="S244" i="1"/>
  <c r="P244" i="1"/>
  <c r="O244" i="1"/>
  <c r="S243" i="1"/>
  <c r="P243" i="1"/>
  <c r="O243" i="1"/>
  <c r="S242" i="1"/>
  <c r="P242" i="1"/>
  <c r="O242" i="1"/>
  <c r="S241" i="1"/>
  <c r="P241" i="1"/>
  <c r="O241" i="1"/>
  <c r="S240" i="1"/>
  <c r="P240" i="1"/>
  <c r="O240" i="1"/>
  <c r="S239" i="1"/>
  <c r="P239" i="1"/>
  <c r="O239" i="1"/>
  <c r="S238" i="1"/>
  <c r="P238" i="1"/>
  <c r="O238" i="1"/>
  <c r="S237" i="1"/>
  <c r="P237" i="1"/>
  <c r="O237" i="1"/>
  <c r="S236" i="1"/>
  <c r="P236" i="1"/>
  <c r="O236" i="1"/>
  <c r="S235" i="1"/>
  <c r="P235" i="1"/>
  <c r="O235" i="1"/>
  <c r="S234" i="1"/>
  <c r="P234" i="1"/>
  <c r="O234" i="1"/>
  <c r="L234" i="1"/>
  <c r="S233" i="1"/>
  <c r="P233" i="1"/>
  <c r="O233" i="1"/>
  <c r="S232" i="1"/>
  <c r="P232" i="1"/>
  <c r="O232" i="1"/>
  <c r="S231" i="1"/>
  <c r="P231" i="1"/>
  <c r="H231" i="1"/>
  <c r="O231" i="1"/>
  <c r="L231" i="1"/>
  <c r="S230" i="1"/>
  <c r="P230" i="1"/>
  <c r="O230" i="1"/>
  <c r="S229" i="1"/>
  <c r="P229" i="1"/>
  <c r="O229" i="1"/>
  <c r="S228" i="1"/>
  <c r="P228" i="1"/>
  <c r="O228" i="1"/>
  <c r="S227" i="1"/>
  <c r="P227" i="1"/>
  <c r="O227" i="1"/>
  <c r="S226" i="1"/>
  <c r="P226" i="1"/>
  <c r="O226" i="1"/>
  <c r="S225" i="1"/>
  <c r="P225" i="1"/>
  <c r="O225" i="1"/>
  <c r="S224" i="1"/>
  <c r="P224" i="1"/>
  <c r="O224" i="1"/>
  <c r="S223" i="1"/>
  <c r="P223" i="1"/>
  <c r="O223" i="1"/>
  <c r="S222" i="1"/>
  <c r="P222" i="1"/>
  <c r="O222" i="1"/>
  <c r="S221" i="1"/>
  <c r="P221" i="1"/>
  <c r="O221" i="1"/>
  <c r="S220" i="1"/>
  <c r="P220" i="1"/>
  <c r="O220" i="1"/>
  <c r="S219" i="1"/>
  <c r="Q219" i="1"/>
  <c r="P219" i="1"/>
  <c r="O219" i="1"/>
  <c r="S218" i="1"/>
  <c r="P218" i="1"/>
  <c r="O218" i="1"/>
  <c r="S217" i="1"/>
  <c r="P217" i="1"/>
  <c r="O217" i="1"/>
  <c r="S216" i="1"/>
  <c r="P216" i="1"/>
  <c r="O216" i="1"/>
  <c r="S215" i="1"/>
  <c r="P215" i="1"/>
  <c r="O215" i="1"/>
  <c r="S214" i="1"/>
  <c r="Q214" i="1"/>
  <c r="P214" i="1"/>
  <c r="O214" i="1"/>
  <c r="S213" i="1"/>
  <c r="P213" i="1"/>
  <c r="S212" i="1"/>
  <c r="Q212" i="1"/>
  <c r="P212" i="1"/>
  <c r="O212" i="1"/>
  <c r="S211" i="1"/>
  <c r="Q211" i="1"/>
  <c r="P211" i="1"/>
  <c r="O211" i="1"/>
  <c r="S210" i="1"/>
  <c r="Q210" i="1"/>
  <c r="P210" i="1"/>
  <c r="O210" i="1"/>
  <c r="S209" i="1"/>
  <c r="Q209" i="1"/>
  <c r="P209" i="1"/>
  <c r="O209" i="1"/>
  <c r="S208" i="1"/>
  <c r="Q208" i="1"/>
  <c r="P208" i="1"/>
  <c r="O208" i="1"/>
  <c r="S207" i="1"/>
  <c r="Q207" i="1"/>
  <c r="P207" i="1"/>
  <c r="O207" i="1"/>
  <c r="S206" i="1"/>
  <c r="Q206" i="1"/>
  <c r="P206" i="1"/>
  <c r="O206" i="1"/>
  <c r="S205" i="1"/>
  <c r="Q205" i="1"/>
  <c r="P205" i="1"/>
  <c r="O205" i="1"/>
  <c r="S204" i="1"/>
  <c r="Q204" i="1"/>
  <c r="P204" i="1"/>
  <c r="O204" i="1"/>
  <c r="S203" i="1"/>
  <c r="Q203" i="1"/>
  <c r="P203" i="1"/>
  <c r="O203" i="1"/>
  <c r="S202" i="1"/>
  <c r="Q202" i="1"/>
  <c r="P202" i="1"/>
  <c r="O202" i="1"/>
  <c r="S201" i="1"/>
  <c r="Q201" i="1"/>
  <c r="P201" i="1"/>
  <c r="O201" i="1"/>
  <c r="S200" i="1"/>
  <c r="Q200" i="1"/>
  <c r="P200" i="1"/>
  <c r="O200" i="1"/>
  <c r="S199" i="1"/>
  <c r="Q199" i="1"/>
  <c r="P199" i="1"/>
  <c r="O199" i="1"/>
  <c r="S198" i="1"/>
  <c r="Q198" i="1"/>
  <c r="P198" i="1"/>
  <c r="O198" i="1"/>
  <c r="S197" i="1"/>
  <c r="Q197" i="1"/>
  <c r="P197" i="1"/>
  <c r="O197" i="1"/>
  <c r="S196" i="1"/>
  <c r="Q196" i="1"/>
  <c r="P196" i="1"/>
  <c r="O196" i="1"/>
  <c r="S195" i="1"/>
  <c r="Q195" i="1"/>
  <c r="P195" i="1"/>
  <c r="O195" i="1"/>
  <c r="S194" i="1"/>
  <c r="Q194" i="1"/>
  <c r="P194" i="1"/>
  <c r="O194" i="1"/>
  <c r="S193" i="1"/>
  <c r="Q193" i="1"/>
  <c r="P193" i="1"/>
  <c r="O193" i="1"/>
  <c r="S192" i="1"/>
  <c r="Q192" i="1"/>
  <c r="P192" i="1"/>
  <c r="O192" i="1"/>
  <c r="S191" i="1"/>
  <c r="Q191" i="1"/>
  <c r="P191" i="1"/>
  <c r="O191" i="1"/>
  <c r="S190" i="1"/>
  <c r="Q190" i="1"/>
  <c r="P190" i="1"/>
  <c r="O190" i="1"/>
  <c r="S189" i="1"/>
  <c r="Q189" i="1"/>
  <c r="P189" i="1"/>
  <c r="O189" i="1"/>
  <c r="S188" i="1"/>
  <c r="Q188" i="1"/>
  <c r="P188" i="1"/>
  <c r="O188" i="1"/>
  <c r="S187" i="1"/>
  <c r="Q187" i="1"/>
  <c r="P187" i="1"/>
  <c r="O187" i="1"/>
  <c r="S186" i="1"/>
  <c r="Q186" i="1"/>
  <c r="P186" i="1"/>
  <c r="O186" i="1"/>
  <c r="S185" i="1"/>
  <c r="Q185" i="1"/>
  <c r="P185" i="1"/>
  <c r="O185" i="1"/>
  <c r="S184" i="1"/>
  <c r="Q184" i="1"/>
  <c r="P184" i="1"/>
  <c r="O184" i="1"/>
  <c r="S183" i="1"/>
  <c r="Q183" i="1"/>
  <c r="P183" i="1"/>
  <c r="O183" i="1"/>
  <c r="S182" i="1"/>
  <c r="Q182" i="1"/>
  <c r="P182" i="1"/>
  <c r="O182" i="1"/>
  <c r="S181" i="1"/>
  <c r="Q181" i="1"/>
  <c r="P181" i="1"/>
  <c r="O181" i="1"/>
  <c r="S180" i="1"/>
  <c r="Q180" i="1"/>
  <c r="P180" i="1"/>
  <c r="O180" i="1"/>
  <c r="S179" i="1"/>
  <c r="Q179" i="1"/>
  <c r="P179" i="1"/>
  <c r="O179" i="1"/>
  <c r="S178" i="1"/>
  <c r="Q178" i="1"/>
  <c r="P178" i="1"/>
  <c r="O178" i="1"/>
  <c r="S177" i="1"/>
  <c r="Q177" i="1"/>
  <c r="P177" i="1"/>
  <c r="O177" i="1"/>
  <c r="S176" i="1"/>
  <c r="Q176" i="1"/>
  <c r="P176" i="1"/>
  <c r="O176" i="1"/>
  <c r="S175" i="1"/>
  <c r="Q175" i="1"/>
  <c r="P175" i="1"/>
  <c r="O175" i="1"/>
  <c r="S174" i="1"/>
  <c r="Q174" i="1"/>
  <c r="P174" i="1"/>
  <c r="O174" i="1"/>
  <c r="S173" i="1"/>
  <c r="Q173" i="1"/>
  <c r="P173" i="1"/>
  <c r="O173" i="1"/>
  <c r="S172" i="1"/>
  <c r="Q172" i="1"/>
  <c r="P172" i="1"/>
  <c r="O172" i="1"/>
  <c r="S171" i="1"/>
  <c r="Q171" i="1"/>
  <c r="P171" i="1"/>
  <c r="O171" i="1"/>
  <c r="S170" i="1"/>
  <c r="Q170" i="1"/>
  <c r="P170" i="1"/>
  <c r="S169" i="1"/>
  <c r="Q169" i="1"/>
  <c r="P169" i="1"/>
  <c r="O169" i="1"/>
  <c r="S168" i="1"/>
  <c r="Q168" i="1"/>
  <c r="P168" i="1"/>
  <c r="O168" i="1"/>
  <c r="S167" i="1"/>
  <c r="Q167" i="1"/>
  <c r="P167" i="1"/>
  <c r="O167" i="1"/>
  <c r="S166" i="1"/>
  <c r="Q166" i="1"/>
  <c r="P166" i="1"/>
  <c r="O166" i="1"/>
  <c r="S165" i="1"/>
  <c r="Q165" i="1"/>
  <c r="P165" i="1"/>
  <c r="O165" i="1"/>
  <c r="S164" i="1"/>
  <c r="Q164" i="1"/>
  <c r="P164" i="1"/>
  <c r="O164" i="1"/>
  <c r="S163" i="1"/>
  <c r="Q163" i="1"/>
  <c r="P163" i="1"/>
  <c r="O163" i="1"/>
  <c r="S162" i="1"/>
  <c r="Q162" i="1"/>
  <c r="P162" i="1"/>
  <c r="O162" i="1"/>
  <c r="S161" i="1"/>
  <c r="Q161" i="1"/>
  <c r="P161" i="1"/>
  <c r="O161" i="1"/>
  <c r="S160" i="1"/>
  <c r="Q160" i="1"/>
  <c r="P160" i="1"/>
  <c r="O160" i="1"/>
  <c r="S159" i="1"/>
  <c r="Q159" i="1"/>
  <c r="P159" i="1"/>
  <c r="O159" i="1"/>
  <c r="S158" i="1"/>
  <c r="Q158" i="1"/>
  <c r="P158" i="1"/>
  <c r="O158" i="1"/>
  <c r="S157" i="1"/>
  <c r="Q157" i="1"/>
  <c r="P157" i="1"/>
  <c r="O157" i="1"/>
  <c r="S156" i="1"/>
  <c r="Q156" i="1"/>
  <c r="P156" i="1"/>
  <c r="O156" i="1"/>
  <c r="Q155" i="1"/>
  <c r="O155" i="1"/>
  <c r="M155" i="1"/>
  <c r="Q154" i="1"/>
  <c r="O154" i="1"/>
  <c r="M154" i="1"/>
  <c r="Q153" i="1"/>
  <c r="O153" i="1"/>
  <c r="M153" i="1"/>
  <c r="Q152" i="1"/>
  <c r="O152" i="1"/>
  <c r="M152" i="1"/>
  <c r="Q151" i="1"/>
  <c r="O151" i="1"/>
  <c r="M151" i="1"/>
  <c r="Q150" i="1"/>
  <c r="O150" i="1"/>
  <c r="M150" i="1"/>
  <c r="Q149" i="1"/>
  <c r="O149" i="1"/>
  <c r="M149" i="1"/>
  <c r="Q148" i="1"/>
  <c r="O148" i="1"/>
  <c r="M148" i="1"/>
  <c r="Q147" i="1"/>
  <c r="O147" i="1"/>
  <c r="M147" i="1"/>
  <c r="Q146" i="1"/>
  <c r="O146" i="1"/>
  <c r="M146" i="1"/>
  <c r="Q145" i="1"/>
  <c r="O145" i="1"/>
  <c r="M145" i="1"/>
  <c r="Q144" i="1"/>
  <c r="O144" i="1"/>
  <c r="M144" i="1"/>
  <c r="Q143" i="1"/>
  <c r="O143" i="1"/>
  <c r="M143" i="1"/>
  <c r="H142" i="1"/>
  <c r="Q142" i="1"/>
  <c r="O142" i="1"/>
  <c r="M142" i="1"/>
  <c r="Q141" i="1"/>
  <c r="O141" i="1"/>
  <c r="M141" i="1"/>
  <c r="Q140" i="1"/>
  <c r="O140" i="1"/>
  <c r="M140" i="1"/>
  <c r="Q139" i="1"/>
  <c r="O139" i="1"/>
  <c r="M139" i="1"/>
  <c r="Q138" i="1"/>
  <c r="O138" i="1"/>
  <c r="M138" i="1"/>
  <c r="Q137" i="1"/>
  <c r="O137" i="1"/>
  <c r="M137" i="1"/>
  <c r="Q136" i="1"/>
  <c r="O136" i="1"/>
  <c r="M136" i="1"/>
  <c r="Q135" i="1"/>
  <c r="O135" i="1"/>
  <c r="M135" i="1"/>
  <c r="Q134" i="1"/>
  <c r="O134" i="1"/>
  <c r="M134" i="1"/>
  <c r="Q133" i="1"/>
  <c r="O133" i="1"/>
  <c r="M133" i="1"/>
  <c r="Q132" i="1"/>
  <c r="O132" i="1"/>
  <c r="M132" i="1"/>
  <c r="Q131" i="1"/>
  <c r="O131" i="1"/>
  <c r="M131" i="1"/>
  <c r="Q130" i="1"/>
  <c r="O130" i="1"/>
  <c r="M130" i="1"/>
  <c r="Q129" i="1"/>
  <c r="O129" i="1"/>
  <c r="M129" i="1"/>
  <c r="Q128" i="1"/>
  <c r="O128" i="1"/>
  <c r="M128" i="1"/>
  <c r="Q127" i="1"/>
  <c r="O127" i="1"/>
  <c r="M127" i="1"/>
  <c r="Q126" i="1"/>
  <c r="O126" i="1"/>
  <c r="M126" i="1"/>
  <c r="Q125" i="1"/>
  <c r="O125" i="1"/>
  <c r="M125" i="1"/>
  <c r="Q124" i="1"/>
  <c r="O124" i="1"/>
  <c r="M124" i="1"/>
  <c r="Q123" i="1"/>
  <c r="O123" i="1"/>
  <c r="M123" i="1"/>
  <c r="Q122" i="1"/>
  <c r="O122" i="1"/>
  <c r="M122" i="1"/>
  <c r="Q121" i="1"/>
  <c r="O121" i="1"/>
  <c r="M121" i="1"/>
  <c r="Q120" i="1"/>
  <c r="O120" i="1"/>
  <c r="M120" i="1"/>
  <c r="Q119" i="1"/>
  <c r="O119" i="1"/>
  <c r="M119" i="1"/>
  <c r="Q118" i="1"/>
  <c r="O118" i="1"/>
  <c r="M118" i="1"/>
  <c r="Q117" i="1"/>
  <c r="O117" i="1"/>
  <c r="M117" i="1"/>
  <c r="Q116" i="1"/>
  <c r="O116" i="1"/>
  <c r="Q115" i="1"/>
  <c r="O115" i="1"/>
  <c r="M115" i="1"/>
  <c r="Q114" i="1"/>
  <c r="O114" i="1"/>
  <c r="M114" i="1"/>
  <c r="Q113" i="1"/>
  <c r="O113" i="1"/>
  <c r="M113" i="1"/>
  <c r="Q112" i="1"/>
  <c r="O112" i="1"/>
  <c r="M112" i="1"/>
  <c r="Q111" i="1"/>
  <c r="O111" i="1"/>
  <c r="M111" i="1"/>
  <c r="Q110" i="1"/>
  <c r="O110" i="1"/>
  <c r="M110" i="1"/>
  <c r="Q109" i="1"/>
  <c r="O109" i="1"/>
  <c r="M109" i="1"/>
  <c r="Q108" i="1"/>
  <c r="O108" i="1"/>
  <c r="M108" i="1"/>
  <c r="Q107" i="1"/>
  <c r="O107" i="1"/>
  <c r="M107" i="1"/>
  <c r="Q106" i="1"/>
  <c r="O106" i="1"/>
  <c r="M106" i="1"/>
  <c r="Q105" i="1"/>
  <c r="O105" i="1"/>
  <c r="M105" i="1"/>
  <c r="Q104" i="1"/>
  <c r="O104" i="1"/>
  <c r="M104" i="1"/>
  <c r="Q103" i="1"/>
  <c r="O103" i="1"/>
  <c r="M103" i="1"/>
  <c r="Q102" i="1"/>
  <c r="O102" i="1"/>
  <c r="M102" i="1"/>
  <c r="Q101" i="1"/>
  <c r="O101" i="1"/>
  <c r="M101" i="1"/>
  <c r="Q100" i="1"/>
  <c r="O100" i="1"/>
  <c r="M100" i="1"/>
  <c r="Q99" i="1"/>
  <c r="O99" i="1"/>
  <c r="M99" i="1"/>
  <c r="Q98" i="1"/>
  <c r="O98" i="1"/>
  <c r="M98" i="1"/>
  <c r="Q97" i="1"/>
  <c r="O97" i="1"/>
  <c r="M97" i="1"/>
  <c r="Q96" i="1"/>
  <c r="O96" i="1"/>
  <c r="M96" i="1"/>
  <c r="Q95" i="1"/>
  <c r="O95" i="1"/>
  <c r="M95" i="1"/>
  <c r="Q94" i="1"/>
  <c r="O94" i="1"/>
  <c r="M94" i="1"/>
  <c r="Q93" i="1"/>
  <c r="O93" i="1"/>
  <c r="M93" i="1"/>
  <c r="Q92" i="1"/>
  <c r="O92" i="1"/>
  <c r="M92" i="1"/>
  <c r="Q91" i="1"/>
  <c r="O91" i="1"/>
  <c r="M91" i="1"/>
  <c r="Q90" i="1"/>
  <c r="O90" i="1"/>
  <c r="M90" i="1"/>
  <c r="L90" i="1"/>
  <c r="Q89" i="1"/>
  <c r="O89" i="1"/>
  <c r="M89" i="1"/>
  <c r="Q88" i="1"/>
  <c r="O88" i="1"/>
  <c r="M88" i="1"/>
  <c r="Q87" i="1"/>
  <c r="O87" i="1"/>
  <c r="M87" i="1"/>
  <c r="Q86" i="1"/>
  <c r="O86" i="1"/>
  <c r="M86" i="1"/>
  <c r="Q85" i="1"/>
  <c r="O85" i="1"/>
  <c r="M85" i="1"/>
  <c r="Q84" i="1"/>
  <c r="O84" i="1"/>
  <c r="M84" i="1"/>
  <c r="Q83" i="1"/>
  <c r="O83" i="1"/>
  <c r="M83" i="1"/>
  <c r="Q82" i="1"/>
  <c r="O82" i="1"/>
  <c r="M82" i="1"/>
  <c r="Q81" i="1"/>
  <c r="O81" i="1"/>
  <c r="M81" i="1"/>
  <c r="Q80" i="1"/>
  <c r="O80" i="1"/>
  <c r="M80" i="1"/>
  <c r="Q79" i="1"/>
  <c r="O79" i="1"/>
  <c r="M79" i="1"/>
  <c r="Q78" i="1"/>
  <c r="O78" i="1"/>
  <c r="M78" i="1"/>
  <c r="Q77" i="1"/>
  <c r="O77" i="1"/>
  <c r="M77" i="1"/>
  <c r="Q76" i="1"/>
  <c r="O76" i="1"/>
  <c r="M76" i="1"/>
  <c r="Q75" i="1"/>
  <c r="O75" i="1"/>
  <c r="M75" i="1"/>
  <c r="Q74" i="1"/>
  <c r="O74" i="1"/>
  <c r="M74" i="1"/>
  <c r="Q73" i="1"/>
  <c r="O73" i="1"/>
  <c r="M73" i="1"/>
  <c r="Q72" i="1"/>
  <c r="O72" i="1"/>
  <c r="M72" i="1"/>
  <c r="Q71" i="1"/>
  <c r="O71" i="1"/>
  <c r="M71" i="1"/>
  <c r="Q70" i="1"/>
  <c r="O70" i="1"/>
  <c r="M70" i="1"/>
  <c r="Q69" i="1"/>
  <c r="O69" i="1"/>
  <c r="M69" i="1"/>
  <c r="Q68" i="1"/>
  <c r="O68" i="1"/>
  <c r="M68" i="1"/>
  <c r="Q67" i="1"/>
  <c r="O67" i="1"/>
  <c r="M67" i="1"/>
  <c r="Q66" i="1"/>
  <c r="O66" i="1"/>
  <c r="M66" i="1"/>
  <c r="Q65" i="1"/>
  <c r="O65" i="1"/>
  <c r="M65" i="1"/>
  <c r="Q64" i="1"/>
  <c r="O64" i="1"/>
  <c r="M64" i="1"/>
  <c r="Q63" i="1"/>
  <c r="O63" i="1"/>
  <c r="M63" i="1"/>
  <c r="Q62" i="1"/>
  <c r="O62" i="1"/>
  <c r="M62" i="1"/>
  <c r="Q61" i="1"/>
  <c r="O61" i="1"/>
  <c r="M61" i="1"/>
  <c r="Q60" i="1"/>
  <c r="O60" i="1"/>
  <c r="M60" i="1"/>
  <c r="Q59" i="1"/>
  <c r="O59" i="1"/>
  <c r="M59" i="1"/>
  <c r="Q58" i="1"/>
  <c r="O58" i="1"/>
  <c r="M58" i="1"/>
  <c r="Q57" i="1"/>
  <c r="O57" i="1"/>
  <c r="M57" i="1"/>
  <c r="Q56" i="1"/>
  <c r="O56" i="1"/>
  <c r="M56" i="1"/>
  <c r="Q55" i="1"/>
  <c r="O55" i="1"/>
  <c r="M55" i="1"/>
  <c r="Q54" i="1"/>
  <c r="O54" i="1"/>
  <c r="M54" i="1"/>
  <c r="Q53" i="1"/>
  <c r="O53" i="1"/>
  <c r="M53" i="1"/>
  <c r="Q52" i="1"/>
  <c r="O52" i="1"/>
  <c r="M52" i="1"/>
  <c r="Q51" i="1"/>
  <c r="O51" i="1"/>
  <c r="M51" i="1"/>
  <c r="Q50" i="1"/>
  <c r="O50" i="1"/>
  <c r="M50" i="1"/>
  <c r="Q49" i="1"/>
  <c r="O49" i="1"/>
  <c r="M49" i="1"/>
  <c r="Q48" i="1"/>
  <c r="O48" i="1"/>
  <c r="M48" i="1"/>
  <c r="Q47" i="1"/>
  <c r="O47" i="1"/>
  <c r="M47" i="1"/>
  <c r="Q46" i="1"/>
  <c r="O46" i="1"/>
  <c r="M46" i="1"/>
  <c r="Q45" i="1"/>
  <c r="O45" i="1"/>
  <c r="M45" i="1"/>
  <c r="Q44" i="1"/>
  <c r="O44" i="1"/>
  <c r="M44" i="1"/>
  <c r="Q43" i="1"/>
  <c r="O43" i="1"/>
  <c r="M43" i="1"/>
  <c r="Q42" i="1"/>
  <c r="O42" i="1"/>
  <c r="M42" i="1"/>
  <c r="Q41" i="1"/>
  <c r="O41" i="1"/>
  <c r="M41" i="1"/>
  <c r="Q40" i="1"/>
  <c r="O40" i="1"/>
  <c r="M40" i="1"/>
  <c r="Q39" i="1"/>
  <c r="O39" i="1"/>
  <c r="M39" i="1"/>
  <c r="Q38" i="1"/>
  <c r="O38" i="1"/>
  <c r="M38" i="1"/>
  <c r="Q37" i="1"/>
  <c r="O37" i="1"/>
  <c r="M37" i="1"/>
  <c r="Q36" i="1"/>
  <c r="O36" i="1"/>
  <c r="M36" i="1"/>
  <c r="Q35" i="1"/>
  <c r="O35" i="1"/>
  <c r="M35" i="1"/>
  <c r="Q34" i="1"/>
  <c r="O34" i="1"/>
  <c r="M34" i="1"/>
  <c r="Q33" i="1"/>
  <c r="O33" i="1"/>
  <c r="M33" i="1"/>
  <c r="Q32" i="1"/>
  <c r="O32" i="1"/>
  <c r="M32" i="1"/>
  <c r="S31" i="1"/>
  <c r="P31" i="1"/>
  <c r="O31" i="1"/>
  <c r="S30" i="1"/>
  <c r="O30" i="1"/>
  <c r="Q29" i="1"/>
  <c r="O29" i="1"/>
  <c r="M29" i="1"/>
  <c r="Q28" i="1"/>
  <c r="O28" i="1"/>
  <c r="M28" i="1"/>
  <c r="Q27" i="1"/>
  <c r="O27" i="1"/>
  <c r="M27" i="1"/>
  <c r="S26" i="1"/>
  <c r="P26" i="1"/>
  <c r="O26" i="1"/>
  <c r="Q25" i="1"/>
  <c r="O25" i="1"/>
  <c r="M25" i="1"/>
  <c r="Q24" i="1"/>
  <c r="O24" i="1"/>
  <c r="M24" i="1"/>
  <c r="Q23" i="1"/>
  <c r="O23" i="1"/>
  <c r="Q22" i="1"/>
  <c r="O22" i="1"/>
  <c r="Q21" i="1"/>
  <c r="O21" i="1"/>
  <c r="M21" i="1"/>
  <c r="Q20" i="1"/>
  <c r="O20" i="1"/>
  <c r="M20" i="1"/>
  <c r="Q19" i="1"/>
  <c r="O19" i="1"/>
  <c r="M19" i="1"/>
  <c r="Q18" i="1"/>
  <c r="O18" i="1"/>
  <c r="M18" i="1"/>
  <c r="Q17" i="1"/>
  <c r="O17" i="1"/>
  <c r="M17" i="1"/>
  <c r="Q16" i="1"/>
  <c r="O16" i="1"/>
  <c r="M16" i="1"/>
  <c r="S15" i="1"/>
  <c r="P15" i="1"/>
  <c r="Q14" i="1"/>
  <c r="O14" i="1"/>
  <c r="M14" i="1"/>
  <c r="Q13" i="1"/>
  <c r="O13" i="1"/>
  <c r="M13" i="1"/>
  <c r="Q12" i="1"/>
  <c r="O12" i="1"/>
  <c r="M12" i="1"/>
  <c r="Q11" i="1"/>
  <c r="O11" i="1"/>
  <c r="M11" i="1"/>
  <c r="Q10" i="1"/>
  <c r="O10" i="1"/>
  <c r="M10" i="1"/>
  <c r="Q9" i="1"/>
  <c r="O9" i="1"/>
  <c r="M9" i="1"/>
  <c r="Q8" i="1"/>
  <c r="M8" i="1"/>
</calcChain>
</file>

<file path=xl/sharedStrings.xml><?xml version="1.0" encoding="utf-8"?>
<sst xmlns="http://schemas.openxmlformats.org/spreadsheetml/2006/main" count="117" uniqueCount="65">
  <si>
    <t>Synthèse du suivi adhérent</t>
  </si>
  <si>
    <t xml:space="preserve"> </t>
  </si>
  <si>
    <t>A remplir</t>
  </si>
  <si>
    <t>SUIVI TRIMESTRIEL DES BILANS</t>
  </si>
  <si>
    <t>Remplissage auto</t>
  </si>
  <si>
    <t>AP=</t>
  </si>
  <si>
    <t>A programmer</t>
  </si>
  <si>
    <t>N°</t>
  </si>
  <si>
    <t>NOM</t>
  </si>
  <si>
    <t>Prénom</t>
  </si>
  <si>
    <t>Sportif</t>
  </si>
  <si>
    <t>Ostéo</t>
  </si>
  <si>
    <t>Diet</t>
  </si>
  <si>
    <t>- COORDONNEES -</t>
  </si>
  <si>
    <t>- INFOS -</t>
  </si>
  <si>
    <t>Prochains bilans</t>
  </si>
  <si>
    <t>- SPORTIF -</t>
  </si>
  <si>
    <t>- COACHING -</t>
  </si>
  <si>
    <t>OSTEOPATHE</t>
  </si>
  <si>
    <t>Saisir le n° d'adhérent ici :</t>
  </si>
  <si>
    <t>- OSTEOPATHIE -</t>
  </si>
  <si>
    <t>- DIETETIQUE -</t>
  </si>
  <si>
    <t>Etat</t>
  </si>
  <si>
    <t>C. M.</t>
  </si>
  <si>
    <t>Ostéopathie</t>
  </si>
  <si>
    <t>Diététique</t>
  </si>
  <si>
    <t>Inscription</t>
  </si>
  <si>
    <t>Bilan actuel</t>
  </si>
  <si>
    <t>N° Bilan actuel</t>
  </si>
  <si>
    <t>Report (jours)</t>
  </si>
  <si>
    <t>Prochain bilan</t>
  </si>
  <si>
    <t>Ajust.</t>
  </si>
  <si>
    <t>Séance actuelle</t>
  </si>
  <si>
    <t>Prochaine séance coaching</t>
  </si>
  <si>
    <t>N° bilan actuel</t>
  </si>
  <si>
    <t>Fait</t>
  </si>
  <si>
    <t>1er bilan</t>
  </si>
  <si>
    <t>Dernier coaching</t>
  </si>
  <si>
    <t>Suivi ostéopathique</t>
  </si>
  <si>
    <t>&gt;</t>
  </si>
  <si>
    <t>&lt;</t>
  </si>
  <si>
    <t>AP</t>
  </si>
  <si>
    <t>-</t>
  </si>
  <si>
    <t>Patrick</t>
  </si>
  <si>
    <t>02/11/201777</t>
  </si>
  <si>
    <t>20/0/2018</t>
  </si>
  <si>
    <t>Inactif</t>
  </si>
  <si>
    <t>07/06*/2018</t>
  </si>
  <si>
    <t>OK</t>
  </si>
  <si>
    <t>Ok</t>
  </si>
  <si>
    <t>NV</t>
  </si>
  <si>
    <t>MARTIN</t>
  </si>
  <si>
    <t>Dupont</t>
  </si>
  <si>
    <t>Régine</t>
  </si>
  <si>
    <t>MALA</t>
  </si>
  <si>
    <t>RAJI</t>
  </si>
  <si>
    <t>Malo</t>
  </si>
  <si>
    <t>BARIN</t>
  </si>
  <si>
    <t>Thomas</t>
  </si>
  <si>
    <t>BARRE</t>
  </si>
  <si>
    <t>Léon</t>
  </si>
  <si>
    <t>LORE</t>
  </si>
  <si>
    <t>A modifier</t>
  </si>
  <si>
    <t>Idéalement serait de pouvoir afficher les bilans sportifs à modifier mais pas ceux qui sont à jour</t>
  </si>
  <si>
    <t>Idéalement serait de pouvoir afficher les bilans diet à modifier mais pas ceux qui sont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</si>
</sst>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 &quot;mmm&quot; &quot;yyyy"/>
    <numFmt numFmtId="165" formatCode="mmm&quot; &quot;yyyy"/>
    <numFmt numFmtId="166" formatCode="d/m/yy"/>
    <numFmt numFmtId="167" formatCode="d/m/yyyy"/>
    <numFmt numFmtId="168" formatCode="&quot; &quot;mmmm&quot; &quot;yyyy"/>
    <numFmt numFmtId="169" formatCode="dd/mm/yy;@"/>
  </numFmts>
  <fonts count="45">
    <font>
      <sz val="10"/>
      <color rgb="FF000000"/>
      <name val="Arial"/>
    </font>
    <font>
      <sz val="10"/>
      <name val="Calibri"/>
    </font>
    <font>
      <sz val="10"/>
      <name val="Arial"/>
    </font>
    <font>
      <u/>
      <sz val="24"/>
      <color rgb="FF9900FF"/>
      <name val="Arial"/>
    </font>
    <font>
      <sz val="24"/>
      <color rgb="FF8E7CC3"/>
      <name val="Arial"/>
    </font>
    <font>
      <sz val="10"/>
      <name val="Arial"/>
    </font>
    <font>
      <sz val="10"/>
      <color rgb="FF6AA84F"/>
      <name val="Calibri"/>
    </font>
    <font>
      <b/>
      <sz val="36"/>
      <color rgb="FFFFFFFF"/>
      <name val="Arial"/>
    </font>
    <font>
      <b/>
      <sz val="24"/>
      <color rgb="FFFF9900"/>
      <name val="Calibri"/>
    </font>
    <font>
      <b/>
      <sz val="11"/>
      <color rgb="FFFFFFFF"/>
      <name val="Calibri"/>
    </font>
    <font>
      <sz val="14"/>
      <name val="Arial"/>
    </font>
    <font>
      <b/>
      <sz val="24"/>
      <color rgb="FFFFFFFF"/>
      <name val="Arial"/>
    </font>
    <font>
      <b/>
      <sz val="14"/>
      <name val="Arial"/>
    </font>
    <font>
      <b/>
      <sz val="18"/>
      <name val="Arial"/>
    </font>
    <font>
      <sz val="18"/>
      <name val="Arial"/>
    </font>
    <font>
      <b/>
      <sz val="11"/>
      <name val="Calibri"/>
    </font>
    <font>
      <sz val="18"/>
      <color rgb="FFFF9900"/>
      <name val="Arial"/>
    </font>
    <font>
      <sz val="18"/>
      <color rgb="FF9900FF"/>
      <name val="Arial"/>
    </font>
    <font>
      <b/>
      <sz val="9"/>
      <color rgb="FFFFFFFF"/>
      <name val="Calibri"/>
    </font>
    <font>
      <sz val="18"/>
      <color rgb="FF0000FF"/>
      <name val="Arial"/>
    </font>
    <font>
      <sz val="18"/>
      <color rgb="FF6AA84F"/>
      <name val="Arial"/>
    </font>
    <font>
      <sz val="45"/>
      <color rgb="FFFFFFFF"/>
      <name val="Arial"/>
    </font>
    <font>
      <b/>
      <sz val="9"/>
      <name val="Calibri"/>
    </font>
    <font>
      <sz val="11"/>
      <color rgb="FFFFFFFF"/>
      <name val="Arial"/>
    </font>
    <font>
      <sz val="11"/>
      <color rgb="FF000000"/>
      <name val="Calibri"/>
    </font>
    <font>
      <sz val="10"/>
      <color rgb="FF000000"/>
      <name val="Calibri"/>
    </font>
    <font>
      <i/>
      <sz val="14"/>
      <name val="Arial"/>
    </font>
    <font>
      <sz val="10"/>
      <name val="Calibri"/>
    </font>
    <font>
      <b/>
      <sz val="11"/>
      <color rgb="FFFFFFFF"/>
      <name val="Arial"/>
    </font>
    <font>
      <sz val="18"/>
      <name val="Arial"/>
    </font>
    <font>
      <sz val="14"/>
      <color rgb="FF9900FF"/>
      <name val="Arial"/>
    </font>
    <font>
      <sz val="14"/>
      <color rgb="FFFF9900"/>
      <name val="Arial"/>
    </font>
    <font>
      <sz val="14"/>
      <color rgb="FF0000FF"/>
      <name val="Arial"/>
    </font>
    <font>
      <b/>
      <sz val="12"/>
      <name val="Arial"/>
    </font>
    <font>
      <b/>
      <u/>
      <sz val="12"/>
      <color rgb="FF000000"/>
      <name val="Arial"/>
    </font>
    <font>
      <b/>
      <sz val="12"/>
      <name val="Arial"/>
    </font>
    <font>
      <b/>
      <sz val="11"/>
      <name val="Arial"/>
    </font>
    <font>
      <sz val="15"/>
      <name val="Arial"/>
    </font>
    <font>
      <b/>
      <sz val="10"/>
      <name val="Calibri"/>
    </font>
    <font>
      <b/>
      <sz val="10"/>
      <color rgb="FF000000"/>
      <name val="Calibri"/>
    </font>
    <font>
      <sz val="11"/>
      <name val="Calibri"/>
    </font>
    <font>
      <b/>
      <sz val="10"/>
      <name val="Calibri"/>
    </font>
    <font>
      <sz val="10"/>
      <color rgb="FF000000"/>
      <name val="Calibri"/>
    </font>
    <font>
      <u/>
      <sz val="10"/>
      <color theme="11"/>
      <name val="Arial"/>
    </font>
    <font>
      <sz val="10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8E7CC3"/>
        <bgColor rgb="FF8E7CC3"/>
      </patternFill>
    </fill>
    <fill>
      <patternFill patternType="solid">
        <fgColor rgb="FF783F04"/>
        <bgColor rgb="FF783F04"/>
      </patternFill>
    </fill>
    <fill>
      <patternFill patternType="solid">
        <fgColor rgb="FFFF0000"/>
        <bgColor rgb="FFFF0000"/>
      </patternFill>
    </fill>
    <fill>
      <patternFill patternType="solid">
        <fgColor rgb="FFB45F06"/>
        <bgColor rgb="FFB45F06"/>
      </patternFill>
    </fill>
    <fill>
      <patternFill patternType="solid">
        <fgColor rgb="FF93C47D"/>
        <bgColor rgb="FF93C47D"/>
      </patternFill>
    </fill>
    <fill>
      <patternFill patternType="solid">
        <fgColor rgb="FFD9D2E9"/>
        <bgColor rgb="FFD9D2E9"/>
      </patternFill>
    </fill>
    <fill>
      <patternFill patternType="solid">
        <fgColor rgb="FF76A5AF"/>
        <bgColor rgb="FF76A5AF"/>
      </patternFill>
    </fill>
    <fill>
      <patternFill patternType="solid">
        <fgColor rgb="FFF6B26B"/>
        <bgColor rgb="FFF6B26B"/>
      </patternFill>
    </fill>
    <fill>
      <patternFill patternType="solid">
        <fgColor rgb="FF6D9EEB"/>
        <bgColor rgb="FF6D9EEB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D0E0E3"/>
        <bgColor rgb="FFD0E0E3"/>
      </patternFill>
    </fill>
    <fill>
      <patternFill patternType="solid">
        <fgColor rgb="FFB4A7D6"/>
        <bgColor rgb="FFB4A7D6"/>
      </patternFill>
    </fill>
    <fill>
      <patternFill patternType="solid">
        <fgColor rgb="FFF9CB9C"/>
        <bgColor rgb="FFF9CB9C"/>
      </patternFill>
    </fill>
    <fill>
      <patternFill patternType="solid">
        <fgColor rgb="FFFCE5CD"/>
        <bgColor rgb="FFFCE5CD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E06666"/>
        <bgColor rgb="FFE06666"/>
      </patternFill>
    </fill>
  </fills>
  <borders count="45"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 style="thick">
        <color rgb="FF674EA7"/>
      </right>
      <top/>
      <bottom/>
      <diagonal/>
    </border>
    <border>
      <left style="thick">
        <color rgb="FF674EA7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674EA7"/>
      </left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 style="thick">
        <color rgb="FF674EA7"/>
      </right>
      <top/>
      <bottom style="thick">
        <color rgb="FF674EA7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ck">
        <color rgb="FF674EA7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</cellStyleXfs>
  <cellXfs count="25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/>
    <xf numFmtId="0" fontId="6" fillId="2" borderId="0" xfId="0" applyFont="1" applyFill="1" applyAlignment="1"/>
    <xf numFmtId="0" fontId="1" fillId="0" borderId="0" xfId="0" applyFont="1" applyAlignment="1">
      <alignment wrapText="1"/>
    </xf>
    <xf numFmtId="0" fontId="2" fillId="0" borderId="4" xfId="0" applyFont="1" applyBorder="1"/>
    <xf numFmtId="0" fontId="2" fillId="0" borderId="5" xfId="0" applyFont="1" applyBorder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" fillId="5" borderId="0" xfId="0" applyFont="1" applyFill="1" applyAlignment="1"/>
    <xf numFmtId="0" fontId="1" fillId="0" borderId="0" xfId="0" applyFont="1" applyAlignment="1">
      <alignment horizontal="right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13" xfId="0" applyFont="1" applyFill="1" applyBorder="1" applyAlignment="1"/>
    <xf numFmtId="0" fontId="10" fillId="3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/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0" fontId="9" fillId="6" borderId="5" xfId="0" applyFont="1" applyFill="1" applyBorder="1" applyAlignment="1">
      <alignment horizontal="center" vertical="center"/>
    </xf>
    <xf numFmtId="0" fontId="1" fillId="7" borderId="13" xfId="0" applyFont="1" applyFill="1" applyBorder="1" applyAlignment="1"/>
    <xf numFmtId="0" fontId="5" fillId="3" borderId="1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5" fillId="11" borderId="5" xfId="0" applyFont="1" applyFill="1" applyBorder="1" applyAlignment="1">
      <alignment horizontal="center"/>
    </xf>
    <xf numFmtId="0" fontId="15" fillId="11" borderId="5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left" vertical="center"/>
    </xf>
    <xf numFmtId="0" fontId="20" fillId="8" borderId="2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3" fillId="3" borderId="18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14" fontId="13" fillId="8" borderId="27" xfId="0" applyNumberFormat="1" applyFont="1" applyFill="1" applyBorder="1" applyAlignment="1">
      <alignment horizontal="center" vertical="center"/>
    </xf>
    <xf numFmtId="14" fontId="25" fillId="7" borderId="5" xfId="0" applyNumberFormat="1" applyFont="1" applyFill="1" applyBorder="1" applyAlignment="1">
      <alignment horizontal="center"/>
    </xf>
    <xf numFmtId="14" fontId="25" fillId="0" borderId="5" xfId="0" applyNumberFormat="1" applyFont="1" applyBorder="1" applyAlignment="1">
      <alignment horizontal="center" vertical="center"/>
    </xf>
    <xf numFmtId="164" fontId="13" fillId="8" borderId="27" xfId="0" applyNumberFormat="1" applyFont="1" applyFill="1" applyBorder="1" applyAlignment="1">
      <alignment horizontal="center" vertical="center"/>
    </xf>
    <xf numFmtId="164" fontId="13" fillId="8" borderId="2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/>
    </xf>
    <xf numFmtId="14" fontId="27" fillId="0" borderId="5" xfId="0" applyNumberFormat="1" applyFont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 vertical="center"/>
    </xf>
    <xf numFmtId="0" fontId="28" fillId="3" borderId="3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8" borderId="40" xfId="0" applyFont="1" applyFill="1" applyBorder="1" applyAlignment="1">
      <alignment horizontal="center" vertical="center"/>
    </xf>
    <xf numFmtId="165" fontId="27" fillId="0" borderId="5" xfId="0" applyNumberFormat="1" applyFont="1" applyBorder="1" applyAlignment="1">
      <alignment horizontal="center" vertical="center"/>
    </xf>
    <xf numFmtId="0" fontId="31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32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left"/>
    </xf>
    <xf numFmtId="0" fontId="10" fillId="8" borderId="19" xfId="0" applyFont="1" applyFill="1" applyBorder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25" fillId="0" borderId="5" xfId="0" applyFont="1" applyBorder="1" applyAlignment="1">
      <alignment horizontal="center" vertical="center"/>
    </xf>
    <xf numFmtId="14" fontId="36" fillId="8" borderId="41" xfId="0" applyNumberFormat="1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14" fontId="25" fillId="14" borderId="5" xfId="0" applyNumberFormat="1" applyFont="1" applyFill="1" applyBorder="1" applyAlignment="1">
      <alignment horizontal="center"/>
    </xf>
    <xf numFmtId="0" fontId="33" fillId="0" borderId="0" xfId="0" applyFont="1" applyAlignment="1">
      <alignment horizontal="right"/>
    </xf>
    <xf numFmtId="0" fontId="35" fillId="0" borderId="0" xfId="0" applyFont="1" applyAlignment="1">
      <alignment horizontal="left"/>
    </xf>
    <xf numFmtId="0" fontId="29" fillId="0" borderId="0" xfId="0" applyFont="1" applyAlignment="1"/>
    <xf numFmtId="0" fontId="5" fillId="3" borderId="35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37" fillId="3" borderId="42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27" fillId="12" borderId="5" xfId="0" applyFont="1" applyFill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0" fontId="27" fillId="13" borderId="5" xfId="0" applyFont="1" applyFill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7" fillId="13" borderId="5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4" fillId="12" borderId="5" xfId="0" applyFont="1" applyFill="1" applyBorder="1" applyAlignment="1">
      <alignment horizontal="left"/>
    </xf>
    <xf numFmtId="0" fontId="25" fillId="0" borderId="5" xfId="0" applyFont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14" fontId="27" fillId="0" borderId="5" xfId="0" applyNumberFormat="1" applyFont="1" applyBorder="1" applyAlignment="1">
      <alignment horizontal="center" vertical="center"/>
    </xf>
    <xf numFmtId="14" fontId="24" fillId="7" borderId="5" xfId="0" applyNumberFormat="1" applyFont="1" applyFill="1" applyBorder="1" applyAlignment="1">
      <alignment horizontal="center"/>
    </xf>
    <xf numFmtId="166" fontId="27" fillId="0" borderId="5" xfId="0" applyNumberFormat="1" applyFont="1" applyBorder="1" applyAlignment="1">
      <alignment horizontal="center" vertical="center"/>
    </xf>
    <xf numFmtId="14" fontId="2" fillId="0" borderId="0" xfId="0" applyNumberFormat="1" applyFont="1"/>
    <xf numFmtId="14" fontId="24" fillId="7" borderId="5" xfId="0" applyNumberFormat="1" applyFont="1" applyFill="1" applyBorder="1" applyAlignment="1">
      <alignment horizontal="center"/>
    </xf>
    <xf numFmtId="0" fontId="25" fillId="0" borderId="5" xfId="0" applyFont="1" applyBorder="1" applyAlignment="1">
      <alignment horizontal="center" vertical="center" wrapText="1"/>
    </xf>
    <xf numFmtId="167" fontId="25" fillId="0" borderId="5" xfId="0" applyNumberFormat="1" applyFont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166" fontId="25" fillId="0" borderId="5" xfId="0" applyNumberFormat="1" applyFont="1" applyBorder="1" applyAlignment="1">
      <alignment horizontal="center" vertical="center"/>
    </xf>
    <xf numFmtId="14" fontId="24" fillId="7" borderId="5" xfId="0" applyNumberFormat="1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 vertical="center"/>
    </xf>
    <xf numFmtId="0" fontId="38" fillId="13" borderId="5" xfId="0" applyFont="1" applyFill="1" applyBorder="1" applyAlignment="1">
      <alignment horizontal="left" vertical="center"/>
    </xf>
    <xf numFmtId="0" fontId="27" fillId="10" borderId="5" xfId="0" applyFont="1" applyFill="1" applyBorder="1" applyAlignment="1">
      <alignment horizontal="center" vertical="center"/>
    </xf>
    <xf numFmtId="14" fontId="39" fillId="0" borderId="5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13" borderId="5" xfId="0" applyFont="1" applyFill="1" applyBorder="1" applyAlignment="1">
      <alignment vertical="center"/>
    </xf>
    <xf numFmtId="14" fontId="25" fillId="0" borderId="5" xfId="0" applyNumberFormat="1" applyFont="1" applyBorder="1" applyAlignment="1">
      <alignment horizontal="center" vertical="center"/>
    </xf>
    <xf numFmtId="0" fontId="38" fillId="12" borderId="5" xfId="0" applyFont="1" applyFill="1" applyBorder="1" applyAlignment="1">
      <alignment vertical="center"/>
    </xf>
    <xf numFmtId="168" fontId="27" fillId="0" borderId="5" xfId="0" applyNumberFormat="1" applyFont="1" applyBorder="1" applyAlignment="1">
      <alignment horizontal="center" vertical="center"/>
    </xf>
    <xf numFmtId="0" fontId="5" fillId="13" borderId="5" xfId="0" applyFont="1" applyFill="1" applyBorder="1"/>
    <xf numFmtId="0" fontId="5" fillId="13" borderId="5" xfId="0" applyFont="1" applyFill="1" applyBorder="1" applyAlignment="1"/>
    <xf numFmtId="0" fontId="38" fillId="13" borderId="5" xfId="0" applyFont="1" applyFill="1" applyBorder="1" applyAlignment="1">
      <alignment horizontal="center"/>
    </xf>
    <xf numFmtId="0" fontId="38" fillId="13" borderId="5" xfId="0" applyFont="1" applyFill="1" applyBorder="1" applyAlignment="1">
      <alignment horizontal="left"/>
    </xf>
    <xf numFmtId="14" fontId="27" fillId="13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/>
    <xf numFmtId="0" fontId="5" fillId="0" borderId="5" xfId="0" applyFont="1" applyBorder="1" applyAlignment="1"/>
    <xf numFmtId="0" fontId="5" fillId="12" borderId="5" xfId="0" applyFont="1" applyFill="1" applyBorder="1"/>
    <xf numFmtId="0" fontId="38" fillId="12" borderId="5" xfId="0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/>
    </xf>
    <xf numFmtId="14" fontId="27" fillId="15" borderId="5" xfId="0" applyNumberFormat="1" applyFont="1" applyFill="1" applyBorder="1" applyAlignment="1">
      <alignment horizontal="center"/>
    </xf>
    <xf numFmtId="14" fontId="27" fillId="16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/>
    <xf numFmtId="0" fontId="5" fillId="17" borderId="5" xfId="0" applyFont="1" applyFill="1" applyBorder="1" applyAlignment="1"/>
    <xf numFmtId="14" fontId="5" fillId="18" borderId="5" xfId="0" applyNumberFormat="1" applyFont="1" applyFill="1" applyBorder="1"/>
    <xf numFmtId="0" fontId="5" fillId="19" borderId="5" xfId="0" applyFont="1" applyFill="1" applyBorder="1" applyAlignment="1"/>
    <xf numFmtId="14" fontId="5" fillId="8" borderId="5" xfId="0" applyNumberFormat="1" applyFont="1" applyFill="1" applyBorder="1"/>
    <xf numFmtId="0" fontId="15" fillId="13" borderId="5" xfId="0" applyFont="1" applyFill="1" applyBorder="1" applyAlignment="1">
      <alignment horizontal="center"/>
    </xf>
    <xf numFmtId="14" fontId="40" fillId="13" borderId="5" xfId="0" applyNumberFormat="1" applyFont="1" applyFill="1" applyBorder="1" applyAlignment="1">
      <alignment horizontal="center"/>
    </xf>
    <xf numFmtId="0" fontId="15" fillId="12" borderId="5" xfId="0" applyFont="1" applyFill="1" applyBorder="1" applyAlignment="1">
      <alignment horizontal="center"/>
    </xf>
    <xf numFmtId="14" fontId="40" fillId="15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14" fontId="27" fillId="16" borderId="5" xfId="0" applyNumberFormat="1" applyFont="1" applyFill="1" applyBorder="1" applyAlignment="1">
      <alignment horizontal="center"/>
    </xf>
    <xf numFmtId="14" fontId="5" fillId="19" borderId="5" xfId="0" applyNumberFormat="1" applyFont="1" applyFill="1" applyBorder="1" applyAlignment="1"/>
    <xf numFmtId="14" fontId="5" fillId="19" borderId="5" xfId="0" applyNumberFormat="1" applyFont="1" applyFill="1" applyBorder="1" applyAlignment="1"/>
    <xf numFmtId="0" fontId="5" fillId="13" borderId="5" xfId="0" applyFont="1" applyFill="1" applyBorder="1" applyAlignment="1"/>
    <xf numFmtId="0" fontId="41" fillId="13" borderId="5" xfId="0" applyFont="1" applyFill="1" applyBorder="1" applyAlignment="1">
      <alignment horizontal="center"/>
    </xf>
    <xf numFmtId="0" fontId="41" fillId="13" borderId="5" xfId="0" applyFont="1" applyFill="1" applyBorder="1" applyAlignment="1"/>
    <xf numFmtId="14" fontId="1" fillId="13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0" fontId="5" fillId="13" borderId="5" xfId="0" applyFont="1" applyFill="1" applyBorder="1" applyAlignment="1"/>
    <xf numFmtId="14" fontId="5" fillId="13" borderId="5" xfId="0" applyNumberFormat="1" applyFont="1" applyFill="1" applyBorder="1" applyAlignment="1"/>
    <xf numFmtId="0" fontId="5" fillId="12" borderId="5" xfId="0" applyFont="1" applyFill="1" applyBorder="1" applyAlignment="1"/>
    <xf numFmtId="0" fontId="41" fillId="12" borderId="5" xfId="0" applyFont="1" applyFill="1" applyBorder="1" applyAlignment="1"/>
    <xf numFmtId="14" fontId="1" fillId="15" borderId="5" xfId="0" applyNumberFormat="1" applyFont="1" applyFill="1" applyBorder="1" applyAlignment="1">
      <alignment horizontal="center"/>
    </xf>
    <xf numFmtId="14" fontId="1" fillId="16" borderId="5" xfId="0" applyNumberFormat="1" applyFont="1" applyFill="1" applyBorder="1" applyAlignment="1">
      <alignment horizontal="center"/>
    </xf>
    <xf numFmtId="14" fontId="5" fillId="8" borderId="5" xfId="0" applyNumberFormat="1" applyFont="1" applyFill="1" applyBorder="1" applyAlignment="1"/>
    <xf numFmtId="0" fontId="5" fillId="17" borderId="5" xfId="0" applyFont="1" applyFill="1" applyBorder="1" applyAlignment="1"/>
    <xf numFmtId="14" fontId="5" fillId="18" borderId="5" xfId="0" applyNumberFormat="1" applyFont="1" applyFill="1" applyBorder="1" applyAlignment="1"/>
    <xf numFmtId="14" fontId="5" fillId="19" borderId="5" xfId="0" applyNumberFormat="1" applyFont="1" applyFill="1" applyBorder="1" applyAlignment="1"/>
    <xf numFmtId="0" fontId="5" fillId="12" borderId="5" xfId="0" applyFont="1" applyFill="1" applyBorder="1" applyAlignment="1"/>
    <xf numFmtId="14" fontId="5" fillId="19" borderId="5" xfId="0" applyNumberFormat="1" applyFont="1" applyFill="1" applyBorder="1" applyAlignment="1"/>
    <xf numFmtId="14" fontId="1" fillId="13" borderId="5" xfId="0" applyNumberFormat="1" applyFont="1" applyFill="1" applyBorder="1" applyAlignment="1">
      <alignment horizontal="center"/>
    </xf>
    <xf numFmtId="0" fontId="0" fillId="0" borderId="5" xfId="0" applyFont="1" applyBorder="1" applyAlignment="1"/>
    <xf numFmtId="0" fontId="5" fillId="19" borderId="5" xfId="0" applyFont="1" applyFill="1" applyBorder="1" applyAlignment="1"/>
    <xf numFmtId="0" fontId="39" fillId="0" borderId="5" xfId="0" applyFont="1" applyBorder="1" applyAlignment="1"/>
    <xf numFmtId="0" fontId="0" fillId="0" borderId="5" xfId="0" applyFont="1" applyBorder="1" applyAlignment="1"/>
    <xf numFmtId="14" fontId="5" fillId="19" borderId="5" xfId="0" applyNumberFormat="1" applyFont="1" applyFill="1" applyBorder="1" applyAlignment="1"/>
    <xf numFmtId="0" fontId="5" fillId="12" borderId="4" xfId="0" applyFont="1" applyFill="1" applyBorder="1" applyAlignment="1"/>
    <xf numFmtId="0" fontId="41" fillId="13" borderId="4" xfId="0" applyFont="1" applyFill="1" applyBorder="1" applyAlignment="1">
      <alignment horizontal="center"/>
    </xf>
    <xf numFmtId="0" fontId="41" fillId="12" borderId="4" xfId="0" applyFont="1" applyFill="1" applyBorder="1" applyAlignment="1"/>
    <xf numFmtId="14" fontId="1" fillId="15" borderId="4" xfId="0" applyNumberFormat="1" applyFont="1" applyFill="1" applyBorder="1" applyAlignment="1">
      <alignment horizontal="center"/>
    </xf>
    <xf numFmtId="14" fontId="1" fillId="16" borderId="4" xfId="0" applyNumberFormat="1" applyFont="1" applyFill="1" applyBorder="1" applyAlignment="1">
      <alignment horizontal="center"/>
    </xf>
    <xf numFmtId="14" fontId="5" fillId="8" borderId="4" xfId="0" applyNumberFormat="1" applyFont="1" applyFill="1" applyBorder="1" applyAlignment="1"/>
    <xf numFmtId="14" fontId="42" fillId="8" borderId="43" xfId="0" applyNumberFormat="1" applyFont="1" applyFill="1" applyBorder="1" applyAlignment="1">
      <alignment horizontal="center"/>
    </xf>
    <xf numFmtId="0" fontId="5" fillId="17" borderId="4" xfId="0" applyFont="1" applyFill="1" applyBorder="1" applyAlignment="1">
      <alignment horizontal="right"/>
    </xf>
    <xf numFmtId="14" fontId="1" fillId="18" borderId="4" xfId="0" applyNumberFormat="1" applyFont="1" applyFill="1" applyBorder="1" applyAlignment="1">
      <alignment horizontal="center"/>
    </xf>
    <xf numFmtId="14" fontId="5" fillId="18" borderId="4" xfId="0" applyNumberFormat="1" applyFont="1" applyFill="1" applyBorder="1" applyAlignment="1"/>
    <xf numFmtId="0" fontId="5" fillId="19" borderId="4" xfId="0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/>
    <xf numFmtId="0" fontId="1" fillId="22" borderId="17" xfId="0" applyFont="1" applyFill="1" applyBorder="1" applyAlignment="1">
      <alignment horizontal="center"/>
    </xf>
    <xf numFmtId="14" fontId="5" fillId="19" borderId="4" xfId="0" applyNumberFormat="1" applyFont="1" applyFill="1" applyBorder="1" applyAlignment="1"/>
    <xf numFmtId="0" fontId="41" fillId="13" borderId="4" xfId="0" applyFont="1" applyFill="1" applyBorder="1" applyAlignment="1">
      <alignment horizontal="center"/>
    </xf>
    <xf numFmtId="14" fontId="1" fillId="15" borderId="4" xfId="0" applyNumberFormat="1" applyFont="1" applyFill="1" applyBorder="1" applyAlignment="1">
      <alignment horizontal="center"/>
    </xf>
    <xf numFmtId="0" fontId="1" fillId="22" borderId="17" xfId="0" applyFont="1" applyFill="1" applyBorder="1" applyAlignment="1">
      <alignment horizontal="center"/>
    </xf>
    <xf numFmtId="14" fontId="42" fillId="8" borderId="17" xfId="0" applyNumberFormat="1" applyFont="1" applyFill="1" applyBorder="1" applyAlignment="1">
      <alignment horizontal="center"/>
    </xf>
    <xf numFmtId="14" fontId="1" fillId="18" borderId="4" xfId="0" applyNumberFormat="1" applyFont="1" applyFill="1" applyBorder="1" applyAlignment="1">
      <alignment horizontal="center"/>
    </xf>
    <xf numFmtId="14" fontId="5" fillId="19" borderId="4" xfId="0" applyNumberFormat="1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 applyAlignment="1"/>
    <xf numFmtId="0" fontId="1" fillId="21" borderId="17" xfId="0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14" fontId="5" fillId="19" borderId="4" xfId="0" applyNumberFormat="1" applyFont="1" applyFill="1" applyBorder="1" applyAlignment="1"/>
    <xf numFmtId="0" fontId="5" fillId="17" borderId="4" xfId="0" applyFont="1" applyFill="1" applyBorder="1" applyAlignment="1"/>
    <xf numFmtId="0" fontId="42" fillId="20" borderId="12" xfId="0" applyFont="1" applyFill="1" applyBorder="1" applyAlignment="1">
      <alignment horizontal="center"/>
    </xf>
    <xf numFmtId="0" fontId="41" fillId="12" borderId="4" xfId="0" applyFont="1" applyFill="1" applyBorder="1" applyAlignment="1"/>
    <xf numFmtId="14" fontId="1" fillId="16" borderId="4" xfId="0" applyNumberFormat="1" applyFont="1" applyFill="1" applyBorder="1" applyAlignment="1">
      <alignment horizontal="center"/>
    </xf>
    <xf numFmtId="0" fontId="5" fillId="17" borderId="4" xfId="0" applyFont="1" applyFill="1" applyBorder="1" applyAlignment="1"/>
    <xf numFmtId="0" fontId="1" fillId="21" borderId="17" xfId="0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169" fontId="36" fillId="8" borderId="4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4" xfId="0" applyFont="1" applyBorder="1"/>
    <xf numFmtId="0" fontId="15" fillId="10" borderId="9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 vertical="top"/>
    </xf>
    <xf numFmtId="0" fontId="2" fillId="0" borderId="16" xfId="0" applyFont="1" applyBorder="1"/>
    <xf numFmtId="0" fontId="2" fillId="0" borderId="17" xfId="0" applyFont="1" applyBorder="1"/>
    <xf numFmtId="0" fontId="7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0" fillId="0" borderId="0" xfId="0" applyFont="1" applyAlignment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0" xfId="0" applyFont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2" xfId="0" applyFont="1" applyBorder="1"/>
    <xf numFmtId="0" fontId="2" fillId="0" borderId="33" xfId="0" applyFont="1" applyBorder="1"/>
    <xf numFmtId="0" fontId="12" fillId="3" borderId="20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12" fillId="0" borderId="0" xfId="0" applyFont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2" fillId="0" borderId="39" xfId="0" applyFont="1" applyBorder="1"/>
    <xf numFmtId="0" fontId="37" fillId="0" borderId="0" xfId="0" applyFont="1" applyAlignment="1">
      <alignment horizontal="right"/>
    </xf>
    <xf numFmtId="0" fontId="28" fillId="3" borderId="36" xfId="0" applyFont="1" applyFill="1" applyBorder="1" applyAlignment="1">
      <alignment horizontal="center" vertical="center"/>
    </xf>
    <xf numFmtId="0" fontId="2" fillId="0" borderId="37" xfId="0" applyFont="1" applyBorder="1"/>
    <xf numFmtId="0" fontId="13" fillId="8" borderId="15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0" xfId="0" applyFont="1" applyAlignment="1">
      <alignment horizontal="center" wrapText="1"/>
    </xf>
    <xf numFmtId="14" fontId="44" fillId="0" borderId="0" xfId="0" applyNumberFormat="1" applyFont="1" applyAlignment="1"/>
  </cellXfs>
  <cellStyles count="3">
    <cellStyle name="Besuchter Hyperlink" xfId="1" builtinId="9" hidden="1"/>
    <cellStyle name="Besuchter Hyperlink" xfId="2" builtinId="9" hidden="1"/>
    <cellStyle name="Standard" xfId="0" builtinId="0"/>
  </cellStyles>
  <dxfs count="133"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D0E0E3"/>
          <bgColor rgb="FFD0E0E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9DAF8"/>
          <bgColor rgb="FFC9DAF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EAD3"/>
          <bgColor rgb="FFD9EAD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9CB9C"/>
          <bgColor rgb="FFF9CB9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381375" cy="135255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 enableFormatConditionsCalculation="0">
    <outlinePr summaryBelow="0" summaryRight="0"/>
    <pageSetUpPr fitToPage="1"/>
  </sheetPr>
  <dimension ref="A1:Z738"/>
  <sheetViews>
    <sheetView showGridLines="0" workbookViewId="0">
      <pane ySplit="7" topLeftCell="A8" activePane="bottomLeft" state="frozen"/>
      <selection pane="bottomLeft" activeCell="J8" sqref="J8"/>
    </sheetView>
  </sheetViews>
  <sheetFormatPr baseColWidth="10" defaultColWidth="14.44140625" defaultRowHeight="15" customHeight="1"/>
  <cols>
    <col min="1" max="1" width="14.44140625" customWidth="1"/>
    <col min="2" max="3" width="7.33203125" customWidth="1"/>
    <col min="4" max="4" width="21.44140625" customWidth="1"/>
    <col min="5" max="8" width="14.44140625" customWidth="1"/>
    <col min="9" max="9" width="7.33203125" customWidth="1"/>
    <col min="10" max="10" width="14.44140625" customWidth="1"/>
    <col min="11" max="11" width="7.33203125" customWidth="1"/>
    <col min="12" max="12" width="14.44140625" customWidth="1"/>
    <col min="13" max="13" width="19.6640625" hidden="1" customWidth="1"/>
    <col min="14" max="14" width="14.44140625" customWidth="1"/>
    <col min="15" max="15" width="14.44140625" hidden="1" customWidth="1"/>
    <col min="16" max="16" width="14.44140625" customWidth="1"/>
    <col min="17" max="17" width="14.44140625" hidden="1" customWidth="1"/>
    <col min="18" max="18" width="7" customWidth="1"/>
    <col min="19" max="19" width="13" customWidth="1"/>
    <col min="20" max="26" width="14.44140625" hidden="1"/>
  </cols>
  <sheetData>
    <row r="1" spans="1:26" ht="15.75" customHeight="1">
      <c r="A1" s="1"/>
      <c r="B1" s="4"/>
      <c r="C1" s="5"/>
      <c r="D1" s="5"/>
      <c r="E1" s="5"/>
      <c r="F1" s="5"/>
      <c r="G1" s="5"/>
      <c r="H1" s="7"/>
      <c r="I1" s="8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6" ht="15.75" customHeight="1">
      <c r="A2" s="1" t="s">
        <v>1</v>
      </c>
      <c r="B2" s="4"/>
      <c r="C2" s="5"/>
      <c r="D2" s="5"/>
      <c r="E2" s="5"/>
      <c r="F2" s="5"/>
      <c r="G2" s="5" t="s">
        <v>2</v>
      </c>
      <c r="H2" s="7"/>
      <c r="I2" s="8"/>
      <c r="J2" s="5"/>
      <c r="K2" s="5"/>
      <c r="L2" s="5"/>
      <c r="M2" s="5"/>
      <c r="N2" s="5"/>
      <c r="O2" s="5"/>
      <c r="P2" s="5"/>
      <c r="Q2" s="5"/>
      <c r="R2" s="5"/>
      <c r="S2" s="5"/>
      <c r="T2" s="9"/>
      <c r="U2" s="10"/>
      <c r="V2" s="10"/>
      <c r="W2" s="10"/>
      <c r="X2" s="10"/>
      <c r="Y2" s="10"/>
      <c r="Z2" s="10"/>
    </row>
    <row r="3" spans="1:26" ht="15.75" customHeight="1">
      <c r="A3" s="11"/>
      <c r="B3" s="4"/>
      <c r="C3" s="12" t="s">
        <v>3</v>
      </c>
      <c r="D3" s="5"/>
      <c r="E3" s="5"/>
      <c r="F3" s="5"/>
      <c r="G3" s="5" t="s">
        <v>4</v>
      </c>
      <c r="H3" s="13"/>
      <c r="I3" s="8"/>
      <c r="J3" s="14" t="s">
        <v>5</v>
      </c>
      <c r="K3" s="5" t="s">
        <v>6</v>
      </c>
      <c r="L3" s="5"/>
      <c r="M3" s="5"/>
      <c r="N3" s="5"/>
      <c r="O3" s="5"/>
      <c r="P3" s="5"/>
      <c r="Q3" s="5"/>
      <c r="R3" s="5"/>
      <c r="S3" s="5"/>
      <c r="T3" s="9"/>
      <c r="U3" s="10"/>
      <c r="V3" s="10"/>
      <c r="W3" s="10"/>
      <c r="X3" s="10"/>
      <c r="Y3" s="10"/>
      <c r="Z3" s="10"/>
    </row>
    <row r="4" spans="1:26" ht="15.75" customHeight="1">
      <c r="A4" s="11"/>
      <c r="B4" s="4"/>
      <c r="C4" s="5"/>
      <c r="D4" s="5"/>
      <c r="E4" s="5"/>
      <c r="F4" s="5"/>
      <c r="G4" s="5"/>
      <c r="H4" s="5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9"/>
      <c r="U4" s="10"/>
      <c r="V4" s="10"/>
      <c r="W4" s="10"/>
      <c r="X4" s="10"/>
      <c r="Y4" s="10"/>
      <c r="Z4" s="10"/>
    </row>
    <row r="5" spans="1:26" ht="15.75" customHeight="1">
      <c r="A5" s="15"/>
      <c r="B5" s="16"/>
      <c r="C5" s="17"/>
      <c r="D5" s="17"/>
      <c r="E5" s="17"/>
      <c r="F5" s="17"/>
      <c r="G5" s="17"/>
      <c r="H5" s="19"/>
      <c r="I5" s="22"/>
      <c r="J5" s="19"/>
      <c r="K5" s="17"/>
      <c r="L5" s="19"/>
      <c r="M5" s="19"/>
      <c r="N5" s="17"/>
      <c r="O5" s="19"/>
      <c r="P5" s="19"/>
      <c r="Q5" s="19"/>
      <c r="R5" s="24"/>
      <c r="S5" s="19"/>
      <c r="T5" s="10"/>
      <c r="U5" s="10"/>
      <c r="V5" s="10"/>
      <c r="W5" s="10"/>
      <c r="X5" s="10"/>
      <c r="Y5" s="10"/>
      <c r="Z5" s="10"/>
    </row>
    <row r="6" spans="1:26" ht="15.75" customHeight="1">
      <c r="A6" s="27"/>
      <c r="B6" s="216" t="s">
        <v>13</v>
      </c>
      <c r="C6" s="217"/>
      <c r="D6" s="217"/>
      <c r="E6" s="218"/>
      <c r="F6" s="30" t="s">
        <v>14</v>
      </c>
      <c r="G6" s="221" t="s">
        <v>16</v>
      </c>
      <c r="H6" s="217"/>
      <c r="I6" s="217"/>
      <c r="J6" s="218"/>
      <c r="K6" s="219" t="s">
        <v>17</v>
      </c>
      <c r="L6" s="217"/>
      <c r="M6" s="218"/>
      <c r="N6" s="33" t="s">
        <v>18</v>
      </c>
      <c r="O6" s="34" t="s">
        <v>20</v>
      </c>
      <c r="P6" s="34"/>
      <c r="Q6" s="220" t="s">
        <v>21</v>
      </c>
      <c r="R6" s="217"/>
      <c r="S6" s="218"/>
      <c r="T6" s="10"/>
      <c r="U6" s="10"/>
      <c r="V6" s="10"/>
      <c r="W6" s="10"/>
      <c r="X6" s="10"/>
      <c r="Y6" s="10"/>
      <c r="Z6" s="10"/>
    </row>
    <row r="7" spans="1:26" ht="30" customHeight="1">
      <c r="A7" s="27" t="s">
        <v>22</v>
      </c>
      <c r="B7" s="37" t="s">
        <v>23</v>
      </c>
      <c r="C7" s="37" t="s">
        <v>7</v>
      </c>
      <c r="D7" s="37" t="s">
        <v>8</v>
      </c>
      <c r="E7" s="39" t="s">
        <v>9</v>
      </c>
      <c r="F7" s="41" t="s">
        <v>26</v>
      </c>
      <c r="G7" s="42" t="s">
        <v>27</v>
      </c>
      <c r="H7" s="44" t="s">
        <v>28</v>
      </c>
      <c r="I7" s="45" t="s">
        <v>29</v>
      </c>
      <c r="J7" s="42" t="s">
        <v>30</v>
      </c>
      <c r="K7" s="47" t="s">
        <v>31</v>
      </c>
      <c r="L7" s="47" t="s">
        <v>32</v>
      </c>
      <c r="M7" s="47" t="s">
        <v>33</v>
      </c>
      <c r="N7" s="48" t="s">
        <v>27</v>
      </c>
      <c r="O7" s="48" t="s">
        <v>34</v>
      </c>
      <c r="P7" s="48" t="s">
        <v>30</v>
      </c>
      <c r="Q7" s="49" t="s">
        <v>34</v>
      </c>
      <c r="R7" s="49" t="s">
        <v>35</v>
      </c>
      <c r="S7" s="49" t="s">
        <v>30</v>
      </c>
      <c r="T7" s="10"/>
      <c r="U7" s="10"/>
      <c r="V7" s="10"/>
      <c r="W7" s="10"/>
      <c r="X7" s="10"/>
      <c r="Y7" s="10"/>
      <c r="Z7" s="10"/>
    </row>
    <row r="8" spans="1:26" ht="15.75" customHeight="1">
      <c r="A8" s="50"/>
      <c r="B8" s="52"/>
      <c r="C8" s="54">
        <v>6</v>
      </c>
      <c r="D8" s="55" t="s">
        <v>51</v>
      </c>
      <c r="E8" s="55" t="s">
        <v>52</v>
      </c>
      <c r="F8" s="57">
        <v>42892</v>
      </c>
      <c r="G8" s="58">
        <v>43522</v>
      </c>
      <c r="H8" s="64" t="str">
        <f t="shared" ref="H8:H282" si="0">IF(F8="","-",IF(G8+I8-F8&lt;=90,"Bilan n°1",IF(AND(G8+I8-F8&gt;90,G8+I8-F8&lt;=180),"Bilan n°2",IF(AND(G8+I8-F8&gt;180,G8+I8-F8&lt;=270),"Bilan n°3",IF(AND(G8+I8-F8&gt;270,G8+I8-F8&lt;=360),"Bilan n°4",IF(AND(G8+I8-F8&gt;360,G8+I8-F8&lt;=450),"Bilan n°5",IF(AND(G8+I8-F8&gt;450,G8+I8-F8&lt;=540),"Bilan n°6",IF(AND(G8+I8-F8&gt;540,G8+I8-F8&lt;=630),"Bilan n°7",IF(AND(G8+I8-F8&gt;630,G8+I8-F8&lt;=720),"Bilan n°8",IF(AND(G8+I8-F8&gt;720,G8+I8-F8&lt;=810),"Bilan n°9",IF(AND(G8+I8-F8&gt;810,G8+I8-F8&lt;=900),"Bilan n°10",IF(AND(G8+I8-F8&gt;900,G8+I8-F8&lt;=990),"Bilan n°11",IF(AND(G8+I8-F8&gt;990,G8+I8-F8&lt;=1180),"Bilan n°12")))))))))))))</f>
        <v>Bilan n°7</v>
      </c>
      <c r="I8" s="65"/>
      <c r="J8" s="67">
        <f t="shared" ref="J8:J141" si="1">IF(OR(H8="Bilan n°1",H8="Bilan n°2",H8="Bilan n°3",H8="Bilan n°4",H8="Bilan n°5",H8="Bilan n°6",H8="Bilan n°7",H8="Bilan n°8",H8="Bilan n°9",H8="Bilan n°10",H8="Bilan n°11",H8="Bilan n°12"),EDATE(L8,3),"-")</f>
        <v>43613</v>
      </c>
      <c r="K8" s="68">
        <v>2</v>
      </c>
      <c r="L8" s="70">
        <f t="shared" ref="L8:L14" si="2">IF(K8="AP","",IF(G8="-","",IF(G8="","",EDATE(G8,0)+K8+I8)))</f>
        <v>43524</v>
      </c>
      <c r="M8" s="67">
        <f t="shared" ref="M8:M14" si="3">IF(J8="-","",EDATE(J8,3)+4)</f>
        <v>43709</v>
      </c>
      <c r="N8" s="58">
        <v>43542</v>
      </c>
      <c r="P8" s="71">
        <f t="shared" ref="P8:P516" si="4">IF(N8="","A programmer",N8+360)</f>
        <v>43902</v>
      </c>
      <c r="Q8" s="75" t="str">
        <f t="shared" ref="Q8:Q14" si="5">IF(A8="Résiliation","-",IF(H8="Bilan n°1","Bilan n°1",IF(H8="Bilan n°2","Bilan n°1",IF(H8="Bilan n°3","Bilan n°1",IF(H8="Bilan n°4","Bilan n°1",IF(H8="Bilan n°5","Bilan n°2",IF(H8="Bilan n°6","Bilan n°2",IF(H8="Bilan n°7","Bilan n°2",IF(H8="Bilan n°8","Bilan n°2",IF(H8="Bilan n°9","Bilan n°2",IF(H8="Bilan n°10","Bilan n°2","-")))))))))))</f>
        <v>Bilan n°2</v>
      </c>
      <c r="R8" s="68"/>
      <c r="S8" s="78" t="str">
        <f t="shared" ref="S8:S738" si="6">IF(R8="","A programmer",IF(R8=1,F8+360,IF(R8=2,F8+720,IF(R8=3,"Réabo à prévoir","-"))))</f>
        <v>A programmer</v>
      </c>
      <c r="T8" s="10"/>
      <c r="U8" s="10"/>
      <c r="V8" s="10"/>
      <c r="W8" s="10"/>
      <c r="X8" s="10"/>
      <c r="Y8" s="10"/>
      <c r="Z8" s="10"/>
    </row>
    <row r="9" spans="1:26" ht="15.75" customHeight="1">
      <c r="A9" s="50"/>
      <c r="B9" s="52"/>
      <c r="C9" s="80">
        <v>16</v>
      </c>
      <c r="D9" s="82" t="s">
        <v>54</v>
      </c>
      <c r="E9" s="82" t="s">
        <v>53</v>
      </c>
      <c r="F9" s="57">
        <v>42895</v>
      </c>
      <c r="G9" s="58">
        <v>42702</v>
      </c>
      <c r="H9" s="64" t="str">
        <f t="shared" si="0"/>
        <v>Bilan n°1</v>
      </c>
      <c r="I9" s="65"/>
      <c r="J9" s="67">
        <f t="shared" si="1"/>
        <v>42796</v>
      </c>
      <c r="K9" s="68">
        <v>4</v>
      </c>
      <c r="L9" s="70">
        <f t="shared" si="2"/>
        <v>42706</v>
      </c>
      <c r="M9" s="67">
        <f t="shared" si="3"/>
        <v>42892</v>
      </c>
      <c r="N9" s="67"/>
      <c r="O9" s="86" t="str">
        <f>IF(A9="Résiliation","-",IF(H9="Bilan n°1","Bilan n°1",IF(H9="Bilan n°3","Bilan n°2",IF(H9="Bilan n°5","Bilan n°3",IF(H9="Bilan n°7","Bilan n°4",IF(H9="Bilan n°9","Bilan n°5",IF(H9="Bilan n°10","Bilan n°6","-")))))))</f>
        <v>Bilan n°1</v>
      </c>
      <c r="P9" s="71" t="str">
        <f t="shared" si="4"/>
        <v>A programmer</v>
      </c>
      <c r="Q9" s="75" t="str">
        <f t="shared" si="5"/>
        <v>Bilan n°1</v>
      </c>
      <c r="R9" s="68">
        <v>1</v>
      </c>
      <c r="S9" s="78">
        <f t="shared" si="6"/>
        <v>43255</v>
      </c>
      <c r="T9" s="10"/>
      <c r="U9" s="10"/>
      <c r="V9" s="10"/>
      <c r="W9" s="10"/>
      <c r="X9" s="10"/>
      <c r="Y9" s="10"/>
      <c r="Z9" s="10"/>
    </row>
    <row r="10" spans="1:26" ht="15.75" customHeight="1">
      <c r="A10" s="88"/>
      <c r="B10" s="89"/>
      <c r="C10" s="54">
        <v>25</v>
      </c>
      <c r="D10" s="55" t="s">
        <v>55</v>
      </c>
      <c r="E10" s="55" t="s">
        <v>56</v>
      </c>
      <c r="F10" s="90">
        <v>43004</v>
      </c>
      <c r="G10" s="58">
        <v>43354</v>
      </c>
      <c r="H10" s="64" t="str">
        <f t="shared" si="0"/>
        <v>Bilan n°4</v>
      </c>
      <c r="I10" s="65"/>
      <c r="J10" s="67">
        <f t="shared" si="1"/>
        <v>43449</v>
      </c>
      <c r="K10" s="68">
        <v>4</v>
      </c>
      <c r="L10" s="70">
        <f t="shared" si="2"/>
        <v>43358</v>
      </c>
      <c r="M10" s="67">
        <f t="shared" si="3"/>
        <v>43543</v>
      </c>
      <c r="N10" s="58"/>
      <c r="O10" s="86" t="str">
        <f>IF(A8="Résiliation","-",IF(H8="Bilan n°1","Bilan n°1",IF(H8="Bilan n°3","Bilan n°2",IF(H8="Bilan n°5","Bilan n°3",IF(H8="Bilan n°7","Bilan n°4",IF(H8="Bilan n°9","Bilan n°5",IF(H8="Bilan n°10","Bilan n°6","-")))))))</f>
        <v>Bilan n°4</v>
      </c>
      <c r="P10" s="71" t="str">
        <f t="shared" si="4"/>
        <v>A programmer</v>
      </c>
      <c r="Q10" s="75" t="str">
        <f t="shared" si="5"/>
        <v>Bilan n°1</v>
      </c>
      <c r="R10" s="68">
        <v>1</v>
      </c>
      <c r="S10" s="78">
        <f t="shared" si="6"/>
        <v>43364</v>
      </c>
      <c r="T10" s="10"/>
      <c r="U10" s="10"/>
      <c r="V10" s="10"/>
      <c r="W10" s="10"/>
      <c r="X10" s="10"/>
      <c r="Y10" s="10"/>
      <c r="Z10" s="10"/>
    </row>
    <row r="11" spans="1:26" ht="15.75" customHeight="1">
      <c r="A11" s="50"/>
      <c r="B11" s="52"/>
      <c r="C11" s="80">
        <v>34</v>
      </c>
      <c r="D11" s="82" t="s">
        <v>57</v>
      </c>
      <c r="E11" s="82" t="s">
        <v>58</v>
      </c>
      <c r="F11" s="57">
        <v>42970</v>
      </c>
      <c r="G11" s="58">
        <v>43404</v>
      </c>
      <c r="H11" s="64" t="str">
        <f t="shared" si="0"/>
        <v>Bilan n°5</v>
      </c>
      <c r="I11" s="65"/>
      <c r="J11" s="67">
        <f t="shared" si="1"/>
        <v>43504</v>
      </c>
      <c r="K11" s="68">
        <v>8</v>
      </c>
      <c r="L11" s="70">
        <f t="shared" si="2"/>
        <v>43412</v>
      </c>
      <c r="M11" s="67">
        <f t="shared" si="3"/>
        <v>43597</v>
      </c>
      <c r="N11" s="67"/>
      <c r="O11" s="86" t="str">
        <f t="shared" ref="O11:O14" si="7">IF(A11="Résiliation","-",IF(H11="Bilan n°1","Bilan n°1",IF(H11="Bilan n°3","Bilan n°2",IF(H11="Bilan n°5","Bilan n°3",IF(H11="Bilan n°7","Bilan n°4",IF(H11="Bilan n°9","Bilan n°5",IF(H11="Bilan n°10","Bilan n°6","-")))))))</f>
        <v>Bilan n°3</v>
      </c>
      <c r="P11" s="71" t="str">
        <f t="shared" si="4"/>
        <v>A programmer</v>
      </c>
      <c r="Q11" s="75" t="str">
        <f t="shared" si="5"/>
        <v>Bilan n°2</v>
      </c>
      <c r="R11" s="75"/>
      <c r="S11" s="78" t="str">
        <f t="shared" si="6"/>
        <v>A programmer</v>
      </c>
      <c r="T11" s="10"/>
      <c r="U11" s="10"/>
      <c r="V11" s="10"/>
      <c r="W11" s="10"/>
      <c r="X11" s="10"/>
      <c r="Y11" s="10"/>
      <c r="Z11" s="10"/>
    </row>
    <row r="12" spans="1:26" ht="15.75" customHeight="1">
      <c r="A12" s="99"/>
      <c r="B12" s="100"/>
      <c r="C12" s="54">
        <v>84</v>
      </c>
      <c r="D12" s="55" t="s">
        <v>59</v>
      </c>
      <c r="E12" s="55" t="s">
        <v>60</v>
      </c>
      <c r="F12" s="58">
        <v>42738</v>
      </c>
      <c r="G12" s="58">
        <v>42769</v>
      </c>
      <c r="H12" s="64" t="str">
        <f t="shared" si="0"/>
        <v>Bilan n°1</v>
      </c>
      <c r="I12" s="65"/>
      <c r="J12" s="67">
        <f t="shared" si="1"/>
        <v>42862</v>
      </c>
      <c r="K12" s="68">
        <v>4</v>
      </c>
      <c r="L12" s="70">
        <f t="shared" si="2"/>
        <v>42773</v>
      </c>
      <c r="M12" s="67">
        <f t="shared" si="3"/>
        <v>42958</v>
      </c>
      <c r="N12" s="67"/>
      <c r="O12" s="86" t="str">
        <f t="shared" si="7"/>
        <v>Bilan n°1</v>
      </c>
      <c r="P12" s="71" t="str">
        <f t="shared" si="4"/>
        <v>A programmer</v>
      </c>
      <c r="Q12" s="75" t="str">
        <f t="shared" si="5"/>
        <v>Bilan n°1</v>
      </c>
      <c r="R12" s="75"/>
      <c r="S12" s="78" t="str">
        <f t="shared" si="6"/>
        <v>A programmer</v>
      </c>
      <c r="T12" s="10"/>
      <c r="U12" s="10"/>
      <c r="V12" s="10"/>
      <c r="W12" s="10"/>
      <c r="X12" s="10"/>
      <c r="Y12" s="10"/>
      <c r="Z12" s="10"/>
    </row>
    <row r="13" spans="1:26" ht="15.75" customHeight="1">
      <c r="A13" s="101"/>
      <c r="B13" s="100"/>
      <c r="C13" s="54">
        <v>107</v>
      </c>
      <c r="D13" s="55" t="s">
        <v>61</v>
      </c>
      <c r="E13" s="55" t="s">
        <v>43</v>
      </c>
      <c r="F13" s="58">
        <v>43350</v>
      </c>
      <c r="G13" s="58">
        <v>43270</v>
      </c>
      <c r="H13" s="64" t="str">
        <f t="shared" si="0"/>
        <v>Bilan n°1</v>
      </c>
      <c r="I13" s="65"/>
      <c r="J13" s="67">
        <f t="shared" si="1"/>
        <v>43368</v>
      </c>
      <c r="K13" s="68">
        <v>6</v>
      </c>
      <c r="L13" s="70">
        <f t="shared" si="2"/>
        <v>43276</v>
      </c>
      <c r="M13" s="67">
        <f t="shared" si="3"/>
        <v>43463</v>
      </c>
      <c r="N13" s="67"/>
      <c r="O13" s="86" t="str">
        <f t="shared" si="7"/>
        <v>Bilan n°1</v>
      </c>
      <c r="P13" s="71" t="str">
        <f t="shared" si="4"/>
        <v>A programmer</v>
      </c>
      <c r="Q13" s="75" t="str">
        <f t="shared" si="5"/>
        <v>Bilan n°1</v>
      </c>
      <c r="R13" s="75"/>
      <c r="S13" s="78" t="str">
        <f t="shared" si="6"/>
        <v>A programmer</v>
      </c>
      <c r="T13" s="10"/>
      <c r="U13" s="10"/>
      <c r="V13" s="10"/>
      <c r="W13" s="10"/>
      <c r="X13" s="10"/>
      <c r="Y13" s="10"/>
      <c r="Z13" s="10"/>
    </row>
    <row r="14" spans="1:26" ht="15.75" customHeight="1">
      <c r="A14" s="102"/>
      <c r="B14" s="103"/>
      <c r="C14" s="80">
        <v>113</v>
      </c>
      <c r="D14" s="82"/>
      <c r="E14" s="82"/>
      <c r="F14" s="58">
        <v>42633</v>
      </c>
      <c r="G14" s="58">
        <v>43061</v>
      </c>
      <c r="H14" s="64" t="str">
        <f t="shared" si="0"/>
        <v>Bilan n°5</v>
      </c>
      <c r="I14" s="65"/>
      <c r="J14" s="67">
        <f t="shared" si="1"/>
        <v>43157</v>
      </c>
      <c r="K14" s="68">
        <v>4</v>
      </c>
      <c r="L14" s="70">
        <f t="shared" si="2"/>
        <v>43065</v>
      </c>
      <c r="M14" s="67">
        <f t="shared" si="3"/>
        <v>43250</v>
      </c>
      <c r="N14" s="67"/>
      <c r="O14" s="86" t="str">
        <f t="shared" si="7"/>
        <v>Bilan n°3</v>
      </c>
      <c r="P14" s="71" t="str">
        <f t="shared" si="4"/>
        <v>A programmer</v>
      </c>
      <c r="Q14" s="75" t="str">
        <f t="shared" si="5"/>
        <v>Bilan n°2</v>
      </c>
      <c r="R14" s="75"/>
      <c r="S14" s="78" t="str">
        <f t="shared" si="6"/>
        <v>A programmer</v>
      </c>
      <c r="T14" s="10"/>
      <c r="U14" s="10"/>
      <c r="V14" s="10"/>
      <c r="W14" s="10"/>
      <c r="X14" s="10"/>
      <c r="Y14" s="10"/>
      <c r="Z14" s="10"/>
    </row>
    <row r="15" spans="1:26" ht="15.75" customHeight="1">
      <c r="A15" s="101"/>
      <c r="B15" s="100"/>
      <c r="C15" s="104">
        <v>127</v>
      </c>
      <c r="D15" s="105"/>
      <c r="E15" s="105"/>
      <c r="F15" s="58">
        <v>43570</v>
      </c>
      <c r="G15" s="58"/>
      <c r="H15" s="64" t="str">
        <f t="shared" si="0"/>
        <v>Bilan n°1</v>
      </c>
      <c r="I15" s="65"/>
      <c r="J15" s="67">
        <f t="shared" si="1"/>
        <v>91</v>
      </c>
      <c r="K15" s="68" t="s">
        <v>41</v>
      </c>
      <c r="L15" s="70"/>
      <c r="M15" s="67"/>
      <c r="N15" s="67"/>
      <c r="O15" s="86"/>
      <c r="P15" s="71" t="str">
        <f t="shared" si="4"/>
        <v>A programmer</v>
      </c>
      <c r="Q15" s="75"/>
      <c r="R15" s="68"/>
      <c r="S15" s="78" t="str">
        <f t="shared" si="6"/>
        <v>A programmer</v>
      </c>
      <c r="T15" s="10"/>
      <c r="U15" s="10"/>
      <c r="V15" s="10"/>
      <c r="W15" s="10"/>
      <c r="X15" s="10"/>
      <c r="Y15" s="10"/>
      <c r="Z15" s="10"/>
    </row>
    <row r="16" spans="1:26" ht="15.75" customHeight="1">
      <c r="A16" s="99"/>
      <c r="B16" s="103"/>
      <c r="C16" s="80">
        <v>144</v>
      </c>
      <c r="D16" s="82"/>
      <c r="E16" s="82"/>
      <c r="F16" s="58">
        <v>43298</v>
      </c>
      <c r="G16" s="58">
        <v>43526</v>
      </c>
      <c r="H16" s="64" t="str">
        <f t="shared" si="0"/>
        <v>Bilan n°3</v>
      </c>
      <c r="I16" s="65"/>
      <c r="J16" s="67">
        <f t="shared" si="1"/>
        <v>43622</v>
      </c>
      <c r="K16" s="68">
        <v>4</v>
      </c>
      <c r="L16" s="70">
        <f t="shared" ref="L16:L32" si="8">IF(K16="AP","",IF(G16="-","",IF(G16="","",EDATE(G16,0)+K16+I16)))</f>
        <v>43530</v>
      </c>
      <c r="M16" s="67">
        <f t="shared" ref="M16:M21" si="9">IF(J16="-","",EDATE(J16,3)+4)</f>
        <v>43718</v>
      </c>
      <c r="N16" s="58">
        <v>43362</v>
      </c>
      <c r="O16" s="86" t="e">
        <f>IF(#REF!="Résiliation","-",IF(H16="Bilan n°1","Bilan n°1",IF(H16="Bilan n°3","Bilan n°2",IF(H16="Bilan n°5","Bilan n°3",IF(H16="Bilan n°7","Bilan n°4",IF(H16="Bilan n°9","Bilan n°5",IF(H16="Bilan n°10","Bilan n°6","-")))))))</f>
        <v>#REF!</v>
      </c>
      <c r="P16" s="71">
        <f t="shared" si="4"/>
        <v>43722</v>
      </c>
      <c r="Q16" s="75" t="e">
        <f>IF(#REF!="Résiliation","-",IF(H16="Bilan n°1","Bilan n°1",IF(H16="Bilan n°2","Bilan n°1",IF(H16="Bilan n°3","Bilan n°1",IF(H16="Bilan n°4","Bilan n°1",IF(H16="Bilan n°5","Bilan n°2",IF(H16="Bilan n°6","Bilan n°2",IF(H16="Bilan n°7","Bilan n°2",IF(H16="Bilan n°8","Bilan n°2",IF(H16="Bilan n°9","Bilan n°2",IF(H16="Bilan n°10","Bilan n°2","-")))))))))))</f>
        <v>#REF!</v>
      </c>
      <c r="R16" s="75"/>
      <c r="S16" s="78" t="str">
        <f t="shared" si="6"/>
        <v>A programmer</v>
      </c>
      <c r="T16" s="10"/>
      <c r="U16" s="10"/>
      <c r="V16" s="10"/>
      <c r="W16" s="10"/>
      <c r="X16" s="10"/>
      <c r="Y16" s="10"/>
      <c r="Z16" s="10"/>
    </row>
    <row r="17" spans="1:26" ht="15.75" customHeight="1">
      <c r="B17" s="100"/>
      <c r="C17" s="54">
        <v>156</v>
      </c>
      <c r="D17" s="55"/>
      <c r="E17" s="55"/>
      <c r="F17" s="58">
        <v>42726</v>
      </c>
      <c r="G17" s="58">
        <v>42790</v>
      </c>
      <c r="H17" s="64" t="str">
        <f t="shared" si="0"/>
        <v>Bilan n°1</v>
      </c>
      <c r="I17" s="65"/>
      <c r="J17" s="67">
        <f t="shared" si="1"/>
        <v>42883</v>
      </c>
      <c r="K17" s="68">
        <v>4</v>
      </c>
      <c r="L17" s="70">
        <f t="shared" si="8"/>
        <v>42794</v>
      </c>
      <c r="M17" s="67">
        <f t="shared" si="9"/>
        <v>42979</v>
      </c>
      <c r="N17" s="67"/>
      <c r="O17" s="86" t="str">
        <f>IF(A16="Résiliation","-",IF(H17="Bilan n°1","Bilan n°1",IF(H17="Bilan n°2","Bilan n°1",IF(H17="Bilan n°4","Bilan n°2",IF(H17="Bilan n°3","Bilan n°2",IF(H17="Bilan n°5","Bilan n°3",IF(H17="Bilan n°6","Bilan n°3",IF(H17="Bilan n°7","Bilan n°4",IF(H17="Bilan n°9","Bilan n°5",IF(H17="Bilan n°10","Bilan n°6","-"))))))))))</f>
        <v>Bilan n°1</v>
      </c>
      <c r="P17" s="71" t="str">
        <f t="shared" si="4"/>
        <v>A programmer</v>
      </c>
      <c r="Q17" s="75" t="str">
        <f>IF(A16="Résiliation","-",IF(H17="Bilan n°1","Bilan n°1",IF(H17="Bilan n°2","Bilan n°1",IF(H17="Bilan n°3","Bilan n°1",IF(H17="Bilan n°4","Bilan n°1",IF(H17="Bilan n°5","Bilan n°2",IF(H17="Bilan n°6","Bilan n°2",IF(H17="Bilan n°7","Bilan n°2",IF(H17="Bilan n°8","Bilan n°2",IF(H17="Bilan n°9","Bilan n°2",IF(H17="Bilan n°10","Bilan n°2","-")))))))))))</f>
        <v>Bilan n°1</v>
      </c>
      <c r="R17" s="75"/>
      <c r="S17" s="78" t="str">
        <f t="shared" si="6"/>
        <v>A programmer</v>
      </c>
      <c r="T17" s="10"/>
      <c r="U17" s="10"/>
      <c r="V17" s="10"/>
      <c r="W17" s="10"/>
      <c r="X17" s="10"/>
      <c r="Y17" s="10"/>
      <c r="Z17" s="10"/>
    </row>
    <row r="18" spans="1:26" ht="15.75" customHeight="1">
      <c r="A18" s="101"/>
      <c r="B18" s="100"/>
      <c r="C18" s="80">
        <v>164</v>
      </c>
      <c r="D18" s="82"/>
      <c r="E18" s="82"/>
      <c r="F18" s="58">
        <v>43475</v>
      </c>
      <c r="G18" s="58">
        <v>43542</v>
      </c>
      <c r="H18" s="64" t="str">
        <f t="shared" si="0"/>
        <v>Bilan n°1</v>
      </c>
      <c r="I18" s="65"/>
      <c r="J18" s="67">
        <f t="shared" si="1"/>
        <v>43636</v>
      </c>
      <c r="K18" s="68">
        <v>2</v>
      </c>
      <c r="L18" s="70">
        <f t="shared" si="8"/>
        <v>43544</v>
      </c>
      <c r="M18" s="67">
        <f t="shared" si="9"/>
        <v>43732</v>
      </c>
      <c r="N18" s="67"/>
      <c r="O18" s="86" t="str">
        <f t="shared" ref="O18:O169" si="10">IF(A18="Résiliation","-",IF(H18="Bilan n°1","Bilan n°1",IF(H18="Bilan n°2","Bilan n°1",IF(H18="Bilan n°4","Bilan n°2",IF(H18="Bilan n°3","Bilan n°2",IF(H18="Bilan n°5","Bilan n°3",IF(H18="Bilan n°6","Bilan n°3",IF(H18="Bilan n°7","Bilan n°4",IF(H18="Bilan n°9","Bilan n°5",IF(H18="Bilan n°10","Bilan n°6","-"))))))))))</f>
        <v>Bilan n°1</v>
      </c>
      <c r="P18" s="71" t="str">
        <f t="shared" si="4"/>
        <v>A programmer</v>
      </c>
      <c r="Q18" s="75" t="str">
        <f t="shared" ref="Q18:Q24" si="11">IF(A18="Résiliation","-",IF(H18="Bilan n°1","Bilan n°1",IF(H18="Bilan n°2","Bilan n°1",IF(H18="Bilan n°3","Bilan n°1",IF(H18="Bilan n°4","Bilan n°1",IF(H18="Bilan n°5","Bilan n°2",IF(H18="Bilan n°6","Bilan n°2",IF(H18="Bilan n°7","Bilan n°2",IF(H18="Bilan n°8","Bilan n°2",IF(H18="Bilan n°9","Bilan n°2",IF(H18="Bilan n°10","Bilan n°2","-")))))))))))</f>
        <v>Bilan n°1</v>
      </c>
      <c r="R18" s="75"/>
      <c r="S18" s="78" t="str">
        <f t="shared" si="6"/>
        <v>A programmer</v>
      </c>
      <c r="T18" s="10"/>
      <c r="U18" s="10"/>
      <c r="V18" s="10"/>
      <c r="W18" s="10"/>
      <c r="X18" s="10"/>
      <c r="Y18" s="10"/>
      <c r="Z18" s="10"/>
    </row>
    <row r="19" spans="1:26" ht="15.75" customHeight="1">
      <c r="A19" s="106"/>
      <c r="B19" s="103"/>
      <c r="C19" s="54">
        <v>174</v>
      </c>
      <c r="D19" s="55"/>
      <c r="E19" s="55"/>
      <c r="F19" s="58">
        <v>43321</v>
      </c>
      <c r="G19" s="58">
        <v>43493</v>
      </c>
      <c r="H19" s="64" t="str">
        <f t="shared" si="0"/>
        <v>Bilan n°2</v>
      </c>
      <c r="I19" s="65"/>
      <c r="J19" s="67">
        <f t="shared" si="1"/>
        <v>43586</v>
      </c>
      <c r="K19" s="68">
        <v>4</v>
      </c>
      <c r="L19" s="70">
        <f t="shared" si="8"/>
        <v>43497</v>
      </c>
      <c r="M19" s="67">
        <f t="shared" si="9"/>
        <v>43682</v>
      </c>
      <c r="N19" s="58">
        <v>43411</v>
      </c>
      <c r="O19" s="86" t="str">
        <f t="shared" si="10"/>
        <v>Bilan n°1</v>
      </c>
      <c r="P19" s="71">
        <f t="shared" si="4"/>
        <v>43771</v>
      </c>
      <c r="Q19" s="75" t="str">
        <f t="shared" si="11"/>
        <v>Bilan n°1</v>
      </c>
      <c r="R19" s="68">
        <v>4</v>
      </c>
      <c r="S19" s="78" t="str">
        <f t="shared" si="6"/>
        <v>-</v>
      </c>
      <c r="T19" s="10"/>
      <c r="U19" s="10"/>
      <c r="V19" s="10"/>
      <c r="W19" s="10"/>
      <c r="X19" s="10"/>
      <c r="Y19" s="10"/>
      <c r="Z19" s="10"/>
    </row>
    <row r="20" spans="1:26" ht="15.75" customHeight="1">
      <c r="A20" s="101"/>
      <c r="B20" s="100"/>
      <c r="C20" s="80">
        <v>188</v>
      </c>
      <c r="D20" s="82"/>
      <c r="E20" s="82"/>
      <c r="F20" s="58">
        <v>43395</v>
      </c>
      <c r="G20" s="58">
        <v>43523</v>
      </c>
      <c r="H20" s="64" t="str">
        <f t="shared" si="0"/>
        <v>Bilan n°2</v>
      </c>
      <c r="I20" s="65"/>
      <c r="J20" s="67">
        <f t="shared" si="1"/>
        <v>43613</v>
      </c>
      <c r="K20" s="68">
        <v>1</v>
      </c>
      <c r="L20" s="70">
        <f t="shared" si="8"/>
        <v>43524</v>
      </c>
      <c r="M20" s="67">
        <f t="shared" si="9"/>
        <v>43709</v>
      </c>
      <c r="N20" s="67"/>
      <c r="O20" s="86" t="str">
        <f t="shared" si="10"/>
        <v>Bilan n°1</v>
      </c>
      <c r="P20" s="71" t="str">
        <f t="shared" si="4"/>
        <v>A programmer</v>
      </c>
      <c r="Q20" s="75" t="str">
        <f t="shared" si="11"/>
        <v>Bilan n°1</v>
      </c>
      <c r="R20" s="75"/>
      <c r="S20" s="78" t="str">
        <f t="shared" si="6"/>
        <v>A programmer</v>
      </c>
      <c r="T20" s="10"/>
      <c r="U20" s="10"/>
      <c r="V20" s="10"/>
      <c r="W20" s="10"/>
      <c r="X20" s="10"/>
      <c r="Y20" s="10"/>
      <c r="Z20" s="10"/>
    </row>
    <row r="21" spans="1:26" ht="15.75" customHeight="1">
      <c r="A21" s="50"/>
      <c r="B21" s="103"/>
      <c r="C21" s="54">
        <v>222</v>
      </c>
      <c r="D21" s="55"/>
      <c r="E21" s="55"/>
      <c r="F21" s="58">
        <v>43491</v>
      </c>
      <c r="G21" s="58">
        <v>43523</v>
      </c>
      <c r="H21" s="64" t="str">
        <f t="shared" si="0"/>
        <v>Bilan n°1</v>
      </c>
      <c r="I21" s="65"/>
      <c r="J21" s="67">
        <f t="shared" si="1"/>
        <v>43617</v>
      </c>
      <c r="K21" s="68">
        <v>2</v>
      </c>
      <c r="L21" s="70">
        <f t="shared" si="8"/>
        <v>43525</v>
      </c>
      <c r="M21" s="67">
        <f t="shared" si="9"/>
        <v>43713</v>
      </c>
      <c r="N21" s="67"/>
      <c r="O21" s="86" t="str">
        <f t="shared" si="10"/>
        <v>Bilan n°1</v>
      </c>
      <c r="P21" s="71" t="str">
        <f t="shared" si="4"/>
        <v>A programmer</v>
      </c>
      <c r="Q21" s="75" t="str">
        <f t="shared" si="11"/>
        <v>Bilan n°1</v>
      </c>
      <c r="R21" s="68">
        <v>2</v>
      </c>
      <c r="S21" s="78">
        <f t="shared" si="6"/>
        <v>44211</v>
      </c>
      <c r="T21" s="10"/>
      <c r="U21" s="10"/>
      <c r="V21" s="10"/>
      <c r="W21" s="10"/>
      <c r="X21" s="10"/>
      <c r="Y21" s="10"/>
      <c r="Z21" s="10"/>
    </row>
    <row r="22" spans="1:26" ht="15.75" customHeight="1">
      <c r="A22" s="106"/>
      <c r="B22" s="103"/>
      <c r="C22" s="80">
        <v>234</v>
      </c>
      <c r="D22" s="82"/>
      <c r="E22" s="82"/>
      <c r="F22" s="58">
        <v>42782</v>
      </c>
      <c r="G22" s="58">
        <v>43173</v>
      </c>
      <c r="H22" s="64" t="str">
        <f t="shared" si="0"/>
        <v>Bilan n°5</v>
      </c>
      <c r="I22" s="65"/>
      <c r="J22" s="67">
        <f t="shared" si="1"/>
        <v>43269</v>
      </c>
      <c r="K22" s="68">
        <v>4</v>
      </c>
      <c r="L22" s="70">
        <f t="shared" si="8"/>
        <v>43177</v>
      </c>
      <c r="M22" s="67" t="s">
        <v>42</v>
      </c>
      <c r="N22" s="67"/>
      <c r="O22" s="86" t="str">
        <f t="shared" si="10"/>
        <v>Bilan n°3</v>
      </c>
      <c r="P22" s="71" t="str">
        <f t="shared" si="4"/>
        <v>A programmer</v>
      </c>
      <c r="Q22" s="75" t="str">
        <f t="shared" si="11"/>
        <v>Bilan n°2</v>
      </c>
      <c r="R22" s="75"/>
      <c r="S22" s="78" t="str">
        <f t="shared" si="6"/>
        <v>A programmer</v>
      </c>
      <c r="T22" s="10"/>
      <c r="U22" s="10"/>
      <c r="V22" s="10"/>
      <c r="W22" s="10"/>
      <c r="X22" s="10"/>
      <c r="Y22" s="10"/>
      <c r="Z22" s="10"/>
    </row>
    <row r="23" spans="1:26" ht="15.75" customHeight="1">
      <c r="A23" s="101"/>
      <c r="B23" s="100"/>
      <c r="C23" s="54">
        <v>245</v>
      </c>
      <c r="D23" s="55"/>
      <c r="E23" s="55"/>
      <c r="F23" s="58">
        <v>42755</v>
      </c>
      <c r="G23" s="58">
        <v>43150</v>
      </c>
      <c r="H23" s="64" t="str">
        <f t="shared" si="0"/>
        <v>Bilan n°5</v>
      </c>
      <c r="I23" s="65"/>
      <c r="J23" s="67">
        <f t="shared" si="1"/>
        <v>43243</v>
      </c>
      <c r="K23" s="68">
        <v>4</v>
      </c>
      <c r="L23" s="70">
        <f t="shared" si="8"/>
        <v>43154</v>
      </c>
      <c r="M23" s="67" t="s">
        <v>42</v>
      </c>
      <c r="N23" s="67"/>
      <c r="O23" s="86" t="str">
        <f t="shared" si="10"/>
        <v>Bilan n°3</v>
      </c>
      <c r="P23" s="71" t="str">
        <f t="shared" si="4"/>
        <v>A programmer</v>
      </c>
      <c r="Q23" s="75" t="str">
        <f t="shared" si="11"/>
        <v>Bilan n°2</v>
      </c>
      <c r="R23" s="75"/>
      <c r="S23" s="78" t="str">
        <f t="shared" si="6"/>
        <v>A programmer</v>
      </c>
      <c r="T23" s="10"/>
      <c r="U23" s="10"/>
      <c r="V23" s="10"/>
      <c r="W23" s="10"/>
      <c r="X23" s="10"/>
      <c r="Y23" s="10"/>
      <c r="Z23" s="10"/>
    </row>
    <row r="24" spans="1:26" ht="15.75" customHeight="1">
      <c r="A24" s="106"/>
      <c r="B24" s="103"/>
      <c r="C24" s="80">
        <v>254</v>
      </c>
      <c r="D24" s="82"/>
      <c r="E24" s="82"/>
      <c r="F24" s="58">
        <v>42793</v>
      </c>
      <c r="G24" s="107">
        <v>43537</v>
      </c>
      <c r="H24" s="64" t="str">
        <f t="shared" si="0"/>
        <v>Bilan n°9</v>
      </c>
      <c r="I24" s="65"/>
      <c r="J24" s="67">
        <f t="shared" si="1"/>
        <v>43631</v>
      </c>
      <c r="K24" s="68">
        <v>2</v>
      </c>
      <c r="L24" s="70">
        <f t="shared" si="8"/>
        <v>43539</v>
      </c>
      <c r="M24" s="67">
        <f t="shared" ref="M24:M25" si="12">IF(J24="-","",EDATE(J24,3)+4)</f>
        <v>43727</v>
      </c>
      <c r="N24" s="67"/>
      <c r="O24" s="86" t="str">
        <f t="shared" si="10"/>
        <v>Bilan n°5</v>
      </c>
      <c r="P24" s="71" t="str">
        <f t="shared" si="4"/>
        <v>A programmer</v>
      </c>
      <c r="Q24" s="75" t="str">
        <f t="shared" si="11"/>
        <v>Bilan n°2</v>
      </c>
      <c r="R24" s="75"/>
      <c r="S24" s="78" t="str">
        <f t="shared" si="6"/>
        <v>A programmer</v>
      </c>
      <c r="T24" s="10"/>
      <c r="U24" s="10"/>
      <c r="V24" s="10"/>
      <c r="W24" s="10"/>
      <c r="X24" s="10"/>
      <c r="Y24" s="10"/>
      <c r="Z24" s="10"/>
    </row>
    <row r="25" spans="1:26" ht="15.75" customHeight="1">
      <c r="A25" s="99"/>
      <c r="B25" s="100"/>
      <c r="C25" s="54">
        <v>331</v>
      </c>
      <c r="D25" s="55"/>
      <c r="E25" s="55"/>
      <c r="F25" s="58">
        <v>42825</v>
      </c>
      <c r="G25" s="58">
        <v>42825</v>
      </c>
      <c r="H25" s="64" t="str">
        <f t="shared" si="0"/>
        <v>Bilan n°1</v>
      </c>
      <c r="I25" s="65"/>
      <c r="J25" s="67">
        <f t="shared" si="1"/>
        <v>42922</v>
      </c>
      <c r="K25" s="68">
        <v>6</v>
      </c>
      <c r="L25" s="70">
        <f t="shared" si="8"/>
        <v>42831</v>
      </c>
      <c r="M25" s="67">
        <f t="shared" si="12"/>
        <v>43018</v>
      </c>
      <c r="N25" s="67"/>
      <c r="O25" s="86" t="str">
        <f t="shared" si="10"/>
        <v>Bilan n°1</v>
      </c>
      <c r="P25" s="71" t="str">
        <f t="shared" si="4"/>
        <v>A programmer</v>
      </c>
      <c r="Q25" s="75" t="e">
        <f>IF(A25="Résiliation","-",IF(#REF!="Bilan n°1","Bilan n°1",IF(#REF!="Bilan n°2","Bilan n°1",IF(#REF!="Bilan n°3","Bilan n°1",IF(#REF!="Bilan n°4","Bilan n°1",IF(#REF!="Bilan n°5","Bilan n°2",IF(#REF!="Bilan n°6","Bilan n°2",IF(#REF!="Bilan n°7","Bilan n°2",IF(#REF!="Bilan n°8","Bilan n°2",IF(#REF!="Bilan n°9","Bilan n°2",IF(#REF!="Bilan n°10","Bilan n°2","-")))))))))))</f>
        <v>#REF!</v>
      </c>
      <c r="R25" s="68">
        <v>1</v>
      </c>
      <c r="S25" s="78">
        <f t="shared" si="6"/>
        <v>43185</v>
      </c>
      <c r="T25" s="10"/>
      <c r="U25" s="10"/>
      <c r="V25" s="10"/>
      <c r="W25" s="10"/>
      <c r="X25" s="10"/>
      <c r="Y25" s="10"/>
      <c r="Z25" s="10"/>
    </row>
    <row r="26" spans="1:26" ht="15.75" customHeight="1">
      <c r="A26" s="108"/>
      <c r="B26" s="103"/>
      <c r="C26" s="109">
        <v>265</v>
      </c>
      <c r="D26" s="110"/>
      <c r="E26" s="110"/>
      <c r="F26" s="58">
        <v>43084</v>
      </c>
      <c r="G26" s="58">
        <v>43525</v>
      </c>
      <c r="H26" s="64" t="str">
        <f t="shared" si="0"/>
        <v>Bilan n°5</v>
      </c>
      <c r="I26" s="65"/>
      <c r="J26" s="67">
        <f t="shared" si="1"/>
        <v>43623</v>
      </c>
      <c r="K26" s="68">
        <v>6</v>
      </c>
      <c r="L26" s="70">
        <f t="shared" si="8"/>
        <v>43531</v>
      </c>
      <c r="M26" s="67"/>
      <c r="N26" s="67"/>
      <c r="O26" s="86" t="str">
        <f t="shared" si="10"/>
        <v>Bilan n°3</v>
      </c>
      <c r="P26" s="71" t="str">
        <f t="shared" si="4"/>
        <v>A programmer</v>
      </c>
      <c r="Q26" s="75"/>
      <c r="R26" s="68">
        <v>2</v>
      </c>
      <c r="S26" s="78">
        <f t="shared" si="6"/>
        <v>43804</v>
      </c>
      <c r="T26" s="10"/>
      <c r="U26" s="10"/>
      <c r="V26" s="10"/>
      <c r="W26" s="10"/>
      <c r="X26" s="10"/>
      <c r="Y26" s="10"/>
      <c r="Z26" s="10"/>
    </row>
    <row r="27" spans="1:26" ht="15.75" customHeight="1">
      <c r="A27" s="50"/>
      <c r="B27" s="100"/>
      <c r="C27" s="54">
        <v>340</v>
      </c>
      <c r="D27" s="55"/>
      <c r="E27" s="55"/>
      <c r="F27" s="58">
        <v>43311</v>
      </c>
      <c r="G27" s="58">
        <v>43515</v>
      </c>
      <c r="H27" s="64" t="str">
        <f t="shared" si="0"/>
        <v>Bilan n°3</v>
      </c>
      <c r="I27" s="65"/>
      <c r="J27" s="67">
        <f t="shared" si="1"/>
        <v>43606</v>
      </c>
      <c r="K27" s="68">
        <v>2</v>
      </c>
      <c r="L27" s="70">
        <f t="shared" si="8"/>
        <v>43517</v>
      </c>
      <c r="M27" s="67">
        <f t="shared" ref="M27:M29" si="13">IF(J27="-","",EDATE(J27,3)+4)</f>
        <v>43702</v>
      </c>
      <c r="N27" s="67"/>
      <c r="O27" s="86" t="str">
        <f t="shared" si="10"/>
        <v>Bilan n°2</v>
      </c>
      <c r="P27" s="71" t="str">
        <f t="shared" si="4"/>
        <v>A programmer</v>
      </c>
      <c r="Q27" s="75" t="str">
        <f t="shared" ref="Q27:Q29" si="14">IF(A27="Résiliation","-",IF(H27="Bilan n°1","Bilan n°1",IF(H27="Bilan n°2","Bilan n°1",IF(H27="Bilan n°3","Bilan n°1",IF(H27="Bilan n°4","Bilan n°1",IF(H27="Bilan n°5","Bilan n°2",IF(H27="Bilan n°6","Bilan n°2",IF(H27="Bilan n°7","Bilan n°2",IF(H27="Bilan n°8","Bilan n°2",IF(H27="Bilan n°9","Bilan n°2",IF(H27="Bilan n°10","Bilan n°2","-")))))))))))</f>
        <v>Bilan n°1</v>
      </c>
      <c r="R27" s="75"/>
      <c r="S27" s="78" t="str">
        <f t="shared" si="6"/>
        <v>A programmer</v>
      </c>
      <c r="T27" s="10"/>
      <c r="U27" s="10"/>
      <c r="V27" s="10"/>
      <c r="W27" s="10"/>
      <c r="X27" s="10"/>
      <c r="Y27" s="10"/>
      <c r="Z27" s="10"/>
    </row>
    <row r="28" spans="1:26" ht="15.75" customHeight="1">
      <c r="A28" s="106"/>
      <c r="B28" s="103"/>
      <c r="C28" s="80">
        <v>347</v>
      </c>
      <c r="D28" s="82"/>
      <c r="E28" s="82"/>
      <c r="F28" s="58">
        <v>43025</v>
      </c>
      <c r="G28" s="58">
        <v>43511</v>
      </c>
      <c r="H28" s="64" t="str">
        <f t="shared" si="0"/>
        <v>Bilan n°6</v>
      </c>
      <c r="I28" s="65"/>
      <c r="J28" s="67">
        <f t="shared" si="1"/>
        <v>43605</v>
      </c>
      <c r="K28" s="68">
        <v>5</v>
      </c>
      <c r="L28" s="70">
        <f t="shared" si="8"/>
        <v>43516</v>
      </c>
      <c r="M28" s="67">
        <f t="shared" si="13"/>
        <v>43701</v>
      </c>
      <c r="N28" s="67"/>
      <c r="O28" s="86" t="str">
        <f t="shared" si="10"/>
        <v>Bilan n°3</v>
      </c>
      <c r="P28" s="71" t="str">
        <f t="shared" si="4"/>
        <v>A programmer</v>
      </c>
      <c r="Q28" s="75" t="str">
        <f t="shared" si="14"/>
        <v>Bilan n°2</v>
      </c>
      <c r="R28" s="75"/>
      <c r="S28" s="78" t="str">
        <f t="shared" si="6"/>
        <v>A programmer</v>
      </c>
      <c r="T28" s="10"/>
      <c r="U28" s="10"/>
      <c r="V28" s="10"/>
      <c r="W28" s="10"/>
      <c r="X28" s="10"/>
      <c r="Y28" s="10"/>
      <c r="Z28" s="10"/>
    </row>
    <row r="29" spans="1:26" ht="15.75" customHeight="1">
      <c r="A29" s="101"/>
      <c r="B29" s="100"/>
      <c r="C29" s="54">
        <v>354</v>
      </c>
      <c r="D29" s="55"/>
      <c r="E29" s="55"/>
      <c r="F29" s="58">
        <v>43318</v>
      </c>
      <c r="G29" s="58">
        <v>43502</v>
      </c>
      <c r="H29" s="64" t="str">
        <f t="shared" si="0"/>
        <v>Bilan n°3</v>
      </c>
      <c r="I29" s="65"/>
      <c r="J29" s="67">
        <f t="shared" si="1"/>
        <v>43597</v>
      </c>
      <c r="K29" s="68">
        <v>6</v>
      </c>
      <c r="L29" s="70">
        <f t="shared" si="8"/>
        <v>43508</v>
      </c>
      <c r="M29" s="67">
        <f t="shared" si="13"/>
        <v>43693</v>
      </c>
      <c r="N29" s="67"/>
      <c r="O29" s="86" t="str">
        <f t="shared" si="10"/>
        <v>Bilan n°2</v>
      </c>
      <c r="P29" s="71" t="str">
        <f t="shared" si="4"/>
        <v>A programmer</v>
      </c>
      <c r="Q29" s="75" t="str">
        <f t="shared" si="14"/>
        <v>Bilan n°1</v>
      </c>
      <c r="R29" s="75"/>
      <c r="S29" s="78" t="str">
        <f t="shared" si="6"/>
        <v>A programmer</v>
      </c>
      <c r="T29" s="10"/>
      <c r="U29" s="10"/>
      <c r="V29" s="10"/>
      <c r="W29" s="10"/>
      <c r="X29" s="10"/>
      <c r="Y29" s="10"/>
      <c r="Z29" s="10"/>
    </row>
    <row r="30" spans="1:26" ht="15.75" customHeight="1">
      <c r="A30" s="108"/>
      <c r="B30" s="103"/>
      <c r="C30" s="109">
        <v>357</v>
      </c>
      <c r="D30" s="110"/>
      <c r="E30" s="110"/>
      <c r="F30" s="58">
        <v>43452</v>
      </c>
      <c r="G30" s="58">
        <v>43474</v>
      </c>
      <c r="H30" s="64" t="str">
        <f t="shared" si="0"/>
        <v>Bilan n°1</v>
      </c>
      <c r="I30" s="65"/>
      <c r="J30" s="67">
        <f t="shared" si="1"/>
        <v>43566</v>
      </c>
      <c r="K30" s="68">
        <v>2</v>
      </c>
      <c r="L30" s="70">
        <f t="shared" si="8"/>
        <v>43476</v>
      </c>
      <c r="M30" s="67"/>
      <c r="N30" s="58">
        <v>43558</v>
      </c>
      <c r="O30" s="86" t="str">
        <f t="shared" si="10"/>
        <v>Bilan n°1</v>
      </c>
      <c r="P30" s="71">
        <f t="shared" si="4"/>
        <v>43918</v>
      </c>
      <c r="Q30" s="75"/>
      <c r="R30" s="68">
        <v>1</v>
      </c>
      <c r="S30" s="78">
        <f t="shared" si="6"/>
        <v>43812</v>
      </c>
      <c r="T30" s="10"/>
      <c r="U30" s="10"/>
      <c r="V30" s="10"/>
      <c r="W30" s="10"/>
      <c r="X30" s="10"/>
      <c r="Y30" s="10"/>
      <c r="Z30" s="10"/>
    </row>
    <row r="31" spans="1:26" ht="15.75" customHeight="1">
      <c r="A31" s="102"/>
      <c r="B31" s="100"/>
      <c r="C31" s="104">
        <v>381</v>
      </c>
      <c r="D31" s="105"/>
      <c r="E31" s="105"/>
      <c r="F31" s="58">
        <v>43501</v>
      </c>
      <c r="G31" s="58">
        <v>43500</v>
      </c>
      <c r="H31" s="64" t="str">
        <f t="shared" si="0"/>
        <v>Bilan n°1</v>
      </c>
      <c r="I31" s="65"/>
      <c r="J31" s="67">
        <f t="shared" si="1"/>
        <v>43592</v>
      </c>
      <c r="K31" s="68">
        <v>3</v>
      </c>
      <c r="L31" s="70">
        <f t="shared" si="8"/>
        <v>43503</v>
      </c>
      <c r="M31" s="67"/>
      <c r="N31" s="111"/>
      <c r="O31" s="86" t="str">
        <f t="shared" si="10"/>
        <v>Bilan n°1</v>
      </c>
      <c r="P31" s="71" t="str">
        <f t="shared" si="4"/>
        <v>A programmer</v>
      </c>
      <c r="Q31" s="75"/>
      <c r="R31" s="75"/>
      <c r="S31" s="78" t="str">
        <f t="shared" si="6"/>
        <v>A programmer</v>
      </c>
      <c r="T31" s="10"/>
      <c r="U31" s="10"/>
      <c r="V31" s="10"/>
      <c r="W31" s="10"/>
      <c r="X31" s="10"/>
      <c r="Y31" s="10"/>
      <c r="Z31" s="10"/>
    </row>
    <row r="32" spans="1:26" ht="15.75" customHeight="1">
      <c r="A32" s="101"/>
      <c r="B32" s="112" t="s">
        <v>42</v>
      </c>
      <c r="C32" s="54">
        <v>406</v>
      </c>
      <c r="D32" s="55"/>
      <c r="E32" s="55"/>
      <c r="F32" s="58">
        <v>43294</v>
      </c>
      <c r="G32" s="58">
        <v>43356</v>
      </c>
      <c r="H32" s="64" t="str">
        <f t="shared" si="0"/>
        <v>Bilan n°1</v>
      </c>
      <c r="I32" s="65"/>
      <c r="J32" s="67">
        <f t="shared" si="1"/>
        <v>43451</v>
      </c>
      <c r="K32" s="68">
        <v>4</v>
      </c>
      <c r="L32" s="70">
        <f t="shared" si="8"/>
        <v>43360</v>
      </c>
      <c r="M32" s="67">
        <f t="shared" ref="M32:M115" si="15">IF(J32="-","",EDATE(J32,3)+4)</f>
        <v>43545</v>
      </c>
      <c r="N32" s="58">
        <v>43357</v>
      </c>
      <c r="O32" s="86" t="str">
        <f t="shared" si="10"/>
        <v>Bilan n°1</v>
      </c>
      <c r="P32" s="71">
        <f t="shared" si="4"/>
        <v>43717</v>
      </c>
      <c r="Q32" s="75" t="str">
        <f t="shared" ref="Q32:Q212" si="16">IF(A32="Résiliation","-",IF(H32="Bilan n°1","Bilan n°1",IF(H32="Bilan n°2","Bilan n°1",IF(H32="Bilan n°3","Bilan n°1",IF(H32="Bilan n°4","Bilan n°1",IF(H32="Bilan n°5","Bilan n°2",IF(H32="Bilan n°6","Bilan n°2",IF(H32="Bilan n°7","Bilan n°2",IF(H32="Bilan n°8","Bilan n°2",IF(H32="Bilan n°9","Bilan n°2",IF(H32="Bilan n°10","Bilan n°2","-")))))))))))</f>
        <v>Bilan n°1</v>
      </c>
      <c r="R32" s="68">
        <v>2</v>
      </c>
      <c r="S32" s="78">
        <f t="shared" si="6"/>
        <v>44014</v>
      </c>
      <c r="T32" s="10"/>
      <c r="U32" s="10"/>
      <c r="V32" s="10"/>
      <c r="W32" s="10"/>
      <c r="X32" s="10"/>
      <c r="Y32" s="10"/>
      <c r="Z32" s="10"/>
    </row>
    <row r="33" spans="1:26" ht="15.75" customHeight="1">
      <c r="A33" s="113"/>
      <c r="B33" s="100"/>
      <c r="C33" s="80">
        <v>410</v>
      </c>
      <c r="D33" s="82"/>
      <c r="E33" s="82"/>
      <c r="F33" s="58">
        <v>43335</v>
      </c>
      <c r="G33" s="58">
        <v>43551</v>
      </c>
      <c r="H33" s="64" t="str">
        <f t="shared" si="0"/>
        <v>Bilan n°3</v>
      </c>
      <c r="I33" s="65"/>
      <c r="J33" s="67">
        <f t="shared" si="1"/>
        <v>43645</v>
      </c>
      <c r="K33" s="68">
        <v>2</v>
      </c>
      <c r="L33" s="114">
        <v>43553</v>
      </c>
      <c r="M33" s="67">
        <f t="shared" si="15"/>
        <v>43741</v>
      </c>
      <c r="N33" s="67"/>
      <c r="O33" s="86" t="str">
        <f t="shared" si="10"/>
        <v>Bilan n°2</v>
      </c>
      <c r="P33" s="71" t="str">
        <f t="shared" si="4"/>
        <v>A programmer</v>
      </c>
      <c r="Q33" s="75" t="str">
        <f t="shared" si="16"/>
        <v>Bilan n°1</v>
      </c>
      <c r="R33" s="68">
        <v>1</v>
      </c>
      <c r="S33" s="78">
        <f t="shared" si="6"/>
        <v>43695</v>
      </c>
      <c r="T33" s="10"/>
      <c r="U33" s="10"/>
      <c r="V33" s="10"/>
      <c r="W33" s="10"/>
      <c r="X33" s="10"/>
      <c r="Y33" s="10"/>
      <c r="Z33" s="10"/>
    </row>
    <row r="34" spans="1:26" ht="15.75" customHeight="1">
      <c r="A34" s="106"/>
      <c r="B34" s="103"/>
      <c r="C34" s="54">
        <v>411</v>
      </c>
      <c r="D34" s="55"/>
      <c r="E34" s="55"/>
      <c r="F34" s="58">
        <v>42700</v>
      </c>
      <c r="G34" s="58">
        <v>43490</v>
      </c>
      <c r="H34" s="64" t="str">
        <f t="shared" si="0"/>
        <v>Bilan n°9</v>
      </c>
      <c r="I34" s="65"/>
      <c r="J34" s="67">
        <f t="shared" si="1"/>
        <v>43591</v>
      </c>
      <c r="K34" s="68">
        <v>12</v>
      </c>
      <c r="L34" s="70">
        <f t="shared" ref="L34:L54" si="17">IF(K34="AP","",IF(G34="-","",IF(G34="","",EDATE(G34,0)+K34+I34)))</f>
        <v>43502</v>
      </c>
      <c r="M34" s="67">
        <f t="shared" si="15"/>
        <v>43687</v>
      </c>
      <c r="N34" s="67"/>
      <c r="O34" s="86" t="str">
        <f t="shared" si="10"/>
        <v>Bilan n°5</v>
      </c>
      <c r="P34" s="71" t="str">
        <f t="shared" si="4"/>
        <v>A programmer</v>
      </c>
      <c r="Q34" s="75" t="str">
        <f t="shared" si="16"/>
        <v>Bilan n°2</v>
      </c>
      <c r="R34" s="75"/>
      <c r="S34" s="78" t="str">
        <f t="shared" si="6"/>
        <v>A programmer</v>
      </c>
      <c r="T34" s="10"/>
      <c r="U34" s="10"/>
      <c r="V34" s="10"/>
      <c r="W34" s="10"/>
      <c r="X34" s="10"/>
      <c r="Y34" s="10"/>
      <c r="Z34" s="10"/>
    </row>
    <row r="35" spans="1:26" ht="15.75" customHeight="1">
      <c r="A35" s="106"/>
      <c r="B35" s="103"/>
      <c r="C35" s="80">
        <v>416</v>
      </c>
      <c r="D35" s="82"/>
      <c r="E35" s="82"/>
      <c r="F35" s="58">
        <v>43441</v>
      </c>
      <c r="G35" s="58">
        <v>43479</v>
      </c>
      <c r="H35" s="64" t="str">
        <f t="shared" si="0"/>
        <v>Bilan n°1</v>
      </c>
      <c r="I35" s="65"/>
      <c r="J35" s="67">
        <f t="shared" si="1"/>
        <v>43572</v>
      </c>
      <c r="K35" s="68">
        <v>3</v>
      </c>
      <c r="L35" s="70">
        <f t="shared" si="17"/>
        <v>43482</v>
      </c>
      <c r="M35" s="67">
        <f t="shared" si="15"/>
        <v>43667</v>
      </c>
      <c r="N35" s="107">
        <v>43557</v>
      </c>
      <c r="O35" s="86" t="str">
        <f t="shared" si="10"/>
        <v>Bilan n°1</v>
      </c>
      <c r="P35" s="71">
        <f t="shared" si="4"/>
        <v>43917</v>
      </c>
      <c r="Q35" s="75" t="str">
        <f t="shared" si="16"/>
        <v>Bilan n°1</v>
      </c>
      <c r="R35" s="68">
        <v>1</v>
      </c>
      <c r="S35" s="78">
        <f t="shared" si="6"/>
        <v>43801</v>
      </c>
      <c r="T35" s="10"/>
      <c r="U35" s="10"/>
      <c r="V35" s="10"/>
      <c r="W35" s="10"/>
      <c r="X35" s="10"/>
      <c r="Y35" s="10"/>
      <c r="Z35" s="10"/>
    </row>
    <row r="36" spans="1:26" ht="15.75" customHeight="1">
      <c r="A36" s="101"/>
      <c r="B36" s="100"/>
      <c r="C36" s="80">
        <v>423</v>
      </c>
      <c r="D36" s="82"/>
      <c r="E36" s="82"/>
      <c r="F36" s="58">
        <v>43294</v>
      </c>
      <c r="G36" s="58">
        <v>43356</v>
      </c>
      <c r="H36" s="64" t="str">
        <f t="shared" si="0"/>
        <v>Bilan n°1</v>
      </c>
      <c r="I36" s="65"/>
      <c r="J36" s="67">
        <f t="shared" si="1"/>
        <v>43453</v>
      </c>
      <c r="K36" s="68">
        <v>6</v>
      </c>
      <c r="L36" s="70">
        <f t="shared" si="17"/>
        <v>43362</v>
      </c>
      <c r="M36" s="67">
        <f t="shared" si="15"/>
        <v>43547</v>
      </c>
      <c r="N36" s="58">
        <v>43362</v>
      </c>
      <c r="O36" s="86" t="str">
        <f t="shared" si="10"/>
        <v>Bilan n°1</v>
      </c>
      <c r="P36" s="71">
        <f t="shared" si="4"/>
        <v>43722</v>
      </c>
      <c r="Q36" s="75" t="str">
        <f t="shared" si="16"/>
        <v>Bilan n°1</v>
      </c>
      <c r="R36" s="68">
        <v>2</v>
      </c>
      <c r="S36" s="78">
        <f t="shared" si="6"/>
        <v>44014</v>
      </c>
      <c r="T36" s="10"/>
      <c r="U36" s="10"/>
      <c r="V36" s="10"/>
      <c r="W36" s="10"/>
      <c r="X36" s="10"/>
      <c r="Y36" s="10"/>
      <c r="Z36" s="10"/>
    </row>
    <row r="37" spans="1:26" ht="15.75" customHeight="1">
      <c r="A37" s="106"/>
      <c r="B37" s="103"/>
      <c r="C37" s="54">
        <v>427</v>
      </c>
      <c r="D37" s="55"/>
      <c r="E37" s="55"/>
      <c r="F37" s="58">
        <v>42766</v>
      </c>
      <c r="G37" s="58">
        <v>43411</v>
      </c>
      <c r="H37" s="64" t="str">
        <f t="shared" si="0"/>
        <v>Bilan n°8</v>
      </c>
      <c r="I37" s="65"/>
      <c r="J37" s="67">
        <f t="shared" si="1"/>
        <v>43508</v>
      </c>
      <c r="K37" s="68">
        <v>5</v>
      </c>
      <c r="L37" s="70">
        <f t="shared" si="17"/>
        <v>43416</v>
      </c>
      <c r="M37" s="67">
        <f t="shared" si="15"/>
        <v>43601</v>
      </c>
      <c r="N37" s="67"/>
      <c r="O37" s="86" t="str">
        <f t="shared" si="10"/>
        <v>-</v>
      </c>
      <c r="P37" s="71" t="str">
        <f t="shared" si="4"/>
        <v>A programmer</v>
      </c>
      <c r="Q37" s="75" t="str">
        <f t="shared" si="16"/>
        <v>Bilan n°2</v>
      </c>
      <c r="R37" s="68">
        <v>1</v>
      </c>
      <c r="S37" s="78">
        <f t="shared" si="6"/>
        <v>43126</v>
      </c>
      <c r="T37" s="10"/>
      <c r="U37" s="10"/>
      <c r="V37" s="10"/>
      <c r="W37" s="10"/>
      <c r="X37" s="10"/>
      <c r="Y37" s="10"/>
      <c r="Z37" s="10"/>
    </row>
    <row r="38" spans="1:26" ht="15.75" customHeight="1">
      <c r="A38" s="50"/>
      <c r="B38" s="103"/>
      <c r="C38" s="54">
        <v>438</v>
      </c>
      <c r="D38" s="55"/>
      <c r="E38" s="55"/>
      <c r="F38" s="58">
        <v>42810</v>
      </c>
      <c r="G38" s="58">
        <v>43545</v>
      </c>
      <c r="H38" s="64" t="str">
        <f t="shared" si="0"/>
        <v>Bilan n°9</v>
      </c>
      <c r="I38" s="65"/>
      <c r="J38" s="67">
        <f t="shared" si="1"/>
        <v>43643</v>
      </c>
      <c r="K38" s="68">
        <v>6</v>
      </c>
      <c r="L38" s="70">
        <f t="shared" si="17"/>
        <v>43551</v>
      </c>
      <c r="M38" s="67">
        <f t="shared" si="15"/>
        <v>43739</v>
      </c>
      <c r="N38" s="58">
        <v>43551</v>
      </c>
      <c r="O38" s="86" t="str">
        <f t="shared" si="10"/>
        <v>Bilan n°5</v>
      </c>
      <c r="P38" s="71">
        <f t="shared" si="4"/>
        <v>43911</v>
      </c>
      <c r="Q38" s="75" t="str">
        <f t="shared" si="16"/>
        <v>Bilan n°2</v>
      </c>
      <c r="R38" s="68">
        <v>1</v>
      </c>
      <c r="S38" s="78">
        <f t="shared" si="6"/>
        <v>43170</v>
      </c>
      <c r="T38" s="10"/>
      <c r="U38" s="10"/>
      <c r="V38" s="10"/>
      <c r="W38" s="10"/>
      <c r="X38" s="10"/>
      <c r="Y38" s="10"/>
      <c r="Z38" s="10"/>
    </row>
    <row r="39" spans="1:26" ht="15.75" customHeight="1">
      <c r="A39" s="106"/>
      <c r="B39" s="103"/>
      <c r="C39" s="80">
        <v>459</v>
      </c>
      <c r="D39" s="82"/>
      <c r="E39" s="82"/>
      <c r="F39" s="107">
        <v>42765</v>
      </c>
      <c r="G39" s="107">
        <v>43542</v>
      </c>
      <c r="H39" s="64" t="str">
        <f t="shared" si="0"/>
        <v>Bilan n°9</v>
      </c>
      <c r="I39" s="65"/>
      <c r="J39" s="67" t="e">
        <f t="shared" si="1"/>
        <v>#VALUE!</v>
      </c>
      <c r="K39" s="68" t="s">
        <v>41</v>
      </c>
      <c r="L39" s="70" t="str">
        <f t="shared" si="17"/>
        <v/>
      </c>
      <c r="M39" s="67" t="e">
        <f t="shared" si="15"/>
        <v>#VALUE!</v>
      </c>
      <c r="N39" s="111"/>
      <c r="O39" s="86" t="str">
        <f t="shared" si="10"/>
        <v>Bilan n°5</v>
      </c>
      <c r="P39" s="71" t="str">
        <f t="shared" si="4"/>
        <v>A programmer</v>
      </c>
      <c r="Q39" s="75" t="str">
        <f t="shared" si="16"/>
        <v>Bilan n°2</v>
      </c>
      <c r="R39" s="68"/>
      <c r="S39" s="78" t="str">
        <f t="shared" si="6"/>
        <v>A programmer</v>
      </c>
      <c r="T39" s="10"/>
      <c r="U39" s="10"/>
      <c r="V39" s="10"/>
      <c r="W39" s="10"/>
      <c r="X39" s="10"/>
      <c r="Y39" s="10"/>
      <c r="Z39" s="10"/>
    </row>
    <row r="40" spans="1:26" ht="15.75" customHeight="1">
      <c r="A40" s="99"/>
      <c r="B40" s="100"/>
      <c r="C40" s="54">
        <v>486</v>
      </c>
      <c r="D40" s="55"/>
      <c r="E40" s="55"/>
      <c r="F40" s="58">
        <v>43068</v>
      </c>
      <c r="G40" s="58">
        <v>43059</v>
      </c>
      <c r="H40" s="64" t="str">
        <f t="shared" si="0"/>
        <v>Bilan n°1</v>
      </c>
      <c r="I40" s="65"/>
      <c r="J40" s="67">
        <f t="shared" si="1"/>
        <v>43158</v>
      </c>
      <c r="K40" s="68">
        <v>7</v>
      </c>
      <c r="L40" s="70">
        <f t="shared" si="17"/>
        <v>43066</v>
      </c>
      <c r="M40" s="67">
        <f t="shared" si="15"/>
        <v>43251</v>
      </c>
      <c r="N40" s="67"/>
      <c r="O40" s="86" t="str">
        <f t="shared" si="10"/>
        <v>Bilan n°1</v>
      </c>
      <c r="P40" s="71" t="str">
        <f t="shared" si="4"/>
        <v>A programmer</v>
      </c>
      <c r="Q40" s="75" t="str">
        <f t="shared" si="16"/>
        <v>Bilan n°1</v>
      </c>
      <c r="R40" s="75"/>
      <c r="S40" s="78" t="str">
        <f t="shared" si="6"/>
        <v>A programmer</v>
      </c>
      <c r="T40" s="10"/>
      <c r="U40" s="10"/>
      <c r="V40" s="10"/>
      <c r="W40" s="10"/>
      <c r="X40" s="10"/>
      <c r="Y40" s="10"/>
      <c r="Z40" s="10"/>
    </row>
    <row r="41" spans="1:26" ht="15.75" customHeight="1">
      <c r="A41" s="108"/>
      <c r="B41" s="103"/>
      <c r="C41" s="80">
        <v>495</v>
      </c>
      <c r="D41" s="82"/>
      <c r="E41" s="82"/>
      <c r="F41" s="58">
        <v>42950</v>
      </c>
      <c r="G41" s="58">
        <v>42950</v>
      </c>
      <c r="H41" s="64" t="str">
        <f t="shared" si="0"/>
        <v>Bilan n°1</v>
      </c>
      <c r="I41" s="65"/>
      <c r="J41" s="67">
        <f t="shared" si="1"/>
        <v>43050</v>
      </c>
      <c r="K41" s="68">
        <v>8</v>
      </c>
      <c r="L41" s="70">
        <f t="shared" si="17"/>
        <v>42958</v>
      </c>
      <c r="M41" s="67">
        <f t="shared" si="15"/>
        <v>43146</v>
      </c>
      <c r="N41" s="67"/>
      <c r="O41" s="86" t="str">
        <f t="shared" si="10"/>
        <v>Bilan n°1</v>
      </c>
      <c r="P41" s="71" t="str">
        <f t="shared" si="4"/>
        <v>A programmer</v>
      </c>
      <c r="Q41" s="75" t="str">
        <f t="shared" si="16"/>
        <v>Bilan n°1</v>
      </c>
      <c r="R41" s="75"/>
      <c r="S41" s="78" t="str">
        <f t="shared" si="6"/>
        <v>A programmer</v>
      </c>
      <c r="T41" s="10"/>
      <c r="U41" s="10"/>
      <c r="V41" s="10"/>
      <c r="W41" s="10"/>
      <c r="X41" s="10"/>
      <c r="Y41" s="10"/>
      <c r="Z41" s="10"/>
    </row>
    <row r="42" spans="1:26" ht="15.75" customHeight="1">
      <c r="A42" s="101"/>
      <c r="B42" s="100"/>
      <c r="C42" s="54">
        <v>520</v>
      </c>
      <c r="D42" s="55"/>
      <c r="E42" s="55"/>
      <c r="F42" s="58">
        <v>43335</v>
      </c>
      <c r="G42" s="58">
        <v>43510</v>
      </c>
      <c r="H42" s="64" t="str">
        <f t="shared" si="0"/>
        <v>Bilan n°2</v>
      </c>
      <c r="I42" s="65"/>
      <c r="J42" s="67">
        <f t="shared" si="1"/>
        <v>43612</v>
      </c>
      <c r="K42" s="68">
        <v>13</v>
      </c>
      <c r="L42" s="70">
        <f t="shared" si="17"/>
        <v>43523</v>
      </c>
      <c r="M42" s="67">
        <f t="shared" si="15"/>
        <v>43708</v>
      </c>
      <c r="N42" s="58">
        <v>42461</v>
      </c>
      <c r="O42" s="86" t="str">
        <f t="shared" si="10"/>
        <v>Bilan n°1</v>
      </c>
      <c r="P42" s="71">
        <f t="shared" si="4"/>
        <v>42821</v>
      </c>
      <c r="Q42" s="75" t="str">
        <f t="shared" si="16"/>
        <v>Bilan n°1</v>
      </c>
      <c r="R42" s="68">
        <v>1</v>
      </c>
      <c r="S42" s="78">
        <f t="shared" si="6"/>
        <v>43695</v>
      </c>
      <c r="T42" s="10"/>
      <c r="U42" s="10"/>
      <c r="V42" s="10"/>
      <c r="W42" s="10"/>
      <c r="X42" s="10"/>
      <c r="Y42" s="10"/>
      <c r="Z42" s="10"/>
    </row>
    <row r="43" spans="1:26" ht="15.75" customHeight="1">
      <c r="A43" s="106"/>
      <c r="B43" s="103"/>
      <c r="C43" s="80">
        <v>521</v>
      </c>
      <c r="D43" s="82"/>
      <c r="E43" s="82"/>
      <c r="F43" s="58">
        <v>43321</v>
      </c>
      <c r="G43" s="58">
        <v>43501</v>
      </c>
      <c r="H43" s="64" t="str">
        <f t="shared" si="0"/>
        <v>Bilan n°2</v>
      </c>
      <c r="I43" s="65"/>
      <c r="J43" s="67">
        <f t="shared" si="1"/>
        <v>43594</v>
      </c>
      <c r="K43" s="68">
        <v>4</v>
      </c>
      <c r="L43" s="70">
        <f t="shared" si="17"/>
        <v>43505</v>
      </c>
      <c r="M43" s="67">
        <f t="shared" si="15"/>
        <v>43690</v>
      </c>
      <c r="N43" s="67"/>
      <c r="O43" s="86" t="str">
        <f t="shared" si="10"/>
        <v>Bilan n°1</v>
      </c>
      <c r="P43" s="71" t="str">
        <f t="shared" si="4"/>
        <v>A programmer</v>
      </c>
      <c r="Q43" s="75" t="str">
        <f t="shared" si="16"/>
        <v>Bilan n°1</v>
      </c>
      <c r="R43" s="68">
        <v>1</v>
      </c>
      <c r="S43" s="78">
        <f t="shared" si="6"/>
        <v>43681</v>
      </c>
      <c r="T43" s="10"/>
      <c r="U43" s="10"/>
      <c r="V43" s="10"/>
      <c r="W43" s="10"/>
      <c r="X43" s="10"/>
      <c r="Y43" s="10"/>
      <c r="Z43" s="10"/>
    </row>
    <row r="44" spans="1:26" ht="15.75" customHeight="1">
      <c r="A44" s="106"/>
      <c r="B44" s="103"/>
      <c r="C44" s="80">
        <v>529</v>
      </c>
      <c r="D44" s="82"/>
      <c r="E44" s="82"/>
      <c r="F44" s="58">
        <v>43298</v>
      </c>
      <c r="G44" s="58">
        <v>43551</v>
      </c>
      <c r="H44" s="64" t="str">
        <f t="shared" si="0"/>
        <v>Bilan n°3</v>
      </c>
      <c r="I44" s="65"/>
      <c r="J44" s="67">
        <f t="shared" si="1"/>
        <v>43644</v>
      </c>
      <c r="K44" s="68">
        <v>1</v>
      </c>
      <c r="L44" s="70">
        <f t="shared" si="17"/>
        <v>43552</v>
      </c>
      <c r="M44" s="67">
        <f t="shared" si="15"/>
        <v>43740</v>
      </c>
      <c r="N44" s="58">
        <v>42443</v>
      </c>
      <c r="O44" s="86" t="str">
        <f t="shared" si="10"/>
        <v>Bilan n°2</v>
      </c>
      <c r="P44" s="71">
        <f t="shared" si="4"/>
        <v>42803</v>
      </c>
      <c r="Q44" s="75" t="str">
        <f t="shared" si="16"/>
        <v>Bilan n°1</v>
      </c>
      <c r="R44" s="68"/>
      <c r="S44" s="78" t="str">
        <f t="shared" si="6"/>
        <v>A programmer</v>
      </c>
      <c r="T44" s="10"/>
      <c r="U44" s="10"/>
      <c r="V44" s="10"/>
      <c r="W44" s="10"/>
      <c r="X44" s="10"/>
      <c r="Y44" s="10"/>
      <c r="Z44" s="10"/>
    </row>
    <row r="45" spans="1:26" ht="15.75" customHeight="1">
      <c r="A45" s="113"/>
      <c r="B45" s="100"/>
      <c r="C45" s="80">
        <v>532</v>
      </c>
      <c r="D45" s="82"/>
      <c r="E45" s="82"/>
      <c r="F45" s="58">
        <v>42987</v>
      </c>
      <c r="G45" s="58">
        <v>43255</v>
      </c>
      <c r="H45" s="64" t="str">
        <f t="shared" si="0"/>
        <v>Bilan n°3</v>
      </c>
      <c r="I45" s="65"/>
      <c r="J45" s="67">
        <f t="shared" si="1"/>
        <v>43354</v>
      </c>
      <c r="K45" s="68">
        <v>7</v>
      </c>
      <c r="L45" s="70">
        <f t="shared" si="17"/>
        <v>43262</v>
      </c>
      <c r="M45" s="67">
        <f t="shared" si="15"/>
        <v>43449</v>
      </c>
      <c r="N45" s="67"/>
      <c r="O45" s="86" t="str">
        <f t="shared" si="10"/>
        <v>Bilan n°2</v>
      </c>
      <c r="P45" s="71" t="str">
        <f t="shared" si="4"/>
        <v>A programmer</v>
      </c>
      <c r="Q45" s="75" t="str">
        <f t="shared" si="16"/>
        <v>Bilan n°1</v>
      </c>
      <c r="R45" s="75"/>
      <c r="S45" s="78" t="str">
        <f t="shared" si="6"/>
        <v>A programmer</v>
      </c>
      <c r="T45" s="10"/>
      <c r="U45" s="10"/>
      <c r="V45" s="10"/>
      <c r="W45" s="10"/>
      <c r="X45" s="10"/>
      <c r="Y45" s="10"/>
      <c r="Z45" s="10"/>
    </row>
    <row r="46" spans="1:26" ht="15.75" customHeight="1">
      <c r="A46" s="101"/>
      <c r="B46" s="100"/>
      <c r="C46" s="80">
        <v>547</v>
      </c>
      <c r="D46" s="82"/>
      <c r="E46" s="82"/>
      <c r="F46" s="115">
        <v>43032</v>
      </c>
      <c r="G46" s="58">
        <v>43216</v>
      </c>
      <c r="H46" s="64" t="str">
        <f t="shared" si="0"/>
        <v>Bilan n°3</v>
      </c>
      <c r="I46" s="65"/>
      <c r="J46" s="67">
        <f t="shared" si="1"/>
        <v>43315</v>
      </c>
      <c r="K46" s="68">
        <v>7</v>
      </c>
      <c r="L46" s="70">
        <f t="shared" si="17"/>
        <v>43223</v>
      </c>
      <c r="M46" s="67">
        <f t="shared" si="15"/>
        <v>43411</v>
      </c>
      <c r="N46" s="58">
        <v>43550</v>
      </c>
      <c r="O46" s="86" t="str">
        <f t="shared" si="10"/>
        <v>Bilan n°2</v>
      </c>
      <c r="P46" s="71">
        <f t="shared" si="4"/>
        <v>43910</v>
      </c>
      <c r="Q46" s="75" t="str">
        <f t="shared" si="16"/>
        <v>Bilan n°1</v>
      </c>
      <c r="R46" s="68"/>
      <c r="S46" s="78" t="str">
        <f t="shared" si="6"/>
        <v>A programmer</v>
      </c>
      <c r="T46" s="10"/>
      <c r="U46" s="10"/>
      <c r="V46" s="10"/>
      <c r="W46" s="10"/>
      <c r="X46" s="10"/>
      <c r="Y46" s="10"/>
      <c r="Z46" s="10"/>
    </row>
    <row r="47" spans="1:26" ht="15.75" customHeight="1">
      <c r="A47" s="113"/>
      <c r="B47" s="103"/>
      <c r="C47" s="54">
        <v>585</v>
      </c>
      <c r="D47" s="55"/>
      <c r="E47" s="55"/>
      <c r="F47" s="115">
        <v>43402</v>
      </c>
      <c r="G47" s="58">
        <v>43495</v>
      </c>
      <c r="H47" s="64" t="str">
        <f t="shared" si="0"/>
        <v>Bilan n°2</v>
      </c>
      <c r="I47" s="65"/>
      <c r="J47" s="67">
        <f t="shared" si="1"/>
        <v>43586</v>
      </c>
      <c r="K47" s="68">
        <v>2</v>
      </c>
      <c r="L47" s="70">
        <f t="shared" si="17"/>
        <v>43497</v>
      </c>
      <c r="M47" s="67">
        <f t="shared" si="15"/>
        <v>43682</v>
      </c>
      <c r="N47" s="67"/>
      <c r="O47" s="86" t="str">
        <f t="shared" si="10"/>
        <v>Bilan n°1</v>
      </c>
      <c r="P47" s="71" t="str">
        <f t="shared" si="4"/>
        <v>A programmer</v>
      </c>
      <c r="Q47" s="75" t="str">
        <f t="shared" si="16"/>
        <v>Bilan n°1</v>
      </c>
      <c r="R47" s="75"/>
      <c r="S47" s="78" t="str">
        <f t="shared" si="6"/>
        <v>A programmer</v>
      </c>
      <c r="T47" s="10"/>
      <c r="U47" s="10"/>
      <c r="V47" s="10"/>
      <c r="W47" s="10"/>
      <c r="X47" s="10"/>
      <c r="Y47" s="10"/>
      <c r="Z47" s="10"/>
    </row>
    <row r="48" spans="1:26" ht="15.75" customHeight="1">
      <c r="A48" s="50"/>
      <c r="B48" s="103"/>
      <c r="C48" s="54">
        <v>590</v>
      </c>
      <c r="D48" s="55"/>
      <c r="E48" s="55"/>
      <c r="F48" s="115">
        <v>43332</v>
      </c>
      <c r="G48" s="58">
        <v>43540</v>
      </c>
      <c r="H48" s="64" t="str">
        <f t="shared" si="0"/>
        <v>Bilan n°3</v>
      </c>
      <c r="I48" s="65"/>
      <c r="J48" s="67">
        <f t="shared" si="1"/>
        <v>43638</v>
      </c>
      <c r="K48" s="68">
        <v>6</v>
      </c>
      <c r="L48" s="70">
        <f t="shared" si="17"/>
        <v>43546</v>
      </c>
      <c r="M48" s="67">
        <f t="shared" si="15"/>
        <v>43734</v>
      </c>
      <c r="N48" s="67"/>
      <c r="O48" s="86" t="str">
        <f t="shared" si="10"/>
        <v>Bilan n°2</v>
      </c>
      <c r="P48" s="71" t="str">
        <f t="shared" si="4"/>
        <v>A programmer</v>
      </c>
      <c r="Q48" s="75" t="str">
        <f t="shared" si="16"/>
        <v>Bilan n°1</v>
      </c>
      <c r="R48" s="68"/>
      <c r="S48" s="78" t="str">
        <f t="shared" si="6"/>
        <v>A programmer</v>
      </c>
      <c r="T48" s="10"/>
      <c r="U48" s="10"/>
      <c r="V48" s="10"/>
      <c r="W48" s="10"/>
      <c r="X48" s="10"/>
      <c r="Y48" s="10"/>
      <c r="Z48" s="10"/>
    </row>
    <row r="49" spans="1:26" ht="15.75" customHeight="1">
      <c r="A49" s="101"/>
      <c r="B49" s="100"/>
      <c r="C49" s="80">
        <v>595</v>
      </c>
      <c r="D49" s="82"/>
      <c r="E49" s="82"/>
      <c r="F49" s="115">
        <v>43189</v>
      </c>
      <c r="G49" s="58">
        <v>43237</v>
      </c>
      <c r="H49" s="64" t="str">
        <f t="shared" si="0"/>
        <v>Bilan n°1</v>
      </c>
      <c r="I49" s="64"/>
      <c r="J49" s="67">
        <f t="shared" si="1"/>
        <v>43333</v>
      </c>
      <c r="K49" s="68">
        <v>4</v>
      </c>
      <c r="L49" s="70">
        <f t="shared" si="17"/>
        <v>43241</v>
      </c>
      <c r="M49" s="67">
        <f t="shared" si="15"/>
        <v>43429</v>
      </c>
      <c r="N49" s="58">
        <v>42418</v>
      </c>
      <c r="O49" s="86" t="str">
        <f t="shared" si="10"/>
        <v>Bilan n°1</v>
      </c>
      <c r="P49" s="71">
        <f t="shared" si="4"/>
        <v>42778</v>
      </c>
      <c r="Q49" s="75" t="str">
        <f t="shared" si="16"/>
        <v>Bilan n°1</v>
      </c>
      <c r="R49" s="68">
        <v>3</v>
      </c>
      <c r="S49" s="78" t="str">
        <f t="shared" si="6"/>
        <v>Réabo à prévoir</v>
      </c>
      <c r="T49" s="10"/>
      <c r="U49" s="10"/>
      <c r="V49" s="10"/>
      <c r="W49" s="10"/>
      <c r="X49" s="10"/>
      <c r="Y49" s="10"/>
      <c r="Z49" s="10"/>
    </row>
    <row r="50" spans="1:26" ht="15.75" customHeight="1">
      <c r="A50" s="108"/>
      <c r="B50" s="103"/>
      <c r="C50" s="54">
        <v>600</v>
      </c>
      <c r="D50" s="55"/>
      <c r="E50" s="55"/>
      <c r="F50" s="115">
        <v>43370</v>
      </c>
      <c r="G50" s="107">
        <v>43500</v>
      </c>
      <c r="H50" s="64" t="str">
        <f t="shared" si="0"/>
        <v>Bilan n°2</v>
      </c>
      <c r="I50" s="64"/>
      <c r="J50" s="67">
        <f t="shared" si="1"/>
        <v>43591</v>
      </c>
      <c r="K50" s="68">
        <v>2</v>
      </c>
      <c r="L50" s="70">
        <f t="shared" si="17"/>
        <v>43502</v>
      </c>
      <c r="M50" s="67">
        <f t="shared" si="15"/>
        <v>43687</v>
      </c>
      <c r="N50" s="58">
        <v>43382</v>
      </c>
      <c r="O50" s="86" t="str">
        <f t="shared" si="10"/>
        <v>Bilan n°1</v>
      </c>
      <c r="P50" s="71">
        <f t="shared" si="4"/>
        <v>43742</v>
      </c>
      <c r="Q50" s="75" t="str">
        <f t="shared" si="16"/>
        <v>Bilan n°1</v>
      </c>
      <c r="R50" s="68">
        <v>1</v>
      </c>
      <c r="S50" s="78">
        <f t="shared" si="6"/>
        <v>43730</v>
      </c>
      <c r="T50" s="10"/>
      <c r="U50" s="10"/>
      <c r="V50" s="10"/>
      <c r="W50" s="10"/>
      <c r="X50" s="10"/>
      <c r="Y50" s="10"/>
      <c r="Z50" s="10"/>
    </row>
    <row r="51" spans="1:26" ht="15.75" customHeight="1">
      <c r="A51" s="106"/>
      <c r="B51" s="103"/>
      <c r="C51" s="54">
        <v>627</v>
      </c>
      <c r="D51" s="55"/>
      <c r="E51" s="55"/>
      <c r="F51" s="115">
        <v>42755</v>
      </c>
      <c r="G51" s="58">
        <v>43453</v>
      </c>
      <c r="H51" s="64" t="str">
        <f t="shared" si="0"/>
        <v>Bilan n°8</v>
      </c>
      <c r="I51" s="64"/>
      <c r="J51" s="67">
        <f t="shared" si="1"/>
        <v>43571</v>
      </c>
      <c r="K51" s="68">
        <v>28</v>
      </c>
      <c r="L51" s="70">
        <f t="shared" si="17"/>
        <v>43481</v>
      </c>
      <c r="M51" s="67">
        <f t="shared" si="15"/>
        <v>43666</v>
      </c>
      <c r="N51" s="58">
        <v>43357</v>
      </c>
      <c r="O51" s="86" t="str">
        <f t="shared" si="10"/>
        <v>-</v>
      </c>
      <c r="P51" s="71">
        <f t="shared" si="4"/>
        <v>43717</v>
      </c>
      <c r="Q51" s="75" t="str">
        <f t="shared" si="16"/>
        <v>Bilan n°2</v>
      </c>
      <c r="R51" s="68">
        <v>1</v>
      </c>
      <c r="S51" s="78">
        <f t="shared" si="6"/>
        <v>43115</v>
      </c>
      <c r="T51" s="10"/>
      <c r="U51" s="10"/>
      <c r="V51" s="10"/>
      <c r="W51" s="10"/>
      <c r="X51" s="10"/>
      <c r="Y51" s="10"/>
      <c r="Z51" s="10"/>
    </row>
    <row r="52" spans="1:26" ht="15.75" customHeight="1">
      <c r="A52" s="99"/>
      <c r="B52" s="100"/>
      <c r="C52" s="54">
        <v>633</v>
      </c>
      <c r="D52" s="55"/>
      <c r="E52" s="55"/>
      <c r="F52" s="115">
        <v>43320</v>
      </c>
      <c r="G52" s="58">
        <v>42884</v>
      </c>
      <c r="H52" s="64" t="str">
        <f t="shared" si="0"/>
        <v>Bilan n°1</v>
      </c>
      <c r="I52" s="64"/>
      <c r="J52" s="67">
        <f t="shared" si="1"/>
        <v>42980</v>
      </c>
      <c r="K52" s="68">
        <v>4</v>
      </c>
      <c r="L52" s="70">
        <f t="shared" si="17"/>
        <v>42888</v>
      </c>
      <c r="M52" s="67">
        <f t="shared" si="15"/>
        <v>43075</v>
      </c>
      <c r="N52" s="67"/>
      <c r="O52" s="86" t="str">
        <f t="shared" si="10"/>
        <v>Bilan n°1</v>
      </c>
      <c r="P52" s="71" t="str">
        <f t="shared" si="4"/>
        <v>A programmer</v>
      </c>
      <c r="Q52" s="75" t="str">
        <f t="shared" si="16"/>
        <v>Bilan n°1</v>
      </c>
      <c r="R52" s="75"/>
      <c r="S52" s="78" t="str">
        <f t="shared" si="6"/>
        <v>A programmer</v>
      </c>
      <c r="T52" s="10"/>
      <c r="U52" s="10"/>
      <c r="V52" s="10"/>
      <c r="W52" s="10"/>
      <c r="X52" s="10"/>
      <c r="Y52" s="10"/>
      <c r="Z52" s="10"/>
    </row>
    <row r="53" spans="1:26" ht="15.75" customHeight="1">
      <c r="A53" s="106"/>
      <c r="B53" s="103"/>
      <c r="C53" s="80">
        <v>655</v>
      </c>
      <c r="D53" s="82"/>
      <c r="E53" s="82"/>
      <c r="F53" s="115">
        <v>43416</v>
      </c>
      <c r="G53" s="58">
        <v>43403</v>
      </c>
      <c r="H53" s="64" t="str">
        <f t="shared" si="0"/>
        <v>Bilan n°1</v>
      </c>
      <c r="I53" s="64"/>
      <c r="J53" s="67">
        <f t="shared" si="1"/>
        <v>43502</v>
      </c>
      <c r="K53" s="68">
        <v>7</v>
      </c>
      <c r="L53" s="70">
        <f t="shared" si="17"/>
        <v>43410</v>
      </c>
      <c r="M53" s="67">
        <f t="shared" si="15"/>
        <v>43595</v>
      </c>
      <c r="N53" s="67"/>
      <c r="O53" s="86" t="str">
        <f t="shared" si="10"/>
        <v>Bilan n°1</v>
      </c>
      <c r="P53" s="71" t="str">
        <f t="shared" si="4"/>
        <v>A programmer</v>
      </c>
      <c r="Q53" s="75" t="str">
        <f t="shared" si="16"/>
        <v>Bilan n°1</v>
      </c>
      <c r="R53" s="68">
        <v>1</v>
      </c>
      <c r="S53" s="78">
        <f t="shared" si="6"/>
        <v>43776</v>
      </c>
      <c r="T53" s="10"/>
      <c r="U53" s="10"/>
      <c r="V53" s="10"/>
      <c r="W53" s="10"/>
      <c r="X53" s="10"/>
      <c r="Y53" s="10"/>
      <c r="Z53" s="10"/>
    </row>
    <row r="54" spans="1:26" ht="15.75" customHeight="1">
      <c r="A54" s="101"/>
      <c r="B54" s="100"/>
      <c r="C54" s="54">
        <v>656</v>
      </c>
      <c r="D54" s="55"/>
      <c r="E54" s="55"/>
      <c r="F54" s="115">
        <v>42810</v>
      </c>
      <c r="G54" s="58">
        <v>43178</v>
      </c>
      <c r="H54" s="64" t="str">
        <f t="shared" si="0"/>
        <v>Bilan n°5</v>
      </c>
      <c r="I54" s="64"/>
      <c r="J54" s="67">
        <f t="shared" si="1"/>
        <v>43290</v>
      </c>
      <c r="K54" s="68">
        <v>21</v>
      </c>
      <c r="L54" s="70">
        <f t="shared" si="17"/>
        <v>43199</v>
      </c>
      <c r="M54" s="67">
        <f t="shared" si="15"/>
        <v>43386</v>
      </c>
      <c r="N54" s="67"/>
      <c r="O54" s="86" t="str">
        <f t="shared" si="10"/>
        <v>Bilan n°3</v>
      </c>
      <c r="P54" s="71" t="str">
        <f t="shared" si="4"/>
        <v>A programmer</v>
      </c>
      <c r="Q54" s="75" t="str">
        <f t="shared" si="16"/>
        <v>Bilan n°2</v>
      </c>
      <c r="R54" s="75"/>
      <c r="S54" s="78" t="str">
        <f t="shared" si="6"/>
        <v>A programmer</v>
      </c>
      <c r="T54" s="10"/>
      <c r="U54" s="10"/>
      <c r="V54" s="10"/>
      <c r="W54" s="10"/>
      <c r="X54" s="10"/>
      <c r="Y54" s="10"/>
      <c r="Z54" s="10"/>
    </row>
    <row r="55" spans="1:26" ht="15.75" customHeight="1">
      <c r="A55" s="102"/>
      <c r="B55" s="100"/>
      <c r="C55" s="54">
        <v>659</v>
      </c>
      <c r="D55" s="55"/>
      <c r="E55" s="55"/>
      <c r="F55" s="115">
        <v>43185</v>
      </c>
      <c r="G55" s="58">
        <v>43388</v>
      </c>
      <c r="H55" s="64" t="str">
        <f t="shared" si="0"/>
        <v>Bilan n°3</v>
      </c>
      <c r="I55" s="64"/>
      <c r="J55" s="67">
        <f t="shared" si="1"/>
        <v>43491</v>
      </c>
      <c r="K55" s="68">
        <v>4</v>
      </c>
      <c r="L55" s="116">
        <v>43399</v>
      </c>
      <c r="M55" s="67">
        <f t="shared" si="15"/>
        <v>43585</v>
      </c>
      <c r="N55" s="67"/>
      <c r="O55" s="86" t="str">
        <f t="shared" si="10"/>
        <v>Bilan n°2</v>
      </c>
      <c r="P55" s="71" t="str">
        <f t="shared" si="4"/>
        <v>A programmer</v>
      </c>
      <c r="Q55" s="75" t="str">
        <f t="shared" si="16"/>
        <v>Bilan n°1</v>
      </c>
      <c r="R55" s="68">
        <v>1</v>
      </c>
      <c r="S55" s="78">
        <f t="shared" si="6"/>
        <v>43545</v>
      </c>
      <c r="T55" s="10"/>
      <c r="U55" s="10"/>
      <c r="V55" s="10"/>
      <c r="W55" s="10"/>
      <c r="X55" s="10"/>
      <c r="Y55" s="10"/>
      <c r="Z55" s="10"/>
    </row>
    <row r="56" spans="1:26" ht="15.75" customHeight="1">
      <c r="A56" s="108"/>
      <c r="B56" s="103"/>
      <c r="C56" s="54">
        <v>664</v>
      </c>
      <c r="D56" s="55"/>
      <c r="E56" s="55"/>
      <c r="F56" s="115">
        <v>43024</v>
      </c>
      <c r="G56" s="58">
        <v>43496</v>
      </c>
      <c r="H56" s="64" t="str">
        <f t="shared" si="0"/>
        <v>Bilan n°6</v>
      </c>
      <c r="I56" s="64"/>
      <c r="J56" s="67">
        <f t="shared" si="1"/>
        <v>43589</v>
      </c>
      <c r="K56" s="68">
        <v>4</v>
      </c>
      <c r="L56" s="70">
        <f t="shared" ref="L56:L72" si="18">IF(K56="AP","",IF(G56="-","",IF(G56="","",EDATE(G56,0)+K56+I56)))</f>
        <v>43500</v>
      </c>
      <c r="M56" s="67">
        <f t="shared" si="15"/>
        <v>43685</v>
      </c>
      <c r="N56" s="58">
        <v>43390</v>
      </c>
      <c r="O56" s="86" t="str">
        <f t="shared" si="10"/>
        <v>Bilan n°3</v>
      </c>
      <c r="P56" s="71">
        <f t="shared" si="4"/>
        <v>43750</v>
      </c>
      <c r="Q56" s="75" t="str">
        <f t="shared" si="16"/>
        <v>Bilan n°2</v>
      </c>
      <c r="R56" s="68">
        <v>1</v>
      </c>
      <c r="S56" s="78">
        <f t="shared" si="6"/>
        <v>43384</v>
      </c>
      <c r="T56" s="10"/>
      <c r="U56" s="10"/>
      <c r="V56" s="10"/>
      <c r="W56" s="10"/>
      <c r="X56" s="10"/>
      <c r="Y56" s="10"/>
      <c r="Z56" s="10"/>
    </row>
    <row r="57" spans="1:26" ht="15.75" customHeight="1">
      <c r="A57" s="108"/>
      <c r="B57" s="103"/>
      <c r="C57" s="54">
        <v>666</v>
      </c>
      <c r="D57" s="55"/>
      <c r="E57" s="55"/>
      <c r="F57" s="115">
        <v>43167</v>
      </c>
      <c r="G57" s="58">
        <v>43360</v>
      </c>
      <c r="H57" s="64" t="str">
        <f t="shared" si="0"/>
        <v>Bilan n°3</v>
      </c>
      <c r="I57" s="64"/>
      <c r="J57" s="67">
        <f t="shared" si="1"/>
        <v>43453</v>
      </c>
      <c r="K57" s="68">
        <v>2</v>
      </c>
      <c r="L57" s="70">
        <f t="shared" si="18"/>
        <v>43362</v>
      </c>
      <c r="M57" s="67">
        <f t="shared" si="15"/>
        <v>43547</v>
      </c>
      <c r="N57" s="58">
        <v>43376</v>
      </c>
      <c r="O57" s="86" t="str">
        <f t="shared" si="10"/>
        <v>Bilan n°2</v>
      </c>
      <c r="P57" s="71">
        <f t="shared" si="4"/>
        <v>43736</v>
      </c>
      <c r="Q57" s="75" t="str">
        <f t="shared" si="16"/>
        <v>Bilan n°1</v>
      </c>
      <c r="R57" s="68">
        <v>1</v>
      </c>
      <c r="S57" s="78">
        <f t="shared" si="6"/>
        <v>43527</v>
      </c>
      <c r="T57" s="10"/>
      <c r="U57" s="10"/>
      <c r="V57" s="10"/>
      <c r="W57" s="10"/>
      <c r="X57" s="10"/>
      <c r="Y57" s="10"/>
      <c r="Z57" s="10"/>
    </row>
    <row r="58" spans="1:26" ht="15.75" customHeight="1">
      <c r="A58" s="106"/>
      <c r="B58" s="103"/>
      <c r="C58" s="54">
        <v>679</v>
      </c>
      <c r="D58" s="55"/>
      <c r="E58" s="55"/>
      <c r="F58" s="115">
        <v>42939</v>
      </c>
      <c r="G58" s="58">
        <v>43311</v>
      </c>
      <c r="H58" s="64" t="str">
        <f t="shared" si="0"/>
        <v>Bilan n°5</v>
      </c>
      <c r="I58" s="64"/>
      <c r="J58" s="67">
        <f t="shared" si="1"/>
        <v>43406</v>
      </c>
      <c r="K58" s="68">
        <v>3</v>
      </c>
      <c r="L58" s="70">
        <f t="shared" si="18"/>
        <v>43314</v>
      </c>
      <c r="M58" s="67">
        <f t="shared" si="15"/>
        <v>43502</v>
      </c>
      <c r="N58" s="67"/>
      <c r="O58" s="86" t="str">
        <f t="shared" si="10"/>
        <v>Bilan n°3</v>
      </c>
      <c r="P58" s="71" t="str">
        <f t="shared" si="4"/>
        <v>A programmer</v>
      </c>
      <c r="Q58" s="75" t="str">
        <f t="shared" si="16"/>
        <v>Bilan n°2</v>
      </c>
      <c r="R58" s="75"/>
      <c r="S58" s="78" t="str">
        <f t="shared" si="6"/>
        <v>A programmer</v>
      </c>
      <c r="T58" s="10"/>
      <c r="U58" s="10"/>
      <c r="V58" s="10"/>
      <c r="W58" s="10"/>
      <c r="X58" s="10"/>
      <c r="Y58" s="10"/>
      <c r="Z58" s="10"/>
    </row>
    <row r="59" spans="1:26" ht="15.75" customHeight="1">
      <c r="A59" s="108"/>
      <c r="B59" s="103"/>
      <c r="C59" s="80">
        <v>693</v>
      </c>
      <c r="D59" s="82"/>
      <c r="E59" s="82"/>
      <c r="F59" s="115">
        <v>42894</v>
      </c>
      <c r="G59" s="58">
        <v>43544</v>
      </c>
      <c r="H59" s="64" t="str">
        <f t="shared" si="0"/>
        <v>Bilan n°8</v>
      </c>
      <c r="I59" s="64"/>
      <c r="J59" s="67">
        <f t="shared" si="1"/>
        <v>43637</v>
      </c>
      <c r="K59" s="68">
        <v>1</v>
      </c>
      <c r="L59" s="70">
        <f t="shared" si="18"/>
        <v>43545</v>
      </c>
      <c r="M59" s="67">
        <f t="shared" si="15"/>
        <v>43733</v>
      </c>
      <c r="N59" s="67"/>
      <c r="O59" s="86" t="str">
        <f t="shared" si="10"/>
        <v>-</v>
      </c>
      <c r="P59" s="71" t="str">
        <f t="shared" si="4"/>
        <v>A programmer</v>
      </c>
      <c r="Q59" s="75" t="str">
        <f t="shared" si="16"/>
        <v>Bilan n°2</v>
      </c>
      <c r="R59" s="68">
        <v>1</v>
      </c>
      <c r="S59" s="78">
        <f t="shared" si="6"/>
        <v>43254</v>
      </c>
      <c r="T59" s="10"/>
      <c r="U59" s="10"/>
      <c r="V59" s="10"/>
      <c r="W59" s="10"/>
      <c r="X59" s="10"/>
      <c r="Y59" s="10"/>
      <c r="Z59" s="10"/>
    </row>
    <row r="60" spans="1:26" ht="15.75" customHeight="1">
      <c r="A60" s="113"/>
      <c r="B60" s="101"/>
      <c r="C60" s="80">
        <v>697</v>
      </c>
      <c r="D60" s="82"/>
      <c r="E60" s="82"/>
      <c r="F60" s="115">
        <v>43301</v>
      </c>
      <c r="G60" s="58">
        <v>43482</v>
      </c>
      <c r="H60" s="64" t="str">
        <f t="shared" si="0"/>
        <v>Bilan n°3</v>
      </c>
      <c r="I60" s="64"/>
      <c r="J60" s="67">
        <f t="shared" si="1"/>
        <v>43577</v>
      </c>
      <c r="K60" s="68">
        <v>5</v>
      </c>
      <c r="L60" s="70">
        <f t="shared" si="18"/>
        <v>43487</v>
      </c>
      <c r="M60" s="67">
        <f t="shared" si="15"/>
        <v>43672</v>
      </c>
      <c r="N60" s="58">
        <v>43362</v>
      </c>
      <c r="O60" s="86" t="str">
        <f t="shared" si="10"/>
        <v>Bilan n°2</v>
      </c>
      <c r="P60" s="71">
        <f t="shared" si="4"/>
        <v>43722</v>
      </c>
      <c r="Q60" s="75" t="str">
        <f t="shared" si="16"/>
        <v>Bilan n°1</v>
      </c>
      <c r="R60" s="68">
        <v>1</v>
      </c>
      <c r="S60" s="78">
        <f t="shared" si="6"/>
        <v>43661</v>
      </c>
      <c r="T60" s="10"/>
      <c r="U60" s="10"/>
      <c r="V60" s="10"/>
      <c r="W60" s="10"/>
      <c r="X60" s="10"/>
      <c r="Y60" s="10"/>
      <c r="Z60" s="10"/>
    </row>
    <row r="61" spans="1:26" ht="15.75" customHeight="1">
      <c r="A61" s="50"/>
      <c r="B61" s="101"/>
      <c r="C61" s="54">
        <v>703</v>
      </c>
      <c r="D61" s="55"/>
      <c r="E61" s="55"/>
      <c r="F61" s="115">
        <v>43339</v>
      </c>
      <c r="G61" s="58">
        <v>43480</v>
      </c>
      <c r="H61" s="64" t="str">
        <f t="shared" si="0"/>
        <v>Bilan n°2</v>
      </c>
      <c r="I61" s="64"/>
      <c r="J61" s="67">
        <f t="shared" si="1"/>
        <v>43578</v>
      </c>
      <c r="K61" s="68">
        <v>8</v>
      </c>
      <c r="L61" s="70">
        <f t="shared" si="18"/>
        <v>43488</v>
      </c>
      <c r="M61" s="67">
        <f t="shared" si="15"/>
        <v>43673</v>
      </c>
      <c r="N61" s="67"/>
      <c r="O61" s="86" t="str">
        <f t="shared" si="10"/>
        <v>Bilan n°1</v>
      </c>
      <c r="P61" s="71" t="str">
        <f t="shared" si="4"/>
        <v>A programmer</v>
      </c>
      <c r="Q61" s="75" t="str">
        <f t="shared" si="16"/>
        <v>Bilan n°1</v>
      </c>
      <c r="R61" s="68">
        <v>1</v>
      </c>
      <c r="S61" s="78">
        <f t="shared" si="6"/>
        <v>43699</v>
      </c>
      <c r="T61" s="10"/>
      <c r="U61" s="10"/>
      <c r="V61" s="10"/>
      <c r="W61" s="10"/>
      <c r="X61" s="10"/>
      <c r="Y61" s="10"/>
      <c r="Z61" s="10"/>
    </row>
    <row r="62" spans="1:26" ht="15.75" customHeight="1">
      <c r="A62" s="113"/>
      <c r="B62" s="106"/>
      <c r="C62" s="80">
        <v>704</v>
      </c>
      <c r="D62" s="82"/>
      <c r="E62" s="82"/>
      <c r="F62" s="115">
        <v>43320</v>
      </c>
      <c r="G62" s="58">
        <v>43325</v>
      </c>
      <c r="H62" s="64" t="str">
        <f t="shared" si="0"/>
        <v>Bilan n°1</v>
      </c>
      <c r="I62" s="64"/>
      <c r="J62" s="67">
        <f t="shared" si="1"/>
        <v>43425</v>
      </c>
      <c r="K62" s="68">
        <v>8</v>
      </c>
      <c r="L62" s="70">
        <f t="shared" si="18"/>
        <v>43333</v>
      </c>
      <c r="M62" s="67">
        <f t="shared" si="15"/>
        <v>43521</v>
      </c>
      <c r="N62" s="58">
        <v>43411</v>
      </c>
      <c r="O62" s="86" t="str">
        <f t="shared" si="10"/>
        <v>Bilan n°1</v>
      </c>
      <c r="P62" s="71">
        <f t="shared" si="4"/>
        <v>43771</v>
      </c>
      <c r="Q62" s="75" t="str">
        <f t="shared" si="16"/>
        <v>Bilan n°1</v>
      </c>
      <c r="R62" s="68">
        <v>2</v>
      </c>
      <c r="S62" s="78">
        <f t="shared" si="6"/>
        <v>44040</v>
      </c>
      <c r="T62" s="10"/>
      <c r="U62" s="10"/>
      <c r="V62" s="10"/>
      <c r="W62" s="10"/>
      <c r="X62" s="10"/>
      <c r="Y62" s="10"/>
      <c r="Z62" s="10"/>
    </row>
    <row r="63" spans="1:26" ht="15.75" customHeight="1">
      <c r="A63" s="113"/>
      <c r="B63" s="106"/>
      <c r="C63" s="54">
        <v>715</v>
      </c>
      <c r="D63" s="55"/>
      <c r="E63" s="55"/>
      <c r="F63" s="115">
        <v>43552</v>
      </c>
      <c r="G63" s="58">
        <v>43535</v>
      </c>
      <c r="H63" s="64" t="str">
        <f t="shared" si="0"/>
        <v>Bilan n°1</v>
      </c>
      <c r="I63" s="64"/>
      <c r="J63" s="67">
        <f t="shared" si="1"/>
        <v>43629</v>
      </c>
      <c r="K63" s="68">
        <v>2</v>
      </c>
      <c r="L63" s="70">
        <f t="shared" si="18"/>
        <v>43537</v>
      </c>
      <c r="M63" s="67">
        <f t="shared" si="15"/>
        <v>43725</v>
      </c>
      <c r="N63" s="67"/>
      <c r="O63" s="86" t="str">
        <f t="shared" si="10"/>
        <v>Bilan n°1</v>
      </c>
      <c r="P63" s="71" t="str">
        <f t="shared" si="4"/>
        <v>A programmer</v>
      </c>
      <c r="Q63" s="75" t="str">
        <f t="shared" si="16"/>
        <v>Bilan n°1</v>
      </c>
      <c r="R63" s="68">
        <v>2</v>
      </c>
      <c r="S63" s="78">
        <f t="shared" si="6"/>
        <v>44272</v>
      </c>
      <c r="T63" s="10"/>
      <c r="U63" s="10"/>
      <c r="V63" s="10"/>
      <c r="W63" s="10"/>
      <c r="X63" s="10"/>
      <c r="Y63" s="10"/>
      <c r="Z63" s="10"/>
    </row>
    <row r="64" spans="1:26" ht="15.75" customHeight="1">
      <c r="A64" s="106"/>
      <c r="B64" s="106"/>
      <c r="C64" s="54">
        <v>752</v>
      </c>
      <c r="D64" s="55"/>
      <c r="E64" s="55"/>
      <c r="F64" s="115">
        <v>43578</v>
      </c>
      <c r="G64" s="58">
        <v>43337</v>
      </c>
      <c r="H64" s="64" t="str">
        <f t="shared" si="0"/>
        <v>Bilan n°1</v>
      </c>
      <c r="I64" s="64"/>
      <c r="J64" s="67">
        <f t="shared" si="1"/>
        <v>43434</v>
      </c>
      <c r="K64" s="68">
        <v>5</v>
      </c>
      <c r="L64" s="70">
        <f t="shared" si="18"/>
        <v>43342</v>
      </c>
      <c r="M64" s="67">
        <f t="shared" si="15"/>
        <v>43528</v>
      </c>
      <c r="N64" s="111"/>
      <c r="O64" s="86" t="str">
        <f t="shared" si="10"/>
        <v>Bilan n°1</v>
      </c>
      <c r="P64" s="71" t="str">
        <f t="shared" si="4"/>
        <v>A programmer</v>
      </c>
      <c r="Q64" s="75" t="str">
        <f t="shared" si="16"/>
        <v>Bilan n°1</v>
      </c>
      <c r="R64" s="68">
        <v>1</v>
      </c>
      <c r="S64" s="78">
        <f t="shared" si="6"/>
        <v>43938</v>
      </c>
      <c r="T64" s="10"/>
      <c r="U64" s="10"/>
      <c r="V64" s="10"/>
      <c r="W64" s="10"/>
      <c r="X64" s="10"/>
      <c r="Y64" s="10"/>
      <c r="Z64" s="10"/>
    </row>
    <row r="65" spans="1:26" ht="15.75" customHeight="1">
      <c r="A65" s="108"/>
      <c r="B65" s="106"/>
      <c r="C65" s="54">
        <v>759</v>
      </c>
      <c r="D65" s="55"/>
      <c r="E65" s="55"/>
      <c r="F65" s="115">
        <v>43637</v>
      </c>
      <c r="G65" s="58">
        <v>43354</v>
      </c>
      <c r="H65" s="64" t="str">
        <f t="shared" si="0"/>
        <v>Bilan n°1</v>
      </c>
      <c r="I65" s="64"/>
      <c r="J65" s="67">
        <f t="shared" si="1"/>
        <v>43453</v>
      </c>
      <c r="K65" s="68">
        <v>8</v>
      </c>
      <c r="L65" s="70">
        <f t="shared" si="18"/>
        <v>43362</v>
      </c>
      <c r="M65" s="67">
        <f t="shared" si="15"/>
        <v>43547</v>
      </c>
      <c r="N65" s="67"/>
      <c r="O65" s="86" t="str">
        <f t="shared" si="10"/>
        <v>Bilan n°1</v>
      </c>
      <c r="P65" s="71" t="str">
        <f t="shared" si="4"/>
        <v>A programmer</v>
      </c>
      <c r="Q65" s="75" t="str">
        <f t="shared" si="16"/>
        <v>Bilan n°1</v>
      </c>
      <c r="R65" s="68">
        <v>3</v>
      </c>
      <c r="S65" s="78" t="str">
        <f t="shared" si="6"/>
        <v>Réabo à prévoir</v>
      </c>
      <c r="T65" s="10"/>
      <c r="U65" s="10"/>
      <c r="V65" s="10"/>
      <c r="W65" s="10"/>
      <c r="X65" s="10"/>
      <c r="Y65" s="10"/>
      <c r="Z65" s="10"/>
    </row>
    <row r="66" spans="1:26" ht="15.75" customHeight="1">
      <c r="A66" s="106"/>
      <c r="B66" s="106"/>
      <c r="C66" s="54">
        <v>773</v>
      </c>
      <c r="D66" s="55"/>
      <c r="E66" s="55"/>
      <c r="F66" s="115">
        <v>43569</v>
      </c>
      <c r="G66" s="58">
        <v>43509</v>
      </c>
      <c r="H66" s="64" t="str">
        <f t="shared" si="0"/>
        <v>Bilan n°1</v>
      </c>
      <c r="I66" s="64"/>
      <c r="J66" s="67">
        <f t="shared" si="1"/>
        <v>43600</v>
      </c>
      <c r="K66" s="68">
        <v>2</v>
      </c>
      <c r="L66" s="70">
        <f t="shared" si="18"/>
        <v>43511</v>
      </c>
      <c r="M66" s="67">
        <f t="shared" si="15"/>
        <v>43696</v>
      </c>
      <c r="N66" s="67"/>
      <c r="O66" s="86" t="str">
        <f t="shared" si="10"/>
        <v>Bilan n°1</v>
      </c>
      <c r="P66" s="71" t="str">
        <f t="shared" si="4"/>
        <v>A programmer</v>
      </c>
      <c r="Q66" s="75" t="str">
        <f t="shared" si="16"/>
        <v>Bilan n°1</v>
      </c>
      <c r="R66" s="68">
        <v>1</v>
      </c>
      <c r="S66" s="78">
        <f t="shared" si="6"/>
        <v>43929</v>
      </c>
      <c r="T66" s="10"/>
      <c r="U66" s="10"/>
      <c r="V66" s="10"/>
      <c r="W66" s="10"/>
      <c r="X66" s="10"/>
      <c r="Y66" s="10"/>
      <c r="Z66" s="10"/>
    </row>
    <row r="67" spans="1:26" ht="15.75" customHeight="1">
      <c r="A67" s="101"/>
      <c r="B67" s="101"/>
      <c r="C67" s="80">
        <v>776</v>
      </c>
      <c r="D67" s="82"/>
      <c r="E67" s="82"/>
      <c r="F67" s="118">
        <v>43004</v>
      </c>
      <c r="G67" s="58">
        <v>43488</v>
      </c>
      <c r="H67" s="64" t="str">
        <f t="shared" si="0"/>
        <v>Bilan n°6</v>
      </c>
      <c r="I67" s="64"/>
      <c r="J67" s="67">
        <f t="shared" si="1"/>
        <v>43589</v>
      </c>
      <c r="K67" s="68">
        <v>12</v>
      </c>
      <c r="L67" s="70">
        <f t="shared" si="18"/>
        <v>43500</v>
      </c>
      <c r="M67" s="67">
        <f t="shared" si="15"/>
        <v>43685</v>
      </c>
      <c r="N67" s="111"/>
      <c r="O67" s="86" t="str">
        <f t="shared" si="10"/>
        <v>Bilan n°3</v>
      </c>
      <c r="P67" s="71" t="str">
        <f t="shared" si="4"/>
        <v>A programmer</v>
      </c>
      <c r="Q67" s="75" t="str">
        <f t="shared" si="16"/>
        <v>Bilan n°2</v>
      </c>
      <c r="R67" s="68"/>
      <c r="S67" s="78" t="str">
        <f t="shared" si="6"/>
        <v>A programmer</v>
      </c>
      <c r="T67" s="10"/>
      <c r="U67" s="10"/>
      <c r="V67" s="10"/>
      <c r="W67" s="10"/>
      <c r="X67" s="10"/>
      <c r="Y67" s="10"/>
      <c r="Z67" s="10"/>
    </row>
    <row r="68" spans="1:26" ht="15.75" customHeight="1">
      <c r="A68" s="108"/>
      <c r="B68" s="106"/>
      <c r="C68" s="54">
        <v>777</v>
      </c>
      <c r="D68" s="55"/>
      <c r="E68" s="55"/>
      <c r="F68" s="115">
        <v>43570</v>
      </c>
      <c r="G68" s="58">
        <v>42804</v>
      </c>
      <c r="H68" s="64" t="str">
        <f t="shared" si="0"/>
        <v>Bilan n°1</v>
      </c>
      <c r="I68" s="64"/>
      <c r="J68" s="67">
        <f t="shared" si="1"/>
        <v>42900</v>
      </c>
      <c r="K68" s="68">
        <v>4</v>
      </c>
      <c r="L68" s="70">
        <f t="shared" si="18"/>
        <v>42808</v>
      </c>
      <c r="M68" s="67">
        <f t="shared" si="15"/>
        <v>42996</v>
      </c>
      <c r="N68" s="67"/>
      <c r="O68" s="86" t="str">
        <f t="shared" si="10"/>
        <v>Bilan n°1</v>
      </c>
      <c r="P68" s="71" t="str">
        <f t="shared" si="4"/>
        <v>A programmer</v>
      </c>
      <c r="Q68" s="75" t="str">
        <f t="shared" si="16"/>
        <v>Bilan n°1</v>
      </c>
      <c r="R68" s="75"/>
      <c r="S68" s="78" t="str">
        <f t="shared" si="6"/>
        <v>A programmer</v>
      </c>
      <c r="T68" s="10"/>
      <c r="U68" s="10"/>
      <c r="V68" s="10"/>
      <c r="W68" s="10"/>
      <c r="X68" s="10"/>
      <c r="Y68" s="10"/>
      <c r="Z68" s="10"/>
    </row>
    <row r="69" spans="1:26" ht="15.75" customHeight="1">
      <c r="A69" s="101"/>
      <c r="B69" s="101"/>
      <c r="C69" s="80">
        <v>778</v>
      </c>
      <c r="D69" s="82"/>
      <c r="E69" s="82"/>
      <c r="F69" s="115">
        <v>43371</v>
      </c>
      <c r="G69" s="58">
        <v>43546</v>
      </c>
      <c r="H69" s="64" t="str">
        <f t="shared" si="0"/>
        <v>Bilan n°2</v>
      </c>
      <c r="I69" s="64"/>
      <c r="J69" s="67">
        <f t="shared" si="1"/>
        <v>43641</v>
      </c>
      <c r="K69" s="68">
        <v>3</v>
      </c>
      <c r="L69" s="70">
        <f t="shared" si="18"/>
        <v>43549</v>
      </c>
      <c r="M69" s="67">
        <f t="shared" si="15"/>
        <v>43737</v>
      </c>
      <c r="N69" s="111"/>
      <c r="O69" s="86" t="str">
        <f t="shared" si="10"/>
        <v>Bilan n°1</v>
      </c>
      <c r="P69" s="71" t="str">
        <f t="shared" si="4"/>
        <v>A programmer</v>
      </c>
      <c r="Q69" s="75" t="str">
        <f t="shared" si="16"/>
        <v>Bilan n°1</v>
      </c>
      <c r="R69" s="68">
        <v>1</v>
      </c>
      <c r="S69" s="78">
        <f t="shared" si="6"/>
        <v>43731</v>
      </c>
      <c r="T69" s="10"/>
      <c r="U69" s="10"/>
      <c r="V69" s="10"/>
      <c r="W69" s="10"/>
      <c r="X69" s="10"/>
      <c r="Y69" s="10"/>
      <c r="Z69" s="10"/>
    </row>
    <row r="70" spans="1:26" ht="15.75" customHeight="1">
      <c r="A70" s="113"/>
      <c r="B70" s="106"/>
      <c r="C70" s="80">
        <v>782</v>
      </c>
      <c r="D70" s="82"/>
      <c r="E70" s="82"/>
      <c r="F70" s="115">
        <v>43304</v>
      </c>
      <c r="G70" s="58">
        <v>43508</v>
      </c>
      <c r="H70" s="64" t="str">
        <f t="shared" si="0"/>
        <v>Bilan n°3</v>
      </c>
      <c r="I70" s="64"/>
      <c r="J70" s="67">
        <f t="shared" si="1"/>
        <v>43599</v>
      </c>
      <c r="K70" s="68">
        <v>2</v>
      </c>
      <c r="L70" s="70">
        <f t="shared" si="18"/>
        <v>43510</v>
      </c>
      <c r="M70" s="67">
        <f t="shared" si="15"/>
        <v>43695</v>
      </c>
      <c r="N70" s="67"/>
      <c r="O70" s="86" t="str">
        <f t="shared" si="10"/>
        <v>Bilan n°2</v>
      </c>
      <c r="P70" s="71" t="str">
        <f t="shared" si="4"/>
        <v>A programmer</v>
      </c>
      <c r="Q70" s="75" t="str">
        <f t="shared" si="16"/>
        <v>Bilan n°1</v>
      </c>
      <c r="R70" s="68"/>
      <c r="S70" s="78" t="str">
        <f t="shared" si="6"/>
        <v>A programmer</v>
      </c>
      <c r="T70" s="10"/>
      <c r="U70" s="10"/>
      <c r="V70" s="10"/>
      <c r="W70" s="10"/>
      <c r="X70" s="10"/>
      <c r="Y70" s="10"/>
      <c r="Z70" s="10"/>
    </row>
    <row r="71" spans="1:26" ht="15.75" customHeight="1">
      <c r="A71" s="106"/>
      <c r="B71" s="106"/>
      <c r="C71" s="80">
        <v>790</v>
      </c>
      <c r="D71" s="82"/>
      <c r="E71" s="82"/>
      <c r="F71" s="115">
        <v>43027</v>
      </c>
      <c r="G71" s="58">
        <v>43559</v>
      </c>
      <c r="H71" s="64" t="str">
        <f t="shared" si="0"/>
        <v>Bilan n°6</v>
      </c>
      <c r="I71" s="64"/>
      <c r="J71" s="67">
        <f t="shared" si="1"/>
        <v>43651</v>
      </c>
      <c r="K71" s="68">
        <v>1</v>
      </c>
      <c r="L71" s="70">
        <f t="shared" si="18"/>
        <v>43560</v>
      </c>
      <c r="M71" s="67">
        <f t="shared" si="15"/>
        <v>43747</v>
      </c>
      <c r="N71" s="58">
        <v>43558</v>
      </c>
      <c r="O71" s="86" t="str">
        <f t="shared" si="10"/>
        <v>Bilan n°3</v>
      </c>
      <c r="P71" s="71">
        <f t="shared" si="4"/>
        <v>43918</v>
      </c>
      <c r="Q71" s="75" t="str">
        <f t="shared" si="16"/>
        <v>Bilan n°2</v>
      </c>
      <c r="R71" s="68">
        <v>2</v>
      </c>
      <c r="S71" s="78">
        <f t="shared" si="6"/>
        <v>43747</v>
      </c>
      <c r="T71" s="10"/>
      <c r="U71" s="10"/>
      <c r="V71" s="10"/>
      <c r="W71" s="10"/>
      <c r="X71" s="10"/>
      <c r="Y71" s="10"/>
      <c r="Z71" s="10"/>
    </row>
    <row r="72" spans="1:26" ht="15.75" customHeight="1">
      <c r="A72" s="108"/>
      <c r="B72" s="106"/>
      <c r="C72" s="54">
        <v>800</v>
      </c>
      <c r="D72" s="55"/>
      <c r="E72" s="55"/>
      <c r="F72" s="115">
        <v>43441</v>
      </c>
      <c r="G72" s="107">
        <v>43495</v>
      </c>
      <c r="H72" s="64" t="str">
        <f t="shared" si="0"/>
        <v>Bilan n°1</v>
      </c>
      <c r="I72" s="64"/>
      <c r="J72" s="67">
        <f t="shared" si="1"/>
        <v>43592</v>
      </c>
      <c r="K72" s="68">
        <v>8</v>
      </c>
      <c r="L72" s="70">
        <f t="shared" si="18"/>
        <v>43503</v>
      </c>
      <c r="M72" s="67">
        <f t="shared" si="15"/>
        <v>43688</v>
      </c>
      <c r="N72" s="58">
        <v>43544</v>
      </c>
      <c r="O72" s="86" t="str">
        <f t="shared" si="10"/>
        <v>Bilan n°1</v>
      </c>
      <c r="P72" s="71">
        <f t="shared" si="4"/>
        <v>43904</v>
      </c>
      <c r="Q72" s="75" t="str">
        <f t="shared" si="16"/>
        <v>Bilan n°1</v>
      </c>
      <c r="R72" s="68">
        <v>1</v>
      </c>
      <c r="S72" s="78">
        <f t="shared" si="6"/>
        <v>43801</v>
      </c>
      <c r="T72" s="10"/>
      <c r="U72" s="10"/>
      <c r="V72" s="10"/>
      <c r="W72" s="10"/>
      <c r="X72" s="10"/>
      <c r="Y72" s="10"/>
      <c r="Z72" s="10"/>
    </row>
    <row r="73" spans="1:26" ht="15.75" customHeight="1">
      <c r="A73" s="101"/>
      <c r="B73" s="101"/>
      <c r="C73" s="80">
        <v>807</v>
      </c>
      <c r="D73" s="82"/>
      <c r="E73" s="82"/>
      <c r="F73" s="115">
        <v>43561</v>
      </c>
      <c r="G73" s="58">
        <v>42753</v>
      </c>
      <c r="H73" s="64" t="str">
        <f t="shared" si="0"/>
        <v>Bilan n°1</v>
      </c>
      <c r="I73" s="119"/>
      <c r="J73" s="67">
        <f t="shared" si="1"/>
        <v>43013</v>
      </c>
      <c r="K73" s="68">
        <v>4</v>
      </c>
      <c r="L73" s="114">
        <v>42921</v>
      </c>
      <c r="M73" s="67">
        <f t="shared" si="15"/>
        <v>43109</v>
      </c>
      <c r="N73" s="67"/>
      <c r="O73" s="86" t="str">
        <f t="shared" si="10"/>
        <v>Bilan n°1</v>
      </c>
      <c r="P73" s="71" t="str">
        <f t="shared" si="4"/>
        <v>A programmer</v>
      </c>
      <c r="Q73" s="75" t="str">
        <f t="shared" si="16"/>
        <v>Bilan n°1</v>
      </c>
      <c r="R73" s="68">
        <v>2</v>
      </c>
      <c r="S73" s="78">
        <f t="shared" si="6"/>
        <v>44281</v>
      </c>
      <c r="T73" s="10"/>
      <c r="U73" s="10"/>
      <c r="V73" s="10"/>
      <c r="W73" s="10"/>
      <c r="X73" s="10"/>
      <c r="Y73" s="10"/>
      <c r="Z73" s="10"/>
    </row>
    <row r="74" spans="1:26" ht="15.75" customHeight="1">
      <c r="A74" s="106"/>
      <c r="B74" s="106"/>
      <c r="C74" s="54">
        <v>808</v>
      </c>
      <c r="D74" s="55"/>
      <c r="E74" s="55"/>
      <c r="F74" s="115">
        <v>43543</v>
      </c>
      <c r="G74" s="58">
        <v>43431</v>
      </c>
      <c r="H74" s="64" t="str">
        <f t="shared" si="0"/>
        <v>Bilan n°1</v>
      </c>
      <c r="I74" s="119"/>
      <c r="J74" s="67">
        <f t="shared" si="1"/>
        <v>43524</v>
      </c>
      <c r="K74" s="68">
        <v>3</v>
      </c>
      <c r="L74" s="70">
        <f t="shared" ref="L74:L141" si="19">IF(K74="AP","",IF(G74="-","",IF(G74="","",EDATE(G74,0)+K74+I74)))</f>
        <v>43434</v>
      </c>
      <c r="M74" s="67">
        <f t="shared" si="15"/>
        <v>43617</v>
      </c>
      <c r="N74" s="120">
        <v>42655</v>
      </c>
      <c r="O74" s="86" t="str">
        <f t="shared" si="10"/>
        <v>Bilan n°1</v>
      </c>
      <c r="P74" s="71">
        <f t="shared" si="4"/>
        <v>43015</v>
      </c>
      <c r="Q74" s="75" t="str">
        <f t="shared" si="16"/>
        <v>Bilan n°1</v>
      </c>
      <c r="R74" s="68">
        <v>2</v>
      </c>
      <c r="S74" s="78">
        <f t="shared" si="6"/>
        <v>44263</v>
      </c>
      <c r="T74" s="10"/>
      <c r="U74" s="10"/>
      <c r="V74" s="10"/>
      <c r="W74" s="10"/>
      <c r="X74" s="10"/>
      <c r="Y74" s="10"/>
      <c r="Z74" s="10"/>
    </row>
    <row r="75" spans="1:26" ht="15.75" customHeight="1">
      <c r="A75" s="108"/>
      <c r="B75" s="106"/>
      <c r="C75" s="54">
        <v>810</v>
      </c>
      <c r="D75" s="55"/>
      <c r="E75" s="55"/>
      <c r="F75" s="115">
        <v>43574</v>
      </c>
      <c r="G75" s="58">
        <v>42804</v>
      </c>
      <c r="H75" s="64" t="str">
        <f t="shared" si="0"/>
        <v>Bilan n°1</v>
      </c>
      <c r="I75" s="64"/>
      <c r="J75" s="67">
        <f t="shared" si="1"/>
        <v>42900</v>
      </c>
      <c r="K75" s="68">
        <v>4</v>
      </c>
      <c r="L75" s="70">
        <f t="shared" si="19"/>
        <v>42808</v>
      </c>
      <c r="M75" s="67">
        <f t="shared" si="15"/>
        <v>42996</v>
      </c>
      <c r="N75" s="58">
        <v>42662</v>
      </c>
      <c r="O75" s="86" t="str">
        <f t="shared" si="10"/>
        <v>Bilan n°1</v>
      </c>
      <c r="P75" s="71">
        <f t="shared" si="4"/>
        <v>43022</v>
      </c>
      <c r="Q75" s="75" t="str">
        <f t="shared" si="16"/>
        <v>Bilan n°1</v>
      </c>
      <c r="R75" s="68">
        <v>1</v>
      </c>
      <c r="S75" s="78">
        <f t="shared" si="6"/>
        <v>43934</v>
      </c>
      <c r="T75" s="10"/>
      <c r="U75" s="10"/>
      <c r="V75" s="10"/>
      <c r="W75" s="10"/>
      <c r="X75" s="10"/>
      <c r="Y75" s="10"/>
      <c r="Z75" s="10"/>
    </row>
    <row r="76" spans="1:26" ht="15.75" customHeight="1">
      <c r="A76" s="50"/>
      <c r="B76" s="106"/>
      <c r="C76" s="54">
        <v>815</v>
      </c>
      <c r="D76" s="55"/>
      <c r="E76" s="55"/>
      <c r="F76" s="115">
        <v>42660</v>
      </c>
      <c r="G76" s="58">
        <v>42906</v>
      </c>
      <c r="H76" s="64" t="str">
        <f t="shared" si="0"/>
        <v>Bilan n°3</v>
      </c>
      <c r="I76" s="119"/>
      <c r="J76" s="67">
        <f t="shared" si="1"/>
        <v>43002</v>
      </c>
      <c r="K76" s="68">
        <v>4</v>
      </c>
      <c r="L76" s="70">
        <f t="shared" si="19"/>
        <v>42910</v>
      </c>
      <c r="M76" s="67">
        <f t="shared" si="15"/>
        <v>43097</v>
      </c>
      <c r="N76" s="58">
        <v>42669</v>
      </c>
      <c r="O76" s="86" t="str">
        <f t="shared" si="10"/>
        <v>Bilan n°2</v>
      </c>
      <c r="P76" s="71">
        <f t="shared" si="4"/>
        <v>43029</v>
      </c>
      <c r="Q76" s="75" t="str">
        <f t="shared" si="16"/>
        <v>Bilan n°1</v>
      </c>
      <c r="R76" s="68">
        <v>1</v>
      </c>
      <c r="S76" s="78">
        <f t="shared" si="6"/>
        <v>43020</v>
      </c>
      <c r="T76" s="10"/>
      <c r="U76" s="10"/>
      <c r="V76" s="10"/>
      <c r="W76" s="10"/>
      <c r="X76" s="10"/>
      <c r="Y76" s="10"/>
      <c r="Z76" s="10"/>
    </row>
    <row r="77" spans="1:26" ht="15.75" customHeight="1">
      <c r="A77" s="106"/>
      <c r="B77" s="106"/>
      <c r="C77" s="54">
        <v>818</v>
      </c>
      <c r="D77" s="105"/>
      <c r="E77" s="55"/>
      <c r="F77" s="115">
        <v>42966</v>
      </c>
      <c r="G77" s="58">
        <v>43076</v>
      </c>
      <c r="H77" s="64" t="str">
        <f t="shared" si="0"/>
        <v>Bilan n°2</v>
      </c>
      <c r="I77" s="119"/>
      <c r="J77" s="67">
        <f t="shared" si="1"/>
        <v>43170</v>
      </c>
      <c r="K77" s="68">
        <v>4</v>
      </c>
      <c r="L77" s="70">
        <f t="shared" si="19"/>
        <v>43080</v>
      </c>
      <c r="M77" s="67">
        <f t="shared" si="15"/>
        <v>43266</v>
      </c>
      <c r="N77" s="67"/>
      <c r="O77" s="86" t="str">
        <f t="shared" si="10"/>
        <v>Bilan n°1</v>
      </c>
      <c r="P77" s="71" t="str">
        <f t="shared" si="4"/>
        <v>A programmer</v>
      </c>
      <c r="Q77" s="75" t="str">
        <f t="shared" si="16"/>
        <v>Bilan n°1</v>
      </c>
      <c r="R77" s="68">
        <v>1</v>
      </c>
      <c r="S77" s="78">
        <f t="shared" si="6"/>
        <v>43326</v>
      </c>
      <c r="T77" s="10"/>
      <c r="U77" s="10"/>
      <c r="V77" s="10"/>
      <c r="W77" s="10"/>
      <c r="X77" s="10"/>
      <c r="Y77" s="10"/>
      <c r="Z77" s="10"/>
    </row>
    <row r="78" spans="1:26" ht="15.75" customHeight="1">
      <c r="A78" s="101"/>
      <c r="B78" s="101"/>
      <c r="C78" s="54">
        <v>826</v>
      </c>
      <c r="D78" s="55"/>
      <c r="E78" s="55"/>
      <c r="F78" s="115">
        <v>43255</v>
      </c>
      <c r="G78" s="58">
        <v>43509</v>
      </c>
      <c r="H78" s="64" t="str">
        <f t="shared" si="0"/>
        <v>Bilan n°3</v>
      </c>
      <c r="I78" s="65"/>
      <c r="J78" s="67">
        <f t="shared" si="1"/>
        <v>43600</v>
      </c>
      <c r="K78" s="68">
        <v>2</v>
      </c>
      <c r="L78" s="70">
        <f t="shared" si="19"/>
        <v>43511</v>
      </c>
      <c r="M78" s="67">
        <f t="shared" si="15"/>
        <v>43696</v>
      </c>
      <c r="N78" s="121">
        <v>43403</v>
      </c>
      <c r="O78" s="86" t="str">
        <f t="shared" si="10"/>
        <v>Bilan n°2</v>
      </c>
      <c r="P78" s="71">
        <f t="shared" si="4"/>
        <v>43763</v>
      </c>
      <c r="Q78" s="75" t="str">
        <f t="shared" si="16"/>
        <v>Bilan n°1</v>
      </c>
      <c r="R78" s="68"/>
      <c r="S78" s="78" t="str">
        <f t="shared" si="6"/>
        <v>A programmer</v>
      </c>
      <c r="T78" s="10"/>
      <c r="U78" s="10"/>
      <c r="V78" s="10"/>
      <c r="W78" s="10"/>
      <c r="X78" s="10"/>
      <c r="Y78" s="10"/>
      <c r="Z78" s="10"/>
    </row>
    <row r="79" spans="1:26" ht="15.75" customHeight="1">
      <c r="A79" s="101"/>
      <c r="B79" s="101"/>
      <c r="C79" s="54">
        <v>828</v>
      </c>
      <c r="D79" s="105"/>
      <c r="E79" s="55"/>
      <c r="F79" s="115">
        <v>43574</v>
      </c>
      <c r="G79" s="58">
        <v>43038</v>
      </c>
      <c r="H79" s="64" t="str">
        <f t="shared" si="0"/>
        <v>Bilan n°1</v>
      </c>
      <c r="I79" s="119"/>
      <c r="J79" s="67">
        <f t="shared" si="1"/>
        <v>43134</v>
      </c>
      <c r="K79" s="68">
        <v>4</v>
      </c>
      <c r="L79" s="70">
        <f t="shared" si="19"/>
        <v>43042</v>
      </c>
      <c r="M79" s="67">
        <f t="shared" si="15"/>
        <v>43227</v>
      </c>
      <c r="N79" s="58">
        <v>42691</v>
      </c>
      <c r="O79" s="86" t="str">
        <f t="shared" si="10"/>
        <v>Bilan n°1</v>
      </c>
      <c r="P79" s="71">
        <f t="shared" si="4"/>
        <v>43051</v>
      </c>
      <c r="Q79" s="75" t="str">
        <f t="shared" si="16"/>
        <v>Bilan n°1</v>
      </c>
      <c r="R79" s="68">
        <v>1</v>
      </c>
      <c r="S79" s="78">
        <f t="shared" si="6"/>
        <v>43934</v>
      </c>
      <c r="T79" s="10"/>
      <c r="U79" s="10"/>
      <c r="V79" s="10"/>
      <c r="W79" s="10"/>
      <c r="X79" s="10"/>
      <c r="Y79" s="10"/>
      <c r="Z79" s="10"/>
    </row>
    <row r="80" spans="1:26" ht="15.75" customHeight="1">
      <c r="A80" s="102"/>
      <c r="B80" s="106"/>
      <c r="C80" s="80">
        <v>829</v>
      </c>
      <c r="D80" s="82"/>
      <c r="E80" s="82"/>
      <c r="F80" s="115">
        <v>43517</v>
      </c>
      <c r="G80" s="58">
        <v>43518</v>
      </c>
      <c r="H80" s="64" t="str">
        <f t="shared" si="0"/>
        <v>Bilan n°1</v>
      </c>
      <c r="I80" s="119"/>
      <c r="J80" s="67">
        <f t="shared" si="1"/>
        <v>43611</v>
      </c>
      <c r="K80" s="68">
        <v>4</v>
      </c>
      <c r="L80" s="70">
        <f t="shared" si="19"/>
        <v>43522</v>
      </c>
      <c r="M80" s="67">
        <f t="shared" si="15"/>
        <v>43707</v>
      </c>
      <c r="N80" s="58">
        <v>42697</v>
      </c>
      <c r="O80" s="86" t="str">
        <f t="shared" si="10"/>
        <v>Bilan n°1</v>
      </c>
      <c r="P80" s="71">
        <f t="shared" si="4"/>
        <v>43057</v>
      </c>
      <c r="Q80" s="75" t="str">
        <f t="shared" si="16"/>
        <v>Bilan n°1</v>
      </c>
      <c r="R80" s="68">
        <v>1</v>
      </c>
      <c r="S80" s="78">
        <f t="shared" si="6"/>
        <v>43877</v>
      </c>
      <c r="T80" s="10"/>
      <c r="U80" s="10"/>
      <c r="V80" s="10"/>
      <c r="W80" s="10"/>
      <c r="X80" s="10"/>
      <c r="Y80" s="10"/>
      <c r="Z80" s="10"/>
    </row>
    <row r="81" spans="1:26" ht="15.75" customHeight="1">
      <c r="A81" s="106"/>
      <c r="B81" s="106"/>
      <c r="C81" s="80">
        <v>839</v>
      </c>
      <c r="D81" s="82"/>
      <c r="E81" s="82"/>
      <c r="F81" s="115">
        <v>43417</v>
      </c>
      <c r="G81" s="58">
        <v>43418</v>
      </c>
      <c r="H81" s="64" t="str">
        <f t="shared" si="0"/>
        <v>Bilan n°1</v>
      </c>
      <c r="I81" s="119"/>
      <c r="J81" s="67">
        <f t="shared" si="1"/>
        <v>43512</v>
      </c>
      <c r="K81" s="68">
        <v>2</v>
      </c>
      <c r="L81" s="70">
        <f t="shared" si="19"/>
        <v>43420</v>
      </c>
      <c r="M81" s="67">
        <f t="shared" si="15"/>
        <v>43605</v>
      </c>
      <c r="N81" s="122">
        <v>43418</v>
      </c>
      <c r="O81" s="86" t="str">
        <f t="shared" si="10"/>
        <v>Bilan n°1</v>
      </c>
      <c r="P81" s="71">
        <f t="shared" si="4"/>
        <v>43778</v>
      </c>
      <c r="Q81" s="75" t="str">
        <f t="shared" si="16"/>
        <v>Bilan n°1</v>
      </c>
      <c r="R81" s="68">
        <v>3</v>
      </c>
      <c r="S81" s="78" t="str">
        <f t="shared" si="6"/>
        <v>Réabo à prévoir</v>
      </c>
      <c r="T81" s="10"/>
      <c r="U81" s="10"/>
      <c r="V81" s="10"/>
      <c r="W81" s="10"/>
      <c r="X81" s="10"/>
      <c r="Y81" s="10"/>
      <c r="Z81" s="10"/>
    </row>
    <row r="82" spans="1:26" ht="15.75" customHeight="1">
      <c r="A82" s="113"/>
      <c r="B82" s="106"/>
      <c r="C82" s="80">
        <v>843</v>
      </c>
      <c r="D82" s="82"/>
      <c r="E82" s="82"/>
      <c r="F82" s="115">
        <v>43164</v>
      </c>
      <c r="G82" s="58">
        <v>43416</v>
      </c>
      <c r="H82" s="64" t="str">
        <f t="shared" si="0"/>
        <v>Bilan n°3</v>
      </c>
      <c r="I82" s="119"/>
      <c r="J82" s="67">
        <f t="shared" si="1"/>
        <v>43512</v>
      </c>
      <c r="K82" s="68">
        <v>4</v>
      </c>
      <c r="L82" s="70">
        <f t="shared" si="19"/>
        <v>43420</v>
      </c>
      <c r="M82" s="67">
        <f t="shared" si="15"/>
        <v>43605</v>
      </c>
      <c r="N82" s="58">
        <v>43418</v>
      </c>
      <c r="O82" s="86" t="str">
        <f t="shared" si="10"/>
        <v>Bilan n°2</v>
      </c>
      <c r="P82" s="71">
        <f t="shared" si="4"/>
        <v>43778</v>
      </c>
      <c r="Q82" s="75" t="str">
        <f t="shared" si="16"/>
        <v>Bilan n°1</v>
      </c>
      <c r="R82" s="68">
        <v>1</v>
      </c>
      <c r="S82" s="78">
        <f t="shared" si="6"/>
        <v>43524</v>
      </c>
      <c r="T82" s="10"/>
      <c r="U82" s="10"/>
      <c r="V82" s="10"/>
      <c r="W82" s="10"/>
      <c r="X82" s="10"/>
      <c r="Y82" s="10"/>
      <c r="Z82" s="10"/>
    </row>
    <row r="83" spans="1:26" ht="15.75" customHeight="1">
      <c r="A83" s="99"/>
      <c r="B83" s="101"/>
      <c r="C83" s="54">
        <v>850</v>
      </c>
      <c r="D83" s="55"/>
      <c r="E83" s="55"/>
      <c r="F83" s="115">
        <v>43564</v>
      </c>
      <c r="G83" s="58">
        <v>42879</v>
      </c>
      <c r="H83" s="64" t="str">
        <f t="shared" si="0"/>
        <v>Bilan n°1</v>
      </c>
      <c r="I83" s="64"/>
      <c r="J83" s="67">
        <f t="shared" si="1"/>
        <v>42975</v>
      </c>
      <c r="K83" s="68">
        <v>4</v>
      </c>
      <c r="L83" s="70">
        <f t="shared" si="19"/>
        <v>42883</v>
      </c>
      <c r="M83" s="67">
        <f t="shared" si="15"/>
        <v>43071</v>
      </c>
      <c r="N83" s="107">
        <v>42747</v>
      </c>
      <c r="O83" s="86" t="str">
        <f t="shared" si="10"/>
        <v>Bilan n°1</v>
      </c>
      <c r="P83" s="71">
        <f t="shared" si="4"/>
        <v>43107</v>
      </c>
      <c r="Q83" s="75" t="str">
        <f t="shared" si="16"/>
        <v>Bilan n°1</v>
      </c>
      <c r="R83" s="68">
        <v>1</v>
      </c>
      <c r="S83" s="78">
        <f t="shared" si="6"/>
        <v>43924</v>
      </c>
      <c r="T83" s="10"/>
      <c r="U83" s="10"/>
      <c r="V83" s="10"/>
      <c r="W83" s="10"/>
      <c r="X83" s="10"/>
      <c r="Y83" s="10"/>
      <c r="Z83" s="10"/>
    </row>
    <row r="84" spans="1:26" ht="15.75" customHeight="1">
      <c r="A84" s="106"/>
      <c r="B84" s="106"/>
      <c r="C84" s="80">
        <v>853</v>
      </c>
      <c r="D84" s="82"/>
      <c r="E84" s="82"/>
      <c r="F84" s="115">
        <v>43580</v>
      </c>
      <c r="G84" s="58">
        <v>42822</v>
      </c>
      <c r="H84" s="64" t="str">
        <f t="shared" si="0"/>
        <v>Bilan n°1</v>
      </c>
      <c r="I84" s="119"/>
      <c r="J84" s="67">
        <f t="shared" si="1"/>
        <v>42917</v>
      </c>
      <c r="K84" s="68">
        <v>4</v>
      </c>
      <c r="L84" s="70">
        <f t="shared" si="19"/>
        <v>42826</v>
      </c>
      <c r="M84" s="67">
        <f t="shared" si="15"/>
        <v>43013</v>
      </c>
      <c r="N84" s="58">
        <v>42762</v>
      </c>
      <c r="O84" s="86" t="str">
        <f t="shared" si="10"/>
        <v>Bilan n°1</v>
      </c>
      <c r="P84" s="71">
        <f t="shared" si="4"/>
        <v>43122</v>
      </c>
      <c r="Q84" s="75" t="str">
        <f t="shared" si="16"/>
        <v>Bilan n°1</v>
      </c>
      <c r="R84" s="68">
        <v>1</v>
      </c>
      <c r="S84" s="78">
        <f t="shared" si="6"/>
        <v>43940</v>
      </c>
      <c r="T84" s="10"/>
      <c r="U84" s="10"/>
      <c r="V84" s="10"/>
      <c r="W84" s="10"/>
      <c r="X84" s="10"/>
      <c r="Y84" s="10"/>
      <c r="Z84" s="10"/>
    </row>
    <row r="85" spans="1:26" ht="15.75" customHeight="1">
      <c r="A85" s="106"/>
      <c r="B85" s="106"/>
      <c r="C85" s="54">
        <v>858</v>
      </c>
      <c r="D85" s="55"/>
      <c r="E85" s="55"/>
      <c r="F85" s="115">
        <v>42766</v>
      </c>
      <c r="G85" s="58">
        <v>43553</v>
      </c>
      <c r="H85" s="64" t="str">
        <f t="shared" si="0"/>
        <v>Bilan n°9</v>
      </c>
      <c r="I85" s="119"/>
      <c r="J85" s="67">
        <f t="shared" si="1"/>
        <v>43651</v>
      </c>
      <c r="K85" s="68">
        <v>7</v>
      </c>
      <c r="L85" s="70">
        <f t="shared" si="19"/>
        <v>43560</v>
      </c>
      <c r="M85" s="67">
        <f t="shared" si="15"/>
        <v>43747</v>
      </c>
      <c r="N85" s="58">
        <v>43117</v>
      </c>
      <c r="O85" s="86" t="str">
        <f t="shared" si="10"/>
        <v>Bilan n°5</v>
      </c>
      <c r="P85" s="71">
        <f t="shared" si="4"/>
        <v>43477</v>
      </c>
      <c r="Q85" s="75" t="str">
        <f t="shared" si="16"/>
        <v>Bilan n°2</v>
      </c>
      <c r="R85" s="68">
        <v>2</v>
      </c>
      <c r="S85" s="78">
        <f t="shared" si="6"/>
        <v>43486</v>
      </c>
      <c r="T85" s="10"/>
      <c r="U85" s="10"/>
      <c r="V85" s="10"/>
      <c r="W85" s="10"/>
      <c r="X85" s="10"/>
      <c r="Y85" s="10"/>
      <c r="Z85" s="10"/>
    </row>
    <row r="86" spans="1:26" ht="15.75" customHeight="1">
      <c r="A86" s="101"/>
      <c r="B86" s="101"/>
      <c r="C86" s="80">
        <v>859</v>
      </c>
      <c r="D86" s="82"/>
      <c r="E86" s="82"/>
      <c r="F86" s="115">
        <v>42766</v>
      </c>
      <c r="G86" s="58">
        <v>43514</v>
      </c>
      <c r="H86" s="64" t="str">
        <f t="shared" si="0"/>
        <v>Bilan n°9</v>
      </c>
      <c r="I86" s="119"/>
      <c r="J86" s="67">
        <f t="shared" si="1"/>
        <v>43604</v>
      </c>
      <c r="K86" s="68">
        <v>1</v>
      </c>
      <c r="L86" s="70">
        <f t="shared" si="19"/>
        <v>43515</v>
      </c>
      <c r="M86" s="67">
        <f t="shared" si="15"/>
        <v>43700</v>
      </c>
      <c r="N86" s="58">
        <v>43172</v>
      </c>
      <c r="O86" s="86" t="str">
        <f t="shared" si="10"/>
        <v>Bilan n°5</v>
      </c>
      <c r="P86" s="71">
        <f t="shared" si="4"/>
        <v>43532</v>
      </c>
      <c r="Q86" s="75" t="str">
        <f t="shared" si="16"/>
        <v>Bilan n°2</v>
      </c>
      <c r="R86" s="68">
        <v>2</v>
      </c>
      <c r="S86" s="78">
        <f t="shared" si="6"/>
        <v>43486</v>
      </c>
      <c r="T86" s="10"/>
      <c r="U86" s="10"/>
      <c r="V86" s="10"/>
      <c r="W86" s="10"/>
      <c r="X86" s="10"/>
      <c r="Y86" s="10"/>
      <c r="Z86" s="10"/>
    </row>
    <row r="87" spans="1:26" ht="15.75" customHeight="1">
      <c r="A87" s="50"/>
      <c r="B87" s="106"/>
      <c r="C87" s="54">
        <v>860</v>
      </c>
      <c r="D87" s="55"/>
      <c r="E87" s="55"/>
      <c r="F87" s="115">
        <v>42773</v>
      </c>
      <c r="G87" s="58">
        <v>43486</v>
      </c>
      <c r="H87" s="64" t="str">
        <f t="shared" si="0"/>
        <v>Bilan n°8</v>
      </c>
      <c r="I87" s="119"/>
      <c r="J87" s="67">
        <f t="shared" si="1"/>
        <v>43579</v>
      </c>
      <c r="K87" s="68">
        <v>3</v>
      </c>
      <c r="L87" s="70">
        <f t="shared" si="19"/>
        <v>43489</v>
      </c>
      <c r="M87" s="67">
        <f t="shared" si="15"/>
        <v>43674</v>
      </c>
      <c r="N87" s="58">
        <v>43361</v>
      </c>
      <c r="O87" s="86" t="str">
        <f t="shared" si="10"/>
        <v>-</v>
      </c>
      <c r="P87" s="71">
        <f t="shared" si="4"/>
        <v>43721</v>
      </c>
      <c r="Q87" s="75" t="str">
        <f t="shared" si="16"/>
        <v>Bilan n°2</v>
      </c>
      <c r="R87" s="68">
        <v>3</v>
      </c>
      <c r="S87" s="78" t="str">
        <f t="shared" si="6"/>
        <v>Réabo à prévoir</v>
      </c>
      <c r="T87" s="10"/>
      <c r="U87" s="10"/>
      <c r="V87" s="10"/>
      <c r="W87" s="10"/>
      <c r="X87" s="10"/>
      <c r="Y87" s="10"/>
      <c r="Z87" s="10"/>
    </row>
    <row r="88" spans="1:26" ht="15.75" customHeight="1">
      <c r="A88" s="106"/>
      <c r="B88" s="106"/>
      <c r="C88" s="54">
        <v>862</v>
      </c>
      <c r="D88" s="55"/>
      <c r="E88" s="55"/>
      <c r="F88" s="115">
        <v>43262</v>
      </c>
      <c r="G88" s="58">
        <v>43487</v>
      </c>
      <c r="H88" s="64" t="str">
        <f t="shared" si="0"/>
        <v>Bilan n°3</v>
      </c>
      <c r="I88" s="119"/>
      <c r="J88" s="67">
        <f t="shared" si="1"/>
        <v>43592</v>
      </c>
      <c r="K88" s="68">
        <v>16</v>
      </c>
      <c r="L88" s="70">
        <f t="shared" si="19"/>
        <v>43503</v>
      </c>
      <c r="M88" s="67">
        <f t="shared" si="15"/>
        <v>43688</v>
      </c>
      <c r="N88" s="58">
        <v>42781</v>
      </c>
      <c r="O88" s="86" t="str">
        <f t="shared" si="10"/>
        <v>Bilan n°2</v>
      </c>
      <c r="P88" s="71">
        <f t="shared" si="4"/>
        <v>43141</v>
      </c>
      <c r="Q88" s="75" t="str">
        <f t="shared" si="16"/>
        <v>Bilan n°1</v>
      </c>
      <c r="R88" s="68">
        <v>1</v>
      </c>
      <c r="S88" s="78">
        <f t="shared" si="6"/>
        <v>43622</v>
      </c>
      <c r="T88" s="10"/>
      <c r="U88" s="10"/>
      <c r="V88" s="10"/>
      <c r="W88" s="10"/>
      <c r="X88" s="10"/>
      <c r="Y88" s="10"/>
      <c r="Z88" s="10"/>
    </row>
    <row r="89" spans="1:26" ht="15.75" customHeight="1">
      <c r="A89" s="106"/>
      <c r="B89" s="106"/>
      <c r="C89" s="54">
        <v>864</v>
      </c>
      <c r="D89" s="55"/>
      <c r="E89" s="55"/>
      <c r="F89" s="115">
        <v>42782</v>
      </c>
      <c r="G89" s="58">
        <v>43398</v>
      </c>
      <c r="H89" s="64" t="str">
        <f t="shared" si="0"/>
        <v>Bilan n°7</v>
      </c>
      <c r="I89" s="64"/>
      <c r="J89" s="67">
        <f t="shared" si="1"/>
        <v>43491</v>
      </c>
      <c r="K89" s="68">
        <v>1</v>
      </c>
      <c r="L89" s="70">
        <f t="shared" si="19"/>
        <v>43399</v>
      </c>
      <c r="M89" s="67">
        <f t="shared" si="15"/>
        <v>43585</v>
      </c>
      <c r="N89" s="58">
        <v>43404</v>
      </c>
      <c r="O89" s="86" t="str">
        <f t="shared" si="10"/>
        <v>Bilan n°4</v>
      </c>
      <c r="P89" s="71">
        <f t="shared" si="4"/>
        <v>43764</v>
      </c>
      <c r="Q89" s="75" t="str">
        <f t="shared" si="16"/>
        <v>Bilan n°2</v>
      </c>
      <c r="R89" s="68">
        <v>1</v>
      </c>
      <c r="S89" s="78">
        <f t="shared" si="6"/>
        <v>43142</v>
      </c>
      <c r="T89" s="10"/>
      <c r="U89" s="10"/>
      <c r="V89" s="10"/>
      <c r="W89" s="10"/>
      <c r="X89" s="10"/>
      <c r="Y89" s="10"/>
      <c r="Z89" s="10"/>
    </row>
    <row r="90" spans="1:26" ht="15.75" customHeight="1">
      <c r="A90" s="101"/>
      <c r="B90" s="101"/>
      <c r="C90" s="80">
        <v>865</v>
      </c>
      <c r="D90" s="82"/>
      <c r="E90" s="82"/>
      <c r="F90" s="115">
        <v>42782</v>
      </c>
      <c r="G90" s="111">
        <v>20032019</v>
      </c>
      <c r="H90" s="64" t="b">
        <f t="shared" si="0"/>
        <v>0</v>
      </c>
      <c r="I90" s="64"/>
      <c r="J90" s="67" t="str">
        <f t="shared" si="1"/>
        <v>-</v>
      </c>
      <c r="K90" s="68">
        <v>19</v>
      </c>
      <c r="L90" s="70" t="e">
        <f t="shared" si="19"/>
        <v>#NUM!</v>
      </c>
      <c r="M90" s="67" t="str">
        <f t="shared" si="15"/>
        <v/>
      </c>
      <c r="N90" s="58">
        <v>42794</v>
      </c>
      <c r="O90" s="86" t="str">
        <f t="shared" si="10"/>
        <v>-</v>
      </c>
      <c r="P90" s="71">
        <f t="shared" si="4"/>
        <v>43154</v>
      </c>
      <c r="Q90" s="75" t="str">
        <f t="shared" si="16"/>
        <v>-</v>
      </c>
      <c r="R90" s="68">
        <v>2</v>
      </c>
      <c r="S90" s="78">
        <f t="shared" si="6"/>
        <v>43502</v>
      </c>
      <c r="T90" s="10"/>
      <c r="U90" s="10"/>
      <c r="V90" s="10"/>
      <c r="W90" s="10"/>
      <c r="X90" s="10"/>
      <c r="Y90" s="10"/>
      <c r="Z90" s="10"/>
    </row>
    <row r="91" spans="1:26" ht="15.75" customHeight="1">
      <c r="A91" s="50"/>
      <c r="B91" s="106"/>
      <c r="C91" s="54">
        <v>870</v>
      </c>
      <c r="D91" s="55"/>
      <c r="E91" s="55"/>
      <c r="F91" s="123">
        <v>42793</v>
      </c>
      <c r="G91" s="58">
        <v>43518</v>
      </c>
      <c r="H91" s="64" t="str">
        <f t="shared" si="0"/>
        <v>Bilan n°9</v>
      </c>
      <c r="I91" s="119"/>
      <c r="J91" s="67">
        <f t="shared" si="1"/>
        <v>43620</v>
      </c>
      <c r="K91" s="68">
        <v>10</v>
      </c>
      <c r="L91" s="70">
        <f t="shared" si="19"/>
        <v>43528</v>
      </c>
      <c r="M91" s="67">
        <f t="shared" si="15"/>
        <v>43716</v>
      </c>
      <c r="N91" s="58">
        <v>42796</v>
      </c>
      <c r="O91" s="86" t="str">
        <f t="shared" si="10"/>
        <v>Bilan n°5</v>
      </c>
      <c r="P91" s="71">
        <f t="shared" si="4"/>
        <v>43156</v>
      </c>
      <c r="Q91" s="75" t="str">
        <f t="shared" si="16"/>
        <v>Bilan n°2</v>
      </c>
      <c r="R91" s="68">
        <v>1</v>
      </c>
      <c r="S91" s="78">
        <f t="shared" si="6"/>
        <v>43153</v>
      </c>
      <c r="T91" s="10"/>
      <c r="U91" s="10"/>
      <c r="V91" s="10"/>
      <c r="W91" s="10"/>
      <c r="X91" s="10"/>
      <c r="Y91" s="10"/>
      <c r="Z91" s="10"/>
    </row>
    <row r="92" spans="1:26" ht="15.75" customHeight="1">
      <c r="A92" s="106"/>
      <c r="B92" s="106"/>
      <c r="C92" s="54">
        <v>874</v>
      </c>
      <c r="D92" s="55"/>
      <c r="E92" s="55"/>
      <c r="F92" s="115">
        <v>42803</v>
      </c>
      <c r="G92" s="58">
        <v>43392</v>
      </c>
      <c r="H92" s="64" t="str">
        <f t="shared" si="0"/>
        <v>Bilan n°7</v>
      </c>
      <c r="I92" s="119"/>
      <c r="J92" s="67">
        <f t="shared" si="1"/>
        <v>43488</v>
      </c>
      <c r="K92" s="68">
        <v>4</v>
      </c>
      <c r="L92" s="70">
        <f t="shared" si="19"/>
        <v>43396</v>
      </c>
      <c r="M92" s="67">
        <f t="shared" si="15"/>
        <v>43582</v>
      </c>
      <c r="N92" s="58">
        <v>42809</v>
      </c>
      <c r="O92" s="86" t="str">
        <f t="shared" si="10"/>
        <v>Bilan n°4</v>
      </c>
      <c r="P92" s="71">
        <f t="shared" si="4"/>
        <v>43169</v>
      </c>
      <c r="Q92" s="75" t="str">
        <f t="shared" si="16"/>
        <v>Bilan n°2</v>
      </c>
      <c r="R92" s="68">
        <v>1</v>
      </c>
      <c r="S92" s="78">
        <f t="shared" si="6"/>
        <v>43163</v>
      </c>
      <c r="T92" s="10"/>
      <c r="U92" s="10"/>
      <c r="V92" s="10"/>
      <c r="W92" s="10"/>
      <c r="X92" s="10"/>
      <c r="Y92" s="10"/>
      <c r="Z92" s="10"/>
    </row>
    <row r="93" spans="1:26" ht="15.75" customHeight="1">
      <c r="A93" s="101"/>
      <c r="B93" s="101"/>
      <c r="C93" s="80">
        <v>883</v>
      </c>
      <c r="D93" s="82"/>
      <c r="E93" s="110"/>
      <c r="F93" s="115">
        <v>42824</v>
      </c>
      <c r="G93" s="58">
        <v>43551</v>
      </c>
      <c r="H93" s="64" t="str">
        <f t="shared" si="0"/>
        <v>Bilan n°9</v>
      </c>
      <c r="I93" s="119"/>
      <c r="J93" s="67">
        <f t="shared" si="1"/>
        <v>43647</v>
      </c>
      <c r="K93" s="68">
        <v>5</v>
      </c>
      <c r="L93" s="70">
        <f t="shared" si="19"/>
        <v>43556</v>
      </c>
      <c r="M93" s="67">
        <f t="shared" si="15"/>
        <v>43743</v>
      </c>
      <c r="N93" s="58">
        <v>43551</v>
      </c>
      <c r="O93" s="86" t="str">
        <f t="shared" si="10"/>
        <v>Bilan n°5</v>
      </c>
      <c r="P93" s="71">
        <f t="shared" si="4"/>
        <v>43911</v>
      </c>
      <c r="Q93" s="75" t="str">
        <f t="shared" si="16"/>
        <v>Bilan n°2</v>
      </c>
      <c r="R93" s="68"/>
      <c r="S93" s="78" t="str">
        <f t="shared" si="6"/>
        <v>A programmer</v>
      </c>
      <c r="T93" s="10"/>
      <c r="U93" s="10"/>
      <c r="V93" s="10"/>
      <c r="W93" s="10"/>
      <c r="X93" s="10"/>
      <c r="Y93" s="10"/>
      <c r="Z93" s="10"/>
    </row>
    <row r="94" spans="1:26" ht="15.75" customHeight="1">
      <c r="A94" s="101"/>
      <c r="B94" s="101"/>
      <c r="C94" s="54">
        <v>890</v>
      </c>
      <c r="D94" s="55"/>
      <c r="E94" s="55"/>
      <c r="F94" s="115">
        <v>42837</v>
      </c>
      <c r="G94" s="58">
        <v>43546</v>
      </c>
      <c r="H94" s="64" t="str">
        <f t="shared" si="0"/>
        <v>Bilan n°8</v>
      </c>
      <c r="I94" s="64"/>
      <c r="J94" s="67">
        <f t="shared" si="1"/>
        <v>43643</v>
      </c>
      <c r="K94" s="68">
        <v>5</v>
      </c>
      <c r="L94" s="70">
        <f t="shared" si="19"/>
        <v>43551</v>
      </c>
      <c r="M94" s="67">
        <f t="shared" si="15"/>
        <v>43739</v>
      </c>
      <c r="N94" s="67"/>
      <c r="O94" s="86" t="str">
        <f t="shared" si="10"/>
        <v>-</v>
      </c>
      <c r="P94" s="71" t="str">
        <f t="shared" si="4"/>
        <v>A programmer</v>
      </c>
      <c r="Q94" s="75" t="str">
        <f t="shared" si="16"/>
        <v>Bilan n°2</v>
      </c>
      <c r="R94" s="68">
        <v>1</v>
      </c>
      <c r="S94" s="78">
        <f t="shared" si="6"/>
        <v>43197</v>
      </c>
      <c r="T94" s="10"/>
      <c r="U94" s="10"/>
      <c r="V94" s="10"/>
      <c r="W94" s="10"/>
      <c r="X94" s="10"/>
      <c r="Y94" s="10"/>
      <c r="Z94" s="10"/>
    </row>
    <row r="95" spans="1:26" ht="15.75" customHeight="1">
      <c r="A95" s="106"/>
      <c r="B95" s="106"/>
      <c r="C95" s="80">
        <v>891</v>
      </c>
      <c r="D95" s="82"/>
      <c r="E95" s="82"/>
      <c r="F95" s="115">
        <v>43403</v>
      </c>
      <c r="G95" s="58">
        <v>43543</v>
      </c>
      <c r="H95" s="64" t="str">
        <f t="shared" si="0"/>
        <v>Bilan n°2</v>
      </c>
      <c r="I95" s="119"/>
      <c r="J95" s="67">
        <f t="shared" si="1"/>
        <v>43637</v>
      </c>
      <c r="K95" s="68">
        <v>2</v>
      </c>
      <c r="L95" s="70">
        <f t="shared" si="19"/>
        <v>43545</v>
      </c>
      <c r="M95" s="67">
        <f t="shared" si="15"/>
        <v>43733</v>
      </c>
      <c r="N95" s="58">
        <v>42846</v>
      </c>
      <c r="O95" s="86" t="str">
        <f t="shared" si="10"/>
        <v>Bilan n°1</v>
      </c>
      <c r="P95" s="71">
        <f t="shared" si="4"/>
        <v>43206</v>
      </c>
      <c r="Q95" s="75" t="str">
        <f t="shared" si="16"/>
        <v>Bilan n°1</v>
      </c>
      <c r="R95" s="68">
        <v>1</v>
      </c>
      <c r="S95" s="78">
        <f t="shared" si="6"/>
        <v>43763</v>
      </c>
      <c r="T95" s="10"/>
      <c r="U95" s="10"/>
      <c r="V95" s="10"/>
      <c r="W95" s="10"/>
      <c r="X95" s="10"/>
      <c r="Y95" s="10"/>
      <c r="Z95" s="10"/>
    </row>
    <row r="96" spans="1:26" ht="15.75" customHeight="1">
      <c r="A96" s="108"/>
      <c r="B96" s="106"/>
      <c r="C96" s="80">
        <v>893</v>
      </c>
      <c r="D96" s="82"/>
      <c r="E96" s="82"/>
      <c r="F96" s="115">
        <v>42846</v>
      </c>
      <c r="G96" s="58">
        <v>42854</v>
      </c>
      <c r="H96" s="64" t="str">
        <f t="shared" si="0"/>
        <v>Bilan n°1</v>
      </c>
      <c r="I96" s="64"/>
      <c r="J96" s="67">
        <f t="shared" si="1"/>
        <v>42950</v>
      </c>
      <c r="K96" s="68">
        <v>4</v>
      </c>
      <c r="L96" s="70">
        <f t="shared" si="19"/>
        <v>42858</v>
      </c>
      <c r="M96" s="67">
        <f t="shared" si="15"/>
        <v>43046</v>
      </c>
      <c r="N96" s="58">
        <v>42859</v>
      </c>
      <c r="O96" s="86" t="str">
        <f t="shared" si="10"/>
        <v>Bilan n°1</v>
      </c>
      <c r="P96" s="71">
        <f t="shared" si="4"/>
        <v>43219</v>
      </c>
      <c r="Q96" s="75" t="str">
        <f t="shared" si="16"/>
        <v>Bilan n°1</v>
      </c>
      <c r="R96" s="68">
        <v>1</v>
      </c>
      <c r="S96" s="78">
        <f t="shared" si="6"/>
        <v>43206</v>
      </c>
      <c r="T96" s="10"/>
      <c r="U96" s="10"/>
      <c r="V96" s="10"/>
      <c r="W96" s="10"/>
      <c r="X96" s="10"/>
      <c r="Y96" s="10"/>
      <c r="Z96" s="10"/>
    </row>
    <row r="97" spans="1:26" ht="15.75" customHeight="1">
      <c r="A97" s="101"/>
      <c r="B97" s="101"/>
      <c r="C97" s="54">
        <v>896</v>
      </c>
      <c r="D97" s="55"/>
      <c r="E97" s="55"/>
      <c r="F97" s="115">
        <v>43262</v>
      </c>
      <c r="G97" s="58">
        <v>43509</v>
      </c>
      <c r="H97" s="64" t="str">
        <f t="shared" si="0"/>
        <v>Bilan n°3</v>
      </c>
      <c r="I97" s="119"/>
      <c r="J97" s="67">
        <f t="shared" si="1"/>
        <v>43601</v>
      </c>
      <c r="K97" s="68">
        <v>3</v>
      </c>
      <c r="L97" s="70">
        <f t="shared" si="19"/>
        <v>43512</v>
      </c>
      <c r="M97" s="67">
        <f t="shared" si="15"/>
        <v>43697</v>
      </c>
      <c r="N97" s="58">
        <v>42864</v>
      </c>
      <c r="O97" s="86" t="str">
        <f t="shared" si="10"/>
        <v>Bilan n°2</v>
      </c>
      <c r="P97" s="71">
        <f t="shared" si="4"/>
        <v>43224</v>
      </c>
      <c r="Q97" s="75" t="str">
        <f t="shared" si="16"/>
        <v>Bilan n°1</v>
      </c>
      <c r="R97" s="68">
        <v>2</v>
      </c>
      <c r="S97" s="78">
        <f t="shared" si="6"/>
        <v>43982</v>
      </c>
      <c r="T97" s="10"/>
      <c r="U97" s="10"/>
      <c r="V97" s="10"/>
      <c r="W97" s="10"/>
      <c r="X97" s="10"/>
      <c r="Y97" s="10"/>
      <c r="Z97" s="10"/>
    </row>
    <row r="98" spans="1:26" ht="15.75" customHeight="1">
      <c r="A98" s="106"/>
      <c r="B98" s="106"/>
      <c r="C98" s="80">
        <v>897</v>
      </c>
      <c r="D98" s="82"/>
      <c r="E98" s="82"/>
      <c r="F98" s="115">
        <v>42864</v>
      </c>
      <c r="G98" s="58">
        <v>43237</v>
      </c>
      <c r="H98" s="64" t="str">
        <f t="shared" si="0"/>
        <v>Bilan n°5</v>
      </c>
      <c r="I98" s="119"/>
      <c r="J98" s="67">
        <f t="shared" si="1"/>
        <v>43333</v>
      </c>
      <c r="K98" s="68">
        <v>4</v>
      </c>
      <c r="L98" s="70">
        <f t="shared" si="19"/>
        <v>43241</v>
      </c>
      <c r="M98" s="67">
        <f t="shared" si="15"/>
        <v>43429</v>
      </c>
      <c r="N98" s="58">
        <v>42874</v>
      </c>
      <c r="O98" s="86" t="str">
        <f t="shared" si="10"/>
        <v>Bilan n°3</v>
      </c>
      <c r="P98" s="71">
        <f t="shared" si="4"/>
        <v>43234</v>
      </c>
      <c r="Q98" s="75" t="str">
        <f t="shared" si="16"/>
        <v>Bilan n°2</v>
      </c>
      <c r="R98" s="68">
        <v>1</v>
      </c>
      <c r="S98" s="78">
        <f t="shared" si="6"/>
        <v>43224</v>
      </c>
      <c r="T98" s="10"/>
      <c r="U98" s="10"/>
      <c r="V98" s="10"/>
      <c r="W98" s="10"/>
      <c r="X98" s="10"/>
      <c r="Y98" s="10"/>
      <c r="Z98" s="10"/>
    </row>
    <row r="99" spans="1:26" ht="15.75" customHeight="1">
      <c r="A99" s="101"/>
      <c r="B99" s="101"/>
      <c r="C99" s="80">
        <v>902</v>
      </c>
      <c r="D99" s="124"/>
      <c r="E99" s="124"/>
      <c r="F99" s="58">
        <v>43298</v>
      </c>
      <c r="G99" s="58">
        <v>43376</v>
      </c>
      <c r="H99" s="64" t="str">
        <f t="shared" si="0"/>
        <v>Bilan n°1</v>
      </c>
      <c r="I99" s="119"/>
      <c r="J99" s="67">
        <f t="shared" si="1"/>
        <v>43471</v>
      </c>
      <c r="K99" s="68">
        <v>3</v>
      </c>
      <c r="L99" s="70">
        <f t="shared" si="19"/>
        <v>43379</v>
      </c>
      <c r="M99" s="67">
        <f t="shared" si="15"/>
        <v>43565</v>
      </c>
      <c r="N99" s="58">
        <v>43389</v>
      </c>
      <c r="O99" s="86" t="str">
        <f t="shared" si="10"/>
        <v>Bilan n°1</v>
      </c>
      <c r="P99" s="71">
        <f t="shared" si="4"/>
        <v>43749</v>
      </c>
      <c r="Q99" s="75" t="str">
        <f t="shared" si="16"/>
        <v>Bilan n°1</v>
      </c>
      <c r="R99" s="68"/>
      <c r="S99" s="78" t="str">
        <f t="shared" si="6"/>
        <v>A programmer</v>
      </c>
      <c r="T99" s="10"/>
      <c r="U99" s="10"/>
      <c r="V99" s="10"/>
      <c r="W99" s="10"/>
      <c r="X99" s="10"/>
      <c r="Y99" s="10"/>
      <c r="Z99" s="10"/>
    </row>
    <row r="100" spans="1:26" ht="15.75" customHeight="1">
      <c r="A100" s="106"/>
      <c r="B100" s="106"/>
      <c r="C100" s="80">
        <v>903</v>
      </c>
      <c r="D100" s="125"/>
      <c r="E100" s="125"/>
      <c r="F100" s="58">
        <v>42900</v>
      </c>
      <c r="G100" s="58">
        <v>43514</v>
      </c>
      <c r="H100" s="64" t="str">
        <f t="shared" si="0"/>
        <v>Bilan n°7</v>
      </c>
      <c r="I100" s="119"/>
      <c r="J100" s="67">
        <f t="shared" si="1"/>
        <v>43605</v>
      </c>
      <c r="K100" s="68">
        <v>2</v>
      </c>
      <c r="L100" s="70">
        <f t="shared" si="19"/>
        <v>43516</v>
      </c>
      <c r="M100" s="67">
        <f t="shared" si="15"/>
        <v>43701</v>
      </c>
      <c r="N100" s="58">
        <v>43390</v>
      </c>
      <c r="O100" s="86" t="str">
        <f t="shared" si="10"/>
        <v>Bilan n°4</v>
      </c>
      <c r="P100" s="71">
        <f t="shared" si="4"/>
        <v>43750</v>
      </c>
      <c r="Q100" s="75" t="str">
        <f t="shared" si="16"/>
        <v>Bilan n°2</v>
      </c>
      <c r="R100" s="68"/>
      <c r="S100" s="78" t="str">
        <f t="shared" si="6"/>
        <v>A programmer</v>
      </c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1"/>
      <c r="B101" s="101"/>
      <c r="C101" s="54">
        <v>904</v>
      </c>
      <c r="D101" s="124"/>
      <c r="E101" s="124"/>
      <c r="F101" s="58">
        <v>43446</v>
      </c>
      <c r="G101" s="58">
        <v>43543</v>
      </c>
      <c r="H101" s="64" t="str">
        <f t="shared" si="0"/>
        <v>Bilan n°2</v>
      </c>
      <c r="I101" s="119"/>
      <c r="J101" s="67">
        <f t="shared" si="1"/>
        <v>43637</v>
      </c>
      <c r="K101" s="68">
        <v>2</v>
      </c>
      <c r="L101" s="70">
        <f t="shared" si="19"/>
        <v>43545</v>
      </c>
      <c r="M101" s="67">
        <f t="shared" si="15"/>
        <v>43733</v>
      </c>
      <c r="N101" s="58">
        <v>43546</v>
      </c>
      <c r="O101" s="86" t="str">
        <f t="shared" si="10"/>
        <v>Bilan n°1</v>
      </c>
      <c r="P101" s="71">
        <f t="shared" si="4"/>
        <v>43906</v>
      </c>
      <c r="Q101" s="75" t="str">
        <f t="shared" si="16"/>
        <v>Bilan n°1</v>
      </c>
      <c r="R101" s="68">
        <v>1</v>
      </c>
      <c r="S101" s="78">
        <f t="shared" si="6"/>
        <v>43806</v>
      </c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8"/>
      <c r="B102" s="106"/>
      <c r="C102" s="54">
        <v>907</v>
      </c>
      <c r="D102" s="125"/>
      <c r="E102" s="125"/>
      <c r="F102" s="58">
        <v>42914</v>
      </c>
      <c r="G102" s="58">
        <v>42919</v>
      </c>
      <c r="H102" s="64" t="str">
        <f t="shared" si="0"/>
        <v>Bilan n°1</v>
      </c>
      <c r="I102" s="64"/>
      <c r="J102" s="67">
        <f t="shared" si="1"/>
        <v>43018</v>
      </c>
      <c r="K102" s="68">
        <v>7</v>
      </c>
      <c r="L102" s="70">
        <f t="shared" si="19"/>
        <v>42926</v>
      </c>
      <c r="M102" s="67">
        <f t="shared" si="15"/>
        <v>43114</v>
      </c>
      <c r="N102" s="58">
        <v>42920</v>
      </c>
      <c r="O102" s="86" t="str">
        <f t="shared" si="10"/>
        <v>Bilan n°1</v>
      </c>
      <c r="P102" s="71">
        <f t="shared" si="4"/>
        <v>43280</v>
      </c>
      <c r="Q102" s="75" t="str">
        <f t="shared" si="16"/>
        <v>Bilan n°1</v>
      </c>
      <c r="R102" s="75"/>
      <c r="S102" s="78" t="str">
        <f t="shared" si="6"/>
        <v>A programmer</v>
      </c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1"/>
      <c r="B103" s="101"/>
      <c r="C103" s="80">
        <v>908</v>
      </c>
      <c r="D103" s="124"/>
      <c r="E103" s="124"/>
      <c r="F103" s="58">
        <v>42915</v>
      </c>
      <c r="G103" s="58">
        <v>43117</v>
      </c>
      <c r="H103" s="64" t="str">
        <f t="shared" si="0"/>
        <v>Bilan n°3</v>
      </c>
      <c r="I103" s="119"/>
      <c r="J103" s="67">
        <f t="shared" si="1"/>
        <v>43212</v>
      </c>
      <c r="K103" s="68">
        <v>5</v>
      </c>
      <c r="L103" s="70">
        <f t="shared" si="19"/>
        <v>43122</v>
      </c>
      <c r="M103" s="67">
        <f t="shared" si="15"/>
        <v>43307</v>
      </c>
      <c r="N103" s="58">
        <v>42927</v>
      </c>
      <c r="O103" s="86" t="str">
        <f t="shared" si="10"/>
        <v>Bilan n°2</v>
      </c>
      <c r="P103" s="71">
        <f t="shared" si="4"/>
        <v>43287</v>
      </c>
      <c r="Q103" s="75" t="str">
        <f t="shared" si="16"/>
        <v>Bilan n°1</v>
      </c>
      <c r="R103" s="68">
        <v>1</v>
      </c>
      <c r="S103" s="78">
        <f t="shared" si="6"/>
        <v>43275</v>
      </c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8"/>
      <c r="B104" s="106"/>
      <c r="C104" s="80">
        <v>909</v>
      </c>
      <c r="D104" s="125"/>
      <c r="E104" s="125"/>
      <c r="F104" s="58">
        <v>42916</v>
      </c>
      <c r="G104" s="58">
        <v>43081</v>
      </c>
      <c r="H104" s="64" t="str">
        <f t="shared" si="0"/>
        <v>Bilan n°2</v>
      </c>
      <c r="I104" s="64"/>
      <c r="J104" s="67">
        <f t="shared" si="1"/>
        <v>43279</v>
      </c>
      <c r="K104" s="68">
        <v>106</v>
      </c>
      <c r="L104" s="70">
        <f t="shared" si="19"/>
        <v>43187</v>
      </c>
      <c r="M104" s="67">
        <f t="shared" si="15"/>
        <v>43375</v>
      </c>
      <c r="N104" s="58">
        <v>42921</v>
      </c>
      <c r="O104" s="86" t="str">
        <f t="shared" si="10"/>
        <v>Bilan n°1</v>
      </c>
      <c r="P104" s="71">
        <f t="shared" si="4"/>
        <v>43281</v>
      </c>
      <c r="Q104" s="75" t="str">
        <f t="shared" si="16"/>
        <v>Bilan n°1</v>
      </c>
      <c r="R104" s="68">
        <v>1</v>
      </c>
      <c r="S104" s="78">
        <f t="shared" si="6"/>
        <v>43276</v>
      </c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26"/>
      <c r="B105" s="106"/>
      <c r="C105" s="80">
        <v>911</v>
      </c>
      <c r="D105" s="125"/>
      <c r="E105" s="125"/>
      <c r="F105" s="58">
        <v>42923</v>
      </c>
      <c r="G105" s="58">
        <v>42913</v>
      </c>
      <c r="H105" s="64" t="str">
        <f t="shared" si="0"/>
        <v>Bilan n°1</v>
      </c>
      <c r="I105" s="64"/>
      <c r="J105" s="67">
        <f t="shared" si="1"/>
        <v>43013</v>
      </c>
      <c r="K105" s="68">
        <v>8</v>
      </c>
      <c r="L105" s="70">
        <f t="shared" si="19"/>
        <v>42921</v>
      </c>
      <c r="M105" s="67">
        <f t="shared" si="15"/>
        <v>43109</v>
      </c>
      <c r="N105" s="58">
        <v>42934</v>
      </c>
      <c r="O105" s="86" t="str">
        <f t="shared" si="10"/>
        <v>Bilan n°1</v>
      </c>
      <c r="P105" s="71">
        <f t="shared" si="4"/>
        <v>43294</v>
      </c>
      <c r="Q105" s="75" t="str">
        <f t="shared" si="16"/>
        <v>Bilan n°1</v>
      </c>
      <c r="R105" s="68">
        <v>1</v>
      </c>
      <c r="S105" s="78">
        <f t="shared" si="6"/>
        <v>43283</v>
      </c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1"/>
      <c r="B106" s="101"/>
      <c r="C106" s="80">
        <v>912</v>
      </c>
      <c r="D106" s="124"/>
      <c r="E106" s="124"/>
      <c r="F106" s="58">
        <v>42927</v>
      </c>
      <c r="G106" s="58">
        <v>43171</v>
      </c>
      <c r="H106" s="64" t="str">
        <f t="shared" si="0"/>
        <v>Bilan n°3</v>
      </c>
      <c r="I106" s="119"/>
      <c r="J106" s="67">
        <f t="shared" si="1"/>
        <v>43270</v>
      </c>
      <c r="K106" s="68">
        <v>7</v>
      </c>
      <c r="L106" s="70">
        <f t="shared" si="19"/>
        <v>43178</v>
      </c>
      <c r="M106" s="67">
        <f t="shared" si="15"/>
        <v>43366</v>
      </c>
      <c r="N106" s="67"/>
      <c r="O106" s="86" t="str">
        <f t="shared" si="10"/>
        <v>Bilan n°2</v>
      </c>
      <c r="P106" s="71" t="str">
        <f t="shared" si="4"/>
        <v>A programmer</v>
      </c>
      <c r="Q106" s="75" t="str">
        <f t="shared" si="16"/>
        <v>Bilan n°1</v>
      </c>
      <c r="R106" s="68"/>
      <c r="S106" s="78" t="str">
        <f t="shared" si="6"/>
        <v>A programmer</v>
      </c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99"/>
      <c r="B107" s="101"/>
      <c r="C107" s="80">
        <v>914</v>
      </c>
      <c r="D107" s="124"/>
      <c r="E107" s="124"/>
      <c r="F107" s="58">
        <v>42933</v>
      </c>
      <c r="G107" s="58">
        <v>43157</v>
      </c>
      <c r="H107" s="64" t="str">
        <f t="shared" si="0"/>
        <v>Bilan n°3</v>
      </c>
      <c r="I107" s="64"/>
      <c r="J107" s="67">
        <f t="shared" si="1"/>
        <v>43248</v>
      </c>
      <c r="K107" s="68">
        <v>2</v>
      </c>
      <c r="L107" s="70">
        <f t="shared" si="19"/>
        <v>43159</v>
      </c>
      <c r="M107" s="67">
        <f t="shared" si="15"/>
        <v>43344</v>
      </c>
      <c r="N107" s="58">
        <v>42969</v>
      </c>
      <c r="O107" s="86" t="str">
        <f t="shared" si="10"/>
        <v>Bilan n°2</v>
      </c>
      <c r="P107" s="71">
        <f t="shared" si="4"/>
        <v>43329</v>
      </c>
      <c r="Q107" s="75" t="str">
        <f t="shared" si="16"/>
        <v>Bilan n°1</v>
      </c>
      <c r="R107" s="68">
        <v>1</v>
      </c>
      <c r="S107" s="78">
        <f t="shared" si="6"/>
        <v>43293</v>
      </c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1"/>
      <c r="B108" s="101"/>
      <c r="C108" s="54">
        <v>916</v>
      </c>
      <c r="D108" s="124"/>
      <c r="E108" s="124"/>
      <c r="F108" s="58">
        <v>42947</v>
      </c>
      <c r="G108" s="58">
        <v>43300</v>
      </c>
      <c r="H108" s="64" t="str">
        <f t="shared" si="0"/>
        <v>Bilan n°4</v>
      </c>
      <c r="I108" s="119"/>
      <c r="J108" s="67">
        <f t="shared" si="1"/>
        <v>43396</v>
      </c>
      <c r="K108" s="68">
        <v>4</v>
      </c>
      <c r="L108" s="70">
        <f t="shared" si="19"/>
        <v>43304</v>
      </c>
      <c r="M108" s="67">
        <f t="shared" si="15"/>
        <v>43492</v>
      </c>
      <c r="N108" s="58">
        <v>42865</v>
      </c>
      <c r="O108" s="86" t="str">
        <f t="shared" si="10"/>
        <v>Bilan n°2</v>
      </c>
      <c r="P108" s="71">
        <f t="shared" si="4"/>
        <v>43225</v>
      </c>
      <c r="Q108" s="75" t="str">
        <f t="shared" si="16"/>
        <v>Bilan n°1</v>
      </c>
      <c r="R108" s="68">
        <v>2</v>
      </c>
      <c r="S108" s="78">
        <f t="shared" si="6"/>
        <v>43667</v>
      </c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8"/>
      <c r="B109" s="106"/>
      <c r="C109" s="54">
        <v>919</v>
      </c>
      <c r="D109" s="125"/>
      <c r="E109" s="125"/>
      <c r="F109" s="58">
        <v>42969</v>
      </c>
      <c r="G109" s="58">
        <v>43482</v>
      </c>
      <c r="H109" s="64" t="str">
        <f t="shared" si="0"/>
        <v>Bilan n°6</v>
      </c>
      <c r="I109" s="127"/>
      <c r="J109" s="67">
        <f t="shared" si="1"/>
        <v>43577</v>
      </c>
      <c r="K109" s="68">
        <v>5</v>
      </c>
      <c r="L109" s="70">
        <f t="shared" si="19"/>
        <v>43487</v>
      </c>
      <c r="M109" s="67">
        <f t="shared" si="15"/>
        <v>43672</v>
      </c>
      <c r="N109" s="58">
        <v>42970</v>
      </c>
      <c r="O109" s="86" t="str">
        <f t="shared" si="10"/>
        <v>Bilan n°3</v>
      </c>
      <c r="P109" s="71">
        <f t="shared" si="4"/>
        <v>43330</v>
      </c>
      <c r="Q109" s="75" t="str">
        <f t="shared" si="16"/>
        <v>Bilan n°2</v>
      </c>
      <c r="R109" s="68">
        <v>1</v>
      </c>
      <c r="S109" s="78">
        <f t="shared" si="6"/>
        <v>43329</v>
      </c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1"/>
      <c r="B110" s="101"/>
      <c r="C110" s="80">
        <v>924</v>
      </c>
      <c r="D110" s="124"/>
      <c r="E110" s="124"/>
      <c r="F110" s="58">
        <v>42973</v>
      </c>
      <c r="G110" s="58">
        <v>43137</v>
      </c>
      <c r="H110" s="64" t="str">
        <f t="shared" si="0"/>
        <v>Bilan n°2</v>
      </c>
      <c r="I110" s="128"/>
      <c r="J110" s="67">
        <f t="shared" si="1"/>
        <v>43229</v>
      </c>
      <c r="K110" s="68">
        <v>3</v>
      </c>
      <c r="L110" s="70">
        <f t="shared" si="19"/>
        <v>43140</v>
      </c>
      <c r="M110" s="67">
        <f t="shared" si="15"/>
        <v>43325</v>
      </c>
      <c r="N110" s="58">
        <v>43160</v>
      </c>
      <c r="O110" s="86" t="str">
        <f t="shared" si="10"/>
        <v>Bilan n°1</v>
      </c>
      <c r="P110" s="71">
        <f t="shared" si="4"/>
        <v>43520</v>
      </c>
      <c r="Q110" s="75" t="str">
        <f t="shared" si="16"/>
        <v>Bilan n°1</v>
      </c>
      <c r="R110" s="68">
        <v>1</v>
      </c>
      <c r="S110" s="78">
        <f t="shared" si="6"/>
        <v>43333</v>
      </c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6"/>
      <c r="B111" s="106"/>
      <c r="C111" s="109">
        <v>931</v>
      </c>
      <c r="D111" s="125"/>
      <c r="E111" s="125"/>
      <c r="F111" s="58">
        <v>43560</v>
      </c>
      <c r="G111" s="58">
        <v>43529</v>
      </c>
      <c r="H111" s="64" t="str">
        <f t="shared" si="0"/>
        <v>Bilan n°1</v>
      </c>
      <c r="I111" s="128"/>
      <c r="J111" s="67">
        <f t="shared" si="1"/>
        <v>43623</v>
      </c>
      <c r="K111" s="68">
        <v>2</v>
      </c>
      <c r="L111" s="70">
        <f t="shared" si="19"/>
        <v>43531</v>
      </c>
      <c r="M111" s="67">
        <f t="shared" si="15"/>
        <v>43719</v>
      </c>
      <c r="N111" s="58">
        <v>43012</v>
      </c>
      <c r="O111" s="86" t="str">
        <f t="shared" si="10"/>
        <v>Bilan n°1</v>
      </c>
      <c r="P111" s="71">
        <f t="shared" si="4"/>
        <v>43372</v>
      </c>
      <c r="Q111" s="75" t="str">
        <f t="shared" si="16"/>
        <v>Bilan n°1</v>
      </c>
      <c r="R111" s="68">
        <v>1</v>
      </c>
      <c r="S111" s="78">
        <f t="shared" si="6"/>
        <v>43920</v>
      </c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1"/>
      <c r="B112" s="101"/>
      <c r="C112" s="80">
        <v>933</v>
      </c>
      <c r="D112" s="124"/>
      <c r="E112" s="124"/>
      <c r="F112" s="58">
        <v>43551</v>
      </c>
      <c r="G112" s="58">
        <v>43245</v>
      </c>
      <c r="H112" s="64" t="str">
        <f t="shared" si="0"/>
        <v>Bilan n°1</v>
      </c>
      <c r="I112" s="128"/>
      <c r="J112" s="67">
        <f t="shared" si="1"/>
        <v>43344</v>
      </c>
      <c r="K112" s="68">
        <v>7</v>
      </c>
      <c r="L112" s="70">
        <f t="shared" si="19"/>
        <v>43252</v>
      </c>
      <c r="M112" s="67">
        <f t="shared" si="15"/>
        <v>43439</v>
      </c>
      <c r="N112" s="58">
        <v>43124</v>
      </c>
      <c r="O112" s="86" t="str">
        <f t="shared" si="10"/>
        <v>Bilan n°1</v>
      </c>
      <c r="P112" s="71">
        <f t="shared" si="4"/>
        <v>43484</v>
      </c>
      <c r="Q112" s="75" t="str">
        <f t="shared" si="16"/>
        <v>Bilan n°1</v>
      </c>
      <c r="R112" s="68">
        <v>1</v>
      </c>
      <c r="S112" s="78">
        <f t="shared" si="6"/>
        <v>43911</v>
      </c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6"/>
      <c r="B113" s="106"/>
      <c r="C113" s="54">
        <v>934</v>
      </c>
      <c r="D113" s="125"/>
      <c r="E113" s="125"/>
      <c r="F113" s="58">
        <v>43304</v>
      </c>
      <c r="G113" s="58">
        <v>43544</v>
      </c>
      <c r="H113" s="64" t="str">
        <f t="shared" si="0"/>
        <v>Bilan n°3</v>
      </c>
      <c r="I113" s="128"/>
      <c r="J113" s="67">
        <f t="shared" si="1"/>
        <v>43638</v>
      </c>
      <c r="K113" s="68">
        <v>2</v>
      </c>
      <c r="L113" s="70">
        <f t="shared" si="19"/>
        <v>43546</v>
      </c>
      <c r="M113" s="67">
        <f t="shared" si="15"/>
        <v>43734</v>
      </c>
      <c r="N113" s="58">
        <v>43005</v>
      </c>
      <c r="O113" s="86" t="str">
        <f t="shared" si="10"/>
        <v>Bilan n°2</v>
      </c>
      <c r="P113" s="71">
        <f t="shared" si="4"/>
        <v>43365</v>
      </c>
      <c r="Q113" s="75" t="str">
        <f t="shared" si="16"/>
        <v>Bilan n°1</v>
      </c>
      <c r="R113" s="68">
        <v>1</v>
      </c>
      <c r="S113" s="78">
        <f t="shared" si="6"/>
        <v>43664</v>
      </c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6"/>
      <c r="B114" s="106"/>
      <c r="C114" s="80">
        <v>936</v>
      </c>
      <c r="D114" s="129"/>
      <c r="E114" s="129"/>
      <c r="F114" s="58">
        <v>43311</v>
      </c>
      <c r="G114" s="58">
        <v>43423</v>
      </c>
      <c r="H114" s="64" t="str">
        <f t="shared" si="0"/>
        <v>Bilan n°2</v>
      </c>
      <c r="I114" s="128"/>
      <c r="J114" s="67">
        <f t="shared" si="1"/>
        <v>43518</v>
      </c>
      <c r="K114" s="68">
        <v>3</v>
      </c>
      <c r="L114" s="70">
        <f t="shared" si="19"/>
        <v>43426</v>
      </c>
      <c r="M114" s="67">
        <f t="shared" si="15"/>
        <v>43611</v>
      </c>
      <c r="N114" s="58">
        <v>43007</v>
      </c>
      <c r="O114" s="86" t="str">
        <f t="shared" si="10"/>
        <v>Bilan n°1</v>
      </c>
      <c r="P114" s="71">
        <f t="shared" si="4"/>
        <v>43367</v>
      </c>
      <c r="Q114" s="75" t="str">
        <f t="shared" si="16"/>
        <v>Bilan n°1</v>
      </c>
      <c r="R114" s="68">
        <v>1</v>
      </c>
      <c r="S114" s="78">
        <f t="shared" si="6"/>
        <v>43671</v>
      </c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6"/>
      <c r="B115" s="106"/>
      <c r="C115" s="54">
        <v>940</v>
      </c>
      <c r="D115" s="129"/>
      <c r="E115" s="129"/>
      <c r="F115" s="58">
        <v>43011</v>
      </c>
      <c r="G115" s="58">
        <v>43112</v>
      </c>
      <c r="H115" s="64" t="str">
        <f t="shared" si="0"/>
        <v>Bilan n°2</v>
      </c>
      <c r="I115" s="128"/>
      <c r="J115" s="67">
        <f t="shared" si="1"/>
        <v>43204</v>
      </c>
      <c r="K115" s="68">
        <v>2</v>
      </c>
      <c r="L115" s="70">
        <f t="shared" si="19"/>
        <v>43114</v>
      </c>
      <c r="M115" s="67">
        <f t="shared" si="15"/>
        <v>43299</v>
      </c>
      <c r="N115" s="58">
        <v>43041</v>
      </c>
      <c r="O115" s="86" t="str">
        <f t="shared" si="10"/>
        <v>Bilan n°1</v>
      </c>
      <c r="P115" s="71">
        <f t="shared" si="4"/>
        <v>43401</v>
      </c>
      <c r="Q115" s="75" t="str">
        <f t="shared" si="16"/>
        <v>Bilan n°1</v>
      </c>
      <c r="R115" s="68">
        <v>1</v>
      </c>
      <c r="S115" s="78">
        <f t="shared" si="6"/>
        <v>43371</v>
      </c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6"/>
      <c r="B116" s="106"/>
      <c r="C116" s="80">
        <v>941</v>
      </c>
      <c r="D116" s="129"/>
      <c r="E116" s="129"/>
      <c r="F116" s="58">
        <v>43020</v>
      </c>
      <c r="G116" s="130">
        <v>43488</v>
      </c>
      <c r="H116" s="64" t="str">
        <f t="shared" si="0"/>
        <v>Bilan n°6</v>
      </c>
      <c r="I116" s="128"/>
      <c r="J116" s="67">
        <f t="shared" si="1"/>
        <v>43580</v>
      </c>
      <c r="K116" s="68">
        <v>2</v>
      </c>
      <c r="L116" s="70">
        <f t="shared" si="19"/>
        <v>43490</v>
      </c>
      <c r="M116" s="67"/>
      <c r="N116" s="58">
        <v>43401</v>
      </c>
      <c r="O116" s="86" t="str">
        <f t="shared" si="10"/>
        <v>Bilan n°3</v>
      </c>
      <c r="P116" s="71">
        <f t="shared" si="4"/>
        <v>43761</v>
      </c>
      <c r="Q116" s="75" t="str">
        <f t="shared" si="16"/>
        <v>Bilan n°2</v>
      </c>
      <c r="R116" s="68">
        <v>1</v>
      </c>
      <c r="S116" s="78">
        <f t="shared" si="6"/>
        <v>43380</v>
      </c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6"/>
      <c r="B117" s="106"/>
      <c r="C117" s="80">
        <v>942</v>
      </c>
      <c r="D117" s="129"/>
      <c r="E117" s="129"/>
      <c r="F117" s="58">
        <v>43020</v>
      </c>
      <c r="G117" s="58">
        <v>43454</v>
      </c>
      <c r="H117" s="64" t="str">
        <f t="shared" si="0"/>
        <v>Bilan n°5</v>
      </c>
      <c r="I117" s="119"/>
      <c r="J117" s="67">
        <f t="shared" si="1"/>
        <v>43570</v>
      </c>
      <c r="K117" s="68">
        <v>26</v>
      </c>
      <c r="L117" s="70">
        <f t="shared" si="19"/>
        <v>43480</v>
      </c>
      <c r="M117" s="67">
        <f t="shared" ref="M117:M154" si="20">IF(J117="-","",EDATE(J117,3)+4)</f>
        <v>43665</v>
      </c>
      <c r="N117" s="58">
        <v>43011</v>
      </c>
      <c r="O117" s="86" t="str">
        <f t="shared" si="10"/>
        <v>Bilan n°3</v>
      </c>
      <c r="P117" s="71">
        <f t="shared" si="4"/>
        <v>43371</v>
      </c>
      <c r="Q117" s="75" t="str">
        <f t="shared" si="16"/>
        <v>Bilan n°2</v>
      </c>
      <c r="R117" s="68">
        <v>1</v>
      </c>
      <c r="S117" s="78">
        <f t="shared" si="6"/>
        <v>43380</v>
      </c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1"/>
      <c r="B118" s="101"/>
      <c r="C118" s="80">
        <v>944</v>
      </c>
      <c r="D118" s="131"/>
      <c r="E118" s="131"/>
      <c r="F118" s="120">
        <v>43419</v>
      </c>
      <c r="G118" s="58">
        <v>43392</v>
      </c>
      <c r="H118" s="64" t="str">
        <f t="shared" si="0"/>
        <v>Bilan n°1</v>
      </c>
      <c r="I118" s="119"/>
      <c r="J118" s="67">
        <f t="shared" si="1"/>
        <v>43487</v>
      </c>
      <c r="K118" s="68">
        <v>3</v>
      </c>
      <c r="L118" s="70">
        <f t="shared" si="19"/>
        <v>43395</v>
      </c>
      <c r="M118" s="67">
        <f t="shared" si="20"/>
        <v>43581</v>
      </c>
      <c r="N118" s="58">
        <v>43397</v>
      </c>
      <c r="O118" s="86" t="str">
        <f t="shared" si="10"/>
        <v>Bilan n°1</v>
      </c>
      <c r="P118" s="71">
        <f t="shared" si="4"/>
        <v>43757</v>
      </c>
      <c r="Q118" s="75" t="str">
        <f t="shared" si="16"/>
        <v>Bilan n°1</v>
      </c>
      <c r="R118" s="68">
        <v>1</v>
      </c>
      <c r="S118" s="78">
        <f t="shared" si="6"/>
        <v>43779</v>
      </c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1"/>
      <c r="B119" s="101"/>
      <c r="C119" s="80">
        <v>948</v>
      </c>
      <c r="D119" s="131"/>
      <c r="E119" s="131"/>
      <c r="F119" s="58">
        <v>43165</v>
      </c>
      <c r="G119" s="58">
        <v>43236</v>
      </c>
      <c r="H119" s="64" t="str">
        <f t="shared" si="0"/>
        <v>Bilan n°1</v>
      </c>
      <c r="I119" s="119"/>
      <c r="J119" s="67">
        <f t="shared" si="1"/>
        <v>43334</v>
      </c>
      <c r="K119" s="68">
        <v>6</v>
      </c>
      <c r="L119" s="70">
        <f t="shared" si="19"/>
        <v>43242</v>
      </c>
      <c r="M119" s="67">
        <f t="shared" si="20"/>
        <v>43430</v>
      </c>
      <c r="N119" s="111" t="s">
        <v>44</v>
      </c>
      <c r="O119" s="86" t="str">
        <f t="shared" si="10"/>
        <v>Bilan n°1</v>
      </c>
      <c r="P119" s="71" t="e">
        <f t="shared" si="4"/>
        <v>#VALUE!</v>
      </c>
      <c r="Q119" s="75" t="str">
        <f t="shared" si="16"/>
        <v>Bilan n°1</v>
      </c>
      <c r="R119" s="68">
        <v>1</v>
      </c>
      <c r="S119" s="78">
        <f t="shared" si="6"/>
        <v>43525</v>
      </c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6"/>
      <c r="B120" s="106"/>
      <c r="C120" s="54">
        <v>949</v>
      </c>
      <c r="D120" s="129"/>
      <c r="E120" s="129"/>
      <c r="F120" s="58">
        <v>43038</v>
      </c>
      <c r="G120" s="58">
        <v>43248</v>
      </c>
      <c r="H120" s="64" t="str">
        <f t="shared" si="0"/>
        <v>Bilan n°3</v>
      </c>
      <c r="I120" s="119"/>
      <c r="J120" s="67">
        <f t="shared" si="1"/>
        <v>43343</v>
      </c>
      <c r="K120" s="68">
        <v>3</v>
      </c>
      <c r="L120" s="70">
        <f t="shared" si="19"/>
        <v>43251</v>
      </c>
      <c r="M120" s="67">
        <f t="shared" si="20"/>
        <v>43438</v>
      </c>
      <c r="N120" s="58">
        <v>43038</v>
      </c>
      <c r="O120" s="86" t="str">
        <f t="shared" si="10"/>
        <v>Bilan n°2</v>
      </c>
      <c r="P120" s="71">
        <f t="shared" si="4"/>
        <v>43398</v>
      </c>
      <c r="Q120" s="75" t="str">
        <f t="shared" si="16"/>
        <v>Bilan n°1</v>
      </c>
      <c r="R120" s="68">
        <v>1</v>
      </c>
      <c r="S120" s="78">
        <f t="shared" si="6"/>
        <v>43398</v>
      </c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99"/>
      <c r="B121" s="101"/>
      <c r="C121" s="80">
        <v>950</v>
      </c>
      <c r="D121" s="131"/>
      <c r="E121" s="131"/>
      <c r="F121" s="58">
        <v>43088</v>
      </c>
      <c r="G121" s="58">
        <v>43453</v>
      </c>
      <c r="H121" s="64" t="str">
        <f t="shared" si="0"/>
        <v>Bilan n°5</v>
      </c>
      <c r="I121" s="64"/>
      <c r="J121" s="67">
        <f t="shared" si="1"/>
        <v>43544</v>
      </c>
      <c r="K121" s="68">
        <v>1</v>
      </c>
      <c r="L121" s="70">
        <f t="shared" si="19"/>
        <v>43454</v>
      </c>
      <c r="M121" s="67">
        <f t="shared" si="20"/>
        <v>43640</v>
      </c>
      <c r="N121" s="58">
        <v>43152</v>
      </c>
      <c r="O121" s="86" t="str">
        <f t="shared" si="10"/>
        <v>Bilan n°3</v>
      </c>
      <c r="P121" s="71">
        <f t="shared" si="4"/>
        <v>43512</v>
      </c>
      <c r="Q121" s="75" t="str">
        <f t="shared" si="16"/>
        <v>Bilan n°2</v>
      </c>
      <c r="R121" s="132"/>
      <c r="S121" s="78" t="str">
        <f t="shared" si="6"/>
        <v>A programmer</v>
      </c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8"/>
      <c r="B122" s="106"/>
      <c r="C122" s="109">
        <v>952</v>
      </c>
      <c r="D122" s="129"/>
      <c r="E122" s="129"/>
      <c r="F122" s="58">
        <v>43561</v>
      </c>
      <c r="G122" s="58">
        <v>43258</v>
      </c>
      <c r="H122" s="64" t="str">
        <f t="shared" si="0"/>
        <v>Bilan n°1</v>
      </c>
      <c r="I122" s="119"/>
      <c r="J122" s="67">
        <f t="shared" si="1"/>
        <v>43354</v>
      </c>
      <c r="K122" s="68">
        <v>4</v>
      </c>
      <c r="L122" s="70">
        <f t="shared" si="19"/>
        <v>43262</v>
      </c>
      <c r="M122" s="67">
        <f t="shared" si="20"/>
        <v>43449</v>
      </c>
      <c r="N122" s="58">
        <v>43060</v>
      </c>
      <c r="O122" s="86" t="str">
        <f t="shared" si="10"/>
        <v>Bilan n°1</v>
      </c>
      <c r="P122" s="71">
        <f t="shared" si="4"/>
        <v>43420</v>
      </c>
      <c r="Q122" s="75" t="str">
        <f t="shared" si="16"/>
        <v>Bilan n°1</v>
      </c>
      <c r="R122" s="68">
        <v>1</v>
      </c>
      <c r="S122" s="78">
        <f t="shared" si="6"/>
        <v>43921</v>
      </c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1"/>
      <c r="B123" s="101"/>
      <c r="C123" s="54">
        <v>958</v>
      </c>
      <c r="D123" s="131"/>
      <c r="E123" s="131"/>
      <c r="F123" s="58">
        <v>43098</v>
      </c>
      <c r="G123" s="58">
        <v>43196</v>
      </c>
      <c r="H123" s="64" t="str">
        <f t="shared" si="0"/>
        <v>Bilan n°2</v>
      </c>
      <c r="I123" s="119"/>
      <c r="J123" s="67">
        <f t="shared" si="1"/>
        <v>43294</v>
      </c>
      <c r="K123" s="68">
        <v>7</v>
      </c>
      <c r="L123" s="70">
        <f t="shared" si="19"/>
        <v>43203</v>
      </c>
      <c r="M123" s="67">
        <f t="shared" si="20"/>
        <v>43390</v>
      </c>
      <c r="N123" s="58">
        <v>43118</v>
      </c>
      <c r="O123" s="86" t="str">
        <f t="shared" si="10"/>
        <v>Bilan n°1</v>
      </c>
      <c r="P123" s="71">
        <f t="shared" si="4"/>
        <v>43478</v>
      </c>
      <c r="Q123" s="75" t="str">
        <f t="shared" si="16"/>
        <v>Bilan n°1</v>
      </c>
      <c r="R123" s="68"/>
      <c r="S123" s="78" t="str">
        <f t="shared" si="6"/>
        <v>A programmer</v>
      </c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6"/>
      <c r="B124" s="106"/>
      <c r="C124" s="80">
        <v>959</v>
      </c>
      <c r="D124" s="129"/>
      <c r="E124" s="129"/>
      <c r="F124" s="58">
        <v>43108</v>
      </c>
      <c r="G124" s="58">
        <v>43494</v>
      </c>
      <c r="H124" s="64" t="str">
        <f t="shared" si="0"/>
        <v>Bilan n°5</v>
      </c>
      <c r="I124" s="64"/>
      <c r="J124" s="67">
        <f t="shared" si="1"/>
        <v>43585</v>
      </c>
      <c r="K124" s="68">
        <v>2</v>
      </c>
      <c r="L124" s="70">
        <f t="shared" si="19"/>
        <v>43496</v>
      </c>
      <c r="M124" s="67">
        <f t="shared" si="20"/>
        <v>43680</v>
      </c>
      <c r="N124" s="58">
        <v>43546</v>
      </c>
      <c r="O124" s="86" t="str">
        <f t="shared" si="10"/>
        <v>Bilan n°3</v>
      </c>
      <c r="P124" s="71">
        <f t="shared" si="4"/>
        <v>43906</v>
      </c>
      <c r="Q124" s="75" t="str">
        <f t="shared" si="16"/>
        <v>Bilan n°2</v>
      </c>
      <c r="R124" s="68">
        <v>1</v>
      </c>
      <c r="S124" s="78">
        <f t="shared" si="6"/>
        <v>43468</v>
      </c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1"/>
      <c r="B125" s="101"/>
      <c r="C125" s="80">
        <v>960</v>
      </c>
      <c r="D125" s="131"/>
      <c r="E125" s="131"/>
      <c r="F125" s="58">
        <v>43108</v>
      </c>
      <c r="G125" s="58">
        <v>43501</v>
      </c>
      <c r="H125" s="64" t="str">
        <f t="shared" si="0"/>
        <v>Bilan n°5</v>
      </c>
      <c r="I125" s="64"/>
      <c r="J125" s="67">
        <f t="shared" si="1"/>
        <v>43593</v>
      </c>
      <c r="K125" s="68">
        <v>3</v>
      </c>
      <c r="L125" s="70">
        <f t="shared" si="19"/>
        <v>43504</v>
      </c>
      <c r="M125" s="67">
        <f t="shared" si="20"/>
        <v>43689</v>
      </c>
      <c r="N125" s="58">
        <v>43382</v>
      </c>
      <c r="O125" s="86" t="str">
        <f t="shared" si="10"/>
        <v>Bilan n°3</v>
      </c>
      <c r="P125" s="71">
        <f t="shared" si="4"/>
        <v>43742</v>
      </c>
      <c r="Q125" s="75" t="str">
        <f t="shared" si="16"/>
        <v>Bilan n°2</v>
      </c>
      <c r="R125" s="68">
        <v>1</v>
      </c>
      <c r="S125" s="78">
        <f t="shared" si="6"/>
        <v>43468</v>
      </c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6"/>
      <c r="B126" s="106"/>
      <c r="C126" s="54">
        <v>961</v>
      </c>
      <c r="D126" s="129"/>
      <c r="E126" s="129"/>
      <c r="F126" s="58">
        <v>43109</v>
      </c>
      <c r="G126" s="58">
        <v>43235</v>
      </c>
      <c r="H126" s="64" t="str">
        <f t="shared" si="0"/>
        <v>Bilan n°2</v>
      </c>
      <c r="I126" s="119"/>
      <c r="J126" s="67">
        <f t="shared" si="1"/>
        <v>43331</v>
      </c>
      <c r="K126" s="68">
        <v>4</v>
      </c>
      <c r="L126" s="70">
        <f t="shared" si="19"/>
        <v>43239</v>
      </c>
      <c r="M126" s="67">
        <f t="shared" si="20"/>
        <v>43427</v>
      </c>
      <c r="N126" s="58">
        <v>43396</v>
      </c>
      <c r="O126" s="86" t="str">
        <f t="shared" si="10"/>
        <v>Bilan n°1</v>
      </c>
      <c r="P126" s="71">
        <f t="shared" si="4"/>
        <v>43756</v>
      </c>
      <c r="Q126" s="75" t="str">
        <f t="shared" si="16"/>
        <v>Bilan n°1</v>
      </c>
      <c r="R126" s="68">
        <v>2</v>
      </c>
      <c r="S126" s="78">
        <f t="shared" si="6"/>
        <v>43829</v>
      </c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1"/>
      <c r="B127" s="101"/>
      <c r="C127" s="80">
        <v>962</v>
      </c>
      <c r="D127" s="131"/>
      <c r="E127" s="131"/>
      <c r="F127" s="58">
        <v>43111</v>
      </c>
      <c r="G127" s="58">
        <v>43529</v>
      </c>
      <c r="H127" s="64" t="str">
        <f t="shared" si="0"/>
        <v>Bilan n°5</v>
      </c>
      <c r="I127" s="119"/>
      <c r="J127" s="67">
        <f t="shared" si="1"/>
        <v>43625</v>
      </c>
      <c r="K127" s="68">
        <v>4</v>
      </c>
      <c r="L127" s="70">
        <f t="shared" si="19"/>
        <v>43533</v>
      </c>
      <c r="M127" s="67">
        <f t="shared" si="20"/>
        <v>43721</v>
      </c>
      <c r="N127" s="58">
        <v>43396</v>
      </c>
      <c r="O127" s="86" t="str">
        <f t="shared" si="10"/>
        <v>Bilan n°3</v>
      </c>
      <c r="P127" s="71">
        <f t="shared" si="4"/>
        <v>43756</v>
      </c>
      <c r="Q127" s="75" t="str">
        <f t="shared" si="16"/>
        <v>Bilan n°2</v>
      </c>
      <c r="R127" s="68">
        <v>2</v>
      </c>
      <c r="S127" s="78">
        <f t="shared" si="6"/>
        <v>43831</v>
      </c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8"/>
      <c r="B128" s="106"/>
      <c r="C128" s="54">
        <v>967</v>
      </c>
      <c r="D128" s="129"/>
      <c r="E128" s="129"/>
      <c r="F128" s="58">
        <v>43270</v>
      </c>
      <c r="G128" s="58">
        <v>43276</v>
      </c>
      <c r="H128" s="64" t="str">
        <f t="shared" si="0"/>
        <v>Bilan n°1</v>
      </c>
      <c r="I128" s="119"/>
      <c r="J128" s="67">
        <f t="shared" si="1"/>
        <v>43368</v>
      </c>
      <c r="K128" s="70"/>
      <c r="L128" s="70">
        <f t="shared" si="19"/>
        <v>43276</v>
      </c>
      <c r="M128" s="67">
        <f t="shared" si="20"/>
        <v>43463</v>
      </c>
      <c r="N128" s="58">
        <v>43308</v>
      </c>
      <c r="O128" s="86" t="str">
        <f t="shared" si="10"/>
        <v>Bilan n°1</v>
      </c>
      <c r="P128" s="71">
        <f t="shared" si="4"/>
        <v>43668</v>
      </c>
      <c r="Q128" s="75" t="str">
        <f t="shared" si="16"/>
        <v>Bilan n°1</v>
      </c>
      <c r="R128" s="68">
        <v>1</v>
      </c>
      <c r="S128" s="78">
        <f t="shared" si="6"/>
        <v>43630</v>
      </c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6"/>
      <c r="B129" s="106"/>
      <c r="C129" s="80">
        <v>969</v>
      </c>
      <c r="D129" s="129"/>
      <c r="E129" s="129"/>
      <c r="F129" s="58">
        <v>43556</v>
      </c>
      <c r="G129" s="58">
        <v>43137</v>
      </c>
      <c r="H129" s="64" t="str">
        <f t="shared" si="0"/>
        <v>Bilan n°1</v>
      </c>
      <c r="I129" s="119"/>
      <c r="J129" s="67">
        <f t="shared" si="1"/>
        <v>43229</v>
      </c>
      <c r="K129" s="68">
        <v>3</v>
      </c>
      <c r="L129" s="70">
        <f t="shared" si="19"/>
        <v>43140</v>
      </c>
      <c r="M129" s="67">
        <f t="shared" si="20"/>
        <v>43325</v>
      </c>
      <c r="N129" s="58">
        <v>43133</v>
      </c>
      <c r="O129" s="86" t="str">
        <f t="shared" si="10"/>
        <v>Bilan n°1</v>
      </c>
      <c r="P129" s="71">
        <f t="shared" si="4"/>
        <v>43493</v>
      </c>
      <c r="Q129" s="75" t="str">
        <f t="shared" si="16"/>
        <v>Bilan n°1</v>
      </c>
      <c r="R129" s="68">
        <v>1</v>
      </c>
      <c r="S129" s="78">
        <f t="shared" si="6"/>
        <v>43916</v>
      </c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6"/>
      <c r="B130" s="106"/>
      <c r="C130" s="54">
        <v>970</v>
      </c>
      <c r="D130" s="129"/>
      <c r="E130" s="129"/>
      <c r="F130" s="58">
        <v>43136</v>
      </c>
      <c r="G130" s="58">
        <v>43481</v>
      </c>
      <c r="H130" s="64" t="str">
        <f t="shared" si="0"/>
        <v>Bilan n°4</v>
      </c>
      <c r="I130" s="64"/>
      <c r="J130" s="67">
        <f t="shared" si="1"/>
        <v>43580</v>
      </c>
      <c r="K130" s="68">
        <v>9</v>
      </c>
      <c r="L130" s="70">
        <f t="shared" si="19"/>
        <v>43490</v>
      </c>
      <c r="M130" s="67">
        <f t="shared" si="20"/>
        <v>43675</v>
      </c>
      <c r="N130" s="58">
        <v>43144</v>
      </c>
      <c r="O130" s="86" t="str">
        <f t="shared" si="10"/>
        <v>Bilan n°2</v>
      </c>
      <c r="P130" s="71">
        <f t="shared" si="4"/>
        <v>43504</v>
      </c>
      <c r="Q130" s="75" t="str">
        <f t="shared" si="16"/>
        <v>Bilan n°1</v>
      </c>
      <c r="R130" s="68">
        <v>1</v>
      </c>
      <c r="S130" s="78">
        <f t="shared" si="6"/>
        <v>43496</v>
      </c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6"/>
      <c r="B131" s="106"/>
      <c r="C131" s="80">
        <v>972</v>
      </c>
      <c r="D131" s="129"/>
      <c r="E131" s="129"/>
      <c r="F131" s="58">
        <v>43144</v>
      </c>
      <c r="G131" s="58">
        <v>43144</v>
      </c>
      <c r="H131" s="64" t="str">
        <f t="shared" si="0"/>
        <v>Bilan n°1</v>
      </c>
      <c r="I131" s="119"/>
      <c r="J131" s="67">
        <f t="shared" si="1"/>
        <v>43234</v>
      </c>
      <c r="K131" s="68">
        <v>1</v>
      </c>
      <c r="L131" s="70">
        <f t="shared" si="19"/>
        <v>43145</v>
      </c>
      <c r="M131" s="67">
        <f t="shared" si="20"/>
        <v>43330</v>
      </c>
      <c r="N131" s="111" t="s">
        <v>41</v>
      </c>
      <c r="O131" s="86" t="str">
        <f t="shared" si="10"/>
        <v>Bilan n°1</v>
      </c>
      <c r="P131" s="71" t="e">
        <f t="shared" si="4"/>
        <v>#VALUE!</v>
      </c>
      <c r="Q131" s="75" t="str">
        <f t="shared" si="16"/>
        <v>Bilan n°1</v>
      </c>
      <c r="R131" s="68">
        <v>1</v>
      </c>
      <c r="S131" s="78">
        <f t="shared" si="6"/>
        <v>43504</v>
      </c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6"/>
      <c r="B132" s="106"/>
      <c r="C132" s="54">
        <v>973</v>
      </c>
      <c r="D132" s="129"/>
      <c r="E132" s="129"/>
      <c r="F132" s="58">
        <v>43148</v>
      </c>
      <c r="G132" s="58">
        <v>43484</v>
      </c>
      <c r="H132" s="64" t="str">
        <f t="shared" si="0"/>
        <v>Bilan n°4</v>
      </c>
      <c r="I132" s="119"/>
      <c r="J132" s="67">
        <f t="shared" si="1"/>
        <v>43581</v>
      </c>
      <c r="K132" s="68">
        <v>7</v>
      </c>
      <c r="L132" s="70">
        <f t="shared" si="19"/>
        <v>43491</v>
      </c>
      <c r="M132" s="67">
        <f t="shared" si="20"/>
        <v>43676</v>
      </c>
      <c r="N132" s="107">
        <v>43151</v>
      </c>
      <c r="O132" s="86" t="str">
        <f t="shared" si="10"/>
        <v>Bilan n°2</v>
      </c>
      <c r="P132" s="71">
        <f t="shared" si="4"/>
        <v>43511</v>
      </c>
      <c r="Q132" s="75" t="str">
        <f t="shared" si="16"/>
        <v>Bilan n°1</v>
      </c>
      <c r="R132" s="68">
        <v>1</v>
      </c>
      <c r="S132" s="78">
        <f t="shared" si="6"/>
        <v>43508</v>
      </c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6"/>
      <c r="B133" s="106"/>
      <c r="C133" s="80">
        <v>974</v>
      </c>
      <c r="D133" s="129"/>
      <c r="E133" s="129"/>
      <c r="F133" s="58">
        <v>43148</v>
      </c>
      <c r="G133" s="58">
        <v>43484</v>
      </c>
      <c r="H133" s="64" t="str">
        <f t="shared" si="0"/>
        <v>Bilan n°4</v>
      </c>
      <c r="I133" s="119"/>
      <c r="J133" s="67">
        <f t="shared" si="1"/>
        <v>43581</v>
      </c>
      <c r="K133" s="68">
        <v>7</v>
      </c>
      <c r="L133" s="70">
        <f t="shared" si="19"/>
        <v>43491</v>
      </c>
      <c r="M133" s="67">
        <f t="shared" si="20"/>
        <v>43676</v>
      </c>
      <c r="N133" s="111" t="s">
        <v>45</v>
      </c>
      <c r="O133" s="86" t="str">
        <f t="shared" si="10"/>
        <v>Bilan n°2</v>
      </c>
      <c r="P133" s="71" t="e">
        <f t="shared" si="4"/>
        <v>#VALUE!</v>
      </c>
      <c r="Q133" s="75" t="str">
        <f t="shared" si="16"/>
        <v>Bilan n°1</v>
      </c>
      <c r="R133" s="68">
        <v>1</v>
      </c>
      <c r="S133" s="78">
        <f t="shared" si="6"/>
        <v>43508</v>
      </c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6"/>
      <c r="B134" s="106"/>
      <c r="C134" s="54">
        <v>979</v>
      </c>
      <c r="D134" s="129"/>
      <c r="E134" s="129"/>
      <c r="F134" s="58">
        <v>43523</v>
      </c>
      <c r="G134" s="58">
        <v>43523</v>
      </c>
      <c r="H134" s="64" t="str">
        <f t="shared" si="0"/>
        <v>Bilan n°1</v>
      </c>
      <c r="I134" s="119"/>
      <c r="J134" s="67">
        <f t="shared" si="1"/>
        <v>43613</v>
      </c>
      <c r="K134" s="68">
        <v>1</v>
      </c>
      <c r="L134" s="70">
        <f t="shared" si="19"/>
        <v>43524</v>
      </c>
      <c r="M134" s="67">
        <f t="shared" si="20"/>
        <v>43709</v>
      </c>
      <c r="N134" s="58">
        <v>43172</v>
      </c>
      <c r="O134" s="86" t="str">
        <f t="shared" si="10"/>
        <v>Bilan n°1</v>
      </c>
      <c r="P134" s="71">
        <f t="shared" si="4"/>
        <v>43532</v>
      </c>
      <c r="Q134" s="75" t="str">
        <f t="shared" si="16"/>
        <v>Bilan n°1</v>
      </c>
      <c r="R134" s="68">
        <v>1</v>
      </c>
      <c r="S134" s="78">
        <f t="shared" si="6"/>
        <v>43883</v>
      </c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6"/>
      <c r="B135" s="106"/>
      <c r="C135" s="80">
        <v>980</v>
      </c>
      <c r="D135" s="129"/>
      <c r="E135" s="129"/>
      <c r="F135" s="58">
        <v>43157</v>
      </c>
      <c r="G135" s="58">
        <v>43143</v>
      </c>
      <c r="H135" s="64" t="str">
        <f t="shared" si="0"/>
        <v>Bilan n°1</v>
      </c>
      <c r="I135" s="119"/>
      <c r="J135" s="67">
        <f t="shared" si="1"/>
        <v>43234</v>
      </c>
      <c r="K135" s="68">
        <v>2</v>
      </c>
      <c r="L135" s="70">
        <f t="shared" si="19"/>
        <v>43145</v>
      </c>
      <c r="M135" s="67">
        <f t="shared" si="20"/>
        <v>43330</v>
      </c>
      <c r="N135" s="67"/>
      <c r="O135" s="86" t="str">
        <f t="shared" si="10"/>
        <v>Bilan n°1</v>
      </c>
      <c r="P135" s="71" t="str">
        <f t="shared" si="4"/>
        <v>A programmer</v>
      </c>
      <c r="Q135" s="75" t="str">
        <f t="shared" si="16"/>
        <v>Bilan n°1</v>
      </c>
      <c r="R135" s="68"/>
      <c r="S135" s="78" t="str">
        <f t="shared" si="6"/>
        <v>A programmer</v>
      </c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6"/>
      <c r="B136" s="106"/>
      <c r="C136" s="80">
        <v>981</v>
      </c>
      <c r="D136" s="129"/>
      <c r="E136" s="129"/>
      <c r="F136" s="58">
        <v>43187</v>
      </c>
      <c r="G136" s="58">
        <v>43508</v>
      </c>
      <c r="H136" s="64" t="str">
        <f t="shared" si="0"/>
        <v>Bilan n°4</v>
      </c>
      <c r="I136" s="119"/>
      <c r="J136" s="67">
        <f t="shared" si="1"/>
        <v>43603</v>
      </c>
      <c r="K136" s="68">
        <v>6</v>
      </c>
      <c r="L136" s="70">
        <f t="shared" si="19"/>
        <v>43514</v>
      </c>
      <c r="M136" s="67">
        <f t="shared" si="20"/>
        <v>43699</v>
      </c>
      <c r="N136" s="58">
        <v>43195</v>
      </c>
      <c r="O136" s="86" t="str">
        <f t="shared" si="10"/>
        <v>Bilan n°2</v>
      </c>
      <c r="P136" s="71">
        <f t="shared" si="4"/>
        <v>43555</v>
      </c>
      <c r="Q136" s="75" t="str">
        <f t="shared" si="16"/>
        <v>Bilan n°1</v>
      </c>
      <c r="R136" s="68">
        <v>1</v>
      </c>
      <c r="S136" s="78">
        <f t="shared" si="6"/>
        <v>43547</v>
      </c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6"/>
      <c r="B137" s="106"/>
      <c r="C137" s="80">
        <v>984</v>
      </c>
      <c r="D137" s="129"/>
      <c r="E137" s="129"/>
      <c r="F137" s="58">
        <v>43569</v>
      </c>
      <c r="G137" s="58">
        <v>43530</v>
      </c>
      <c r="H137" s="64" t="str">
        <f t="shared" si="0"/>
        <v>Bilan n°1</v>
      </c>
      <c r="I137" s="119"/>
      <c r="J137" s="67">
        <f t="shared" si="1"/>
        <v>43624</v>
      </c>
      <c r="K137" s="68">
        <v>2</v>
      </c>
      <c r="L137" s="70">
        <f t="shared" si="19"/>
        <v>43532</v>
      </c>
      <c r="M137" s="67">
        <f t="shared" si="20"/>
        <v>43720</v>
      </c>
      <c r="N137" s="58">
        <v>43181</v>
      </c>
      <c r="O137" s="86" t="str">
        <f t="shared" si="10"/>
        <v>Bilan n°1</v>
      </c>
      <c r="P137" s="71">
        <f t="shared" si="4"/>
        <v>43541</v>
      </c>
      <c r="Q137" s="75" t="str">
        <f t="shared" si="16"/>
        <v>Bilan n°1</v>
      </c>
      <c r="R137" s="68"/>
      <c r="S137" s="78" t="str">
        <f t="shared" si="6"/>
        <v>A programmer</v>
      </c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6"/>
      <c r="B138" s="106"/>
      <c r="C138" s="80">
        <v>986</v>
      </c>
      <c r="D138" s="129"/>
      <c r="E138" s="129"/>
      <c r="F138" s="58">
        <v>43552</v>
      </c>
      <c r="G138" s="107">
        <v>43189</v>
      </c>
      <c r="H138" s="64" t="str">
        <f t="shared" si="0"/>
        <v>Bilan n°1</v>
      </c>
      <c r="I138" s="119"/>
      <c r="J138" s="67">
        <f t="shared" si="1"/>
        <v>43286</v>
      </c>
      <c r="K138" s="68">
        <v>6</v>
      </c>
      <c r="L138" s="70">
        <f t="shared" si="19"/>
        <v>43195</v>
      </c>
      <c r="M138" s="67">
        <f t="shared" si="20"/>
        <v>43382</v>
      </c>
      <c r="N138" s="58">
        <v>43209</v>
      </c>
      <c r="O138" s="86" t="str">
        <f t="shared" si="10"/>
        <v>Bilan n°1</v>
      </c>
      <c r="P138" s="71">
        <f t="shared" si="4"/>
        <v>43569</v>
      </c>
      <c r="Q138" s="75" t="str">
        <f t="shared" si="16"/>
        <v>Bilan n°1</v>
      </c>
      <c r="R138" s="68">
        <v>1</v>
      </c>
      <c r="S138" s="78">
        <f t="shared" si="6"/>
        <v>43912</v>
      </c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6"/>
      <c r="B139" s="106"/>
      <c r="C139" s="54">
        <v>988</v>
      </c>
      <c r="D139" s="129"/>
      <c r="E139" s="129"/>
      <c r="F139" s="58">
        <v>43270</v>
      </c>
      <c r="G139" s="58">
        <v>43382</v>
      </c>
      <c r="H139" s="64" t="str">
        <f t="shared" si="0"/>
        <v>Bilan n°2</v>
      </c>
      <c r="I139" s="119"/>
      <c r="J139" s="67">
        <f t="shared" si="1"/>
        <v>43477</v>
      </c>
      <c r="K139" s="68">
        <v>3</v>
      </c>
      <c r="L139" s="70">
        <f t="shared" si="19"/>
        <v>43385</v>
      </c>
      <c r="M139" s="67">
        <f t="shared" si="20"/>
        <v>43571</v>
      </c>
      <c r="N139" s="107">
        <v>43273</v>
      </c>
      <c r="O139" s="86" t="str">
        <f t="shared" si="10"/>
        <v>Bilan n°1</v>
      </c>
      <c r="P139" s="71">
        <f t="shared" si="4"/>
        <v>43633</v>
      </c>
      <c r="Q139" s="75" t="str">
        <f t="shared" si="16"/>
        <v>Bilan n°1</v>
      </c>
      <c r="R139" s="68">
        <v>1</v>
      </c>
      <c r="S139" s="78">
        <f t="shared" si="6"/>
        <v>43630</v>
      </c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6"/>
      <c r="B140" s="106"/>
      <c r="C140" s="54">
        <v>991</v>
      </c>
      <c r="D140" s="129"/>
      <c r="E140" s="129"/>
      <c r="F140" s="58">
        <v>43196</v>
      </c>
      <c r="G140" s="58">
        <v>43206</v>
      </c>
      <c r="H140" s="64" t="str">
        <f t="shared" si="0"/>
        <v>Bilan n°1</v>
      </c>
      <c r="I140" s="119"/>
      <c r="J140" s="67">
        <f t="shared" si="1"/>
        <v>43299</v>
      </c>
      <c r="K140" s="68">
        <v>2</v>
      </c>
      <c r="L140" s="70">
        <f t="shared" si="19"/>
        <v>43208</v>
      </c>
      <c r="M140" s="67">
        <f t="shared" si="20"/>
        <v>43395</v>
      </c>
      <c r="N140" s="107">
        <v>43207</v>
      </c>
      <c r="O140" s="86" t="str">
        <f t="shared" si="10"/>
        <v>Bilan n°1</v>
      </c>
      <c r="P140" s="71">
        <f t="shared" si="4"/>
        <v>43567</v>
      </c>
      <c r="Q140" s="75" t="str">
        <f t="shared" si="16"/>
        <v>Bilan n°1</v>
      </c>
      <c r="R140" s="68">
        <v>1</v>
      </c>
      <c r="S140" s="78">
        <f t="shared" si="6"/>
        <v>43556</v>
      </c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6"/>
      <c r="B141" s="106"/>
      <c r="C141" s="80">
        <v>992</v>
      </c>
      <c r="D141" s="129"/>
      <c r="E141" s="129"/>
      <c r="F141" s="58">
        <v>43285</v>
      </c>
      <c r="G141" s="107">
        <v>43516</v>
      </c>
      <c r="H141" s="64" t="str">
        <f t="shared" si="0"/>
        <v>Bilan n°3</v>
      </c>
      <c r="I141" s="119"/>
      <c r="J141" s="67">
        <f t="shared" si="1"/>
        <v>43611</v>
      </c>
      <c r="K141" s="68">
        <v>6</v>
      </c>
      <c r="L141" s="70">
        <f t="shared" si="19"/>
        <v>43522</v>
      </c>
      <c r="M141" s="67">
        <f t="shared" si="20"/>
        <v>43707</v>
      </c>
      <c r="N141" s="107">
        <v>43301</v>
      </c>
      <c r="O141" s="86" t="str">
        <f t="shared" si="10"/>
        <v>Bilan n°2</v>
      </c>
      <c r="P141" s="71">
        <f t="shared" si="4"/>
        <v>43661</v>
      </c>
      <c r="Q141" s="75" t="str">
        <f t="shared" si="16"/>
        <v>Bilan n°1</v>
      </c>
      <c r="R141" s="68">
        <v>1</v>
      </c>
      <c r="S141" s="78">
        <f t="shared" si="6"/>
        <v>43645</v>
      </c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6"/>
      <c r="B142" s="106"/>
      <c r="C142" s="80">
        <v>993</v>
      </c>
      <c r="D142" s="129"/>
      <c r="E142" s="129"/>
      <c r="F142" s="58">
        <v>43202</v>
      </c>
      <c r="G142" s="58">
        <v>43536</v>
      </c>
      <c r="H142" s="64" t="str">
        <f t="shared" si="0"/>
        <v>Bilan n°4</v>
      </c>
      <c r="I142" s="119"/>
      <c r="J142" s="58">
        <v>43628</v>
      </c>
      <c r="K142" s="68">
        <v>2</v>
      </c>
      <c r="L142" s="114">
        <v>43538</v>
      </c>
      <c r="M142" s="67">
        <f t="shared" si="20"/>
        <v>43724</v>
      </c>
      <c r="N142" s="107">
        <v>43263</v>
      </c>
      <c r="O142" s="86" t="str">
        <f t="shared" si="10"/>
        <v>Bilan n°2</v>
      </c>
      <c r="P142" s="71">
        <f t="shared" si="4"/>
        <v>43623</v>
      </c>
      <c r="Q142" s="75" t="str">
        <f t="shared" si="16"/>
        <v>Bilan n°1</v>
      </c>
      <c r="R142" s="132"/>
      <c r="S142" s="78" t="str">
        <f t="shared" si="6"/>
        <v>A programmer</v>
      </c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6"/>
      <c r="B143" s="106"/>
      <c r="C143" s="54">
        <v>994</v>
      </c>
      <c r="D143" s="129"/>
      <c r="E143" s="129"/>
      <c r="F143" s="58">
        <v>43214</v>
      </c>
      <c r="G143" s="58">
        <v>43395</v>
      </c>
      <c r="H143" s="64" t="str">
        <f t="shared" si="0"/>
        <v>Bilan n°3</v>
      </c>
      <c r="I143" s="119"/>
      <c r="J143" s="67">
        <f t="shared" ref="J143:J230" si="21">IF(OR(H143="Bilan n°1",H143="Bilan n°2",H143="Bilan n°3",H143="Bilan n°4",H143="Bilan n°5",H143="Bilan n°6",H143="Bilan n°7",H143="Bilan n°8",H143="Bilan n°9",H143="Bilan n°10",H143="Bilan n°11",H143="Bilan n°12"),EDATE(L143,3),"-")</f>
        <v>43492</v>
      </c>
      <c r="K143" s="68">
        <v>5</v>
      </c>
      <c r="L143" s="70">
        <f t="shared" ref="L143:L212" si="22">IF(K143="AP","",IF(G143="-","",IF(G143="","",EDATE(G143,0)+K143+I143)))</f>
        <v>43400</v>
      </c>
      <c r="M143" s="67">
        <f t="shared" si="20"/>
        <v>43586</v>
      </c>
      <c r="N143" s="111"/>
      <c r="O143" s="86" t="str">
        <f t="shared" si="10"/>
        <v>Bilan n°2</v>
      </c>
      <c r="P143" s="71" t="str">
        <f t="shared" si="4"/>
        <v>A programmer</v>
      </c>
      <c r="Q143" s="75" t="str">
        <f t="shared" si="16"/>
        <v>Bilan n°1</v>
      </c>
      <c r="R143" s="68">
        <v>1</v>
      </c>
      <c r="S143" s="78">
        <f t="shared" si="6"/>
        <v>43574</v>
      </c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6"/>
      <c r="B144" s="106"/>
      <c r="C144" s="80">
        <v>995</v>
      </c>
      <c r="D144" s="129"/>
      <c r="E144" s="129"/>
      <c r="F144" s="58">
        <v>43217</v>
      </c>
      <c r="G144" s="58">
        <v>43395</v>
      </c>
      <c r="H144" s="64" t="str">
        <f t="shared" si="0"/>
        <v>Bilan n°2</v>
      </c>
      <c r="I144" s="119"/>
      <c r="J144" s="67">
        <f t="shared" si="21"/>
        <v>43491</v>
      </c>
      <c r="K144" s="68">
        <v>4</v>
      </c>
      <c r="L144" s="70">
        <f t="shared" si="22"/>
        <v>43399</v>
      </c>
      <c r="M144" s="67">
        <f t="shared" si="20"/>
        <v>43585</v>
      </c>
      <c r="N144" s="107">
        <v>43255</v>
      </c>
      <c r="O144" s="86" t="str">
        <f t="shared" si="10"/>
        <v>Bilan n°1</v>
      </c>
      <c r="P144" s="71">
        <f t="shared" si="4"/>
        <v>43615</v>
      </c>
      <c r="Q144" s="75" t="str">
        <f t="shared" si="16"/>
        <v>Bilan n°1</v>
      </c>
      <c r="R144" s="68">
        <v>1</v>
      </c>
      <c r="S144" s="78">
        <f t="shared" si="6"/>
        <v>43577</v>
      </c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6"/>
      <c r="B145" s="106"/>
      <c r="C145" s="80">
        <v>996</v>
      </c>
      <c r="D145" s="129"/>
      <c r="E145" s="129"/>
      <c r="F145" s="58">
        <v>43217</v>
      </c>
      <c r="G145" s="58">
        <v>43395</v>
      </c>
      <c r="H145" s="64" t="str">
        <f t="shared" si="0"/>
        <v>Bilan n°2</v>
      </c>
      <c r="I145" s="119"/>
      <c r="J145" s="67">
        <f t="shared" si="21"/>
        <v>43491</v>
      </c>
      <c r="K145" s="68">
        <v>4</v>
      </c>
      <c r="L145" s="70">
        <f t="shared" si="22"/>
        <v>43399</v>
      </c>
      <c r="M145" s="67">
        <f t="shared" si="20"/>
        <v>43585</v>
      </c>
      <c r="N145" s="107">
        <v>43255</v>
      </c>
      <c r="O145" s="86" t="str">
        <f t="shared" si="10"/>
        <v>Bilan n°1</v>
      </c>
      <c r="P145" s="71">
        <f t="shared" si="4"/>
        <v>43615</v>
      </c>
      <c r="Q145" s="75" t="str">
        <f t="shared" si="16"/>
        <v>Bilan n°1</v>
      </c>
      <c r="R145" s="68">
        <v>1</v>
      </c>
      <c r="S145" s="78">
        <f t="shared" si="6"/>
        <v>43577</v>
      </c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6"/>
      <c r="B146" s="106"/>
      <c r="C146" s="54">
        <v>997</v>
      </c>
      <c r="D146" s="129"/>
      <c r="E146" s="129"/>
      <c r="F146" s="58">
        <v>43234</v>
      </c>
      <c r="G146" s="58">
        <v>43489</v>
      </c>
      <c r="H146" s="64" t="str">
        <f t="shared" si="0"/>
        <v>Bilan n°3</v>
      </c>
      <c r="I146" s="64"/>
      <c r="J146" s="67">
        <f t="shared" si="21"/>
        <v>43583</v>
      </c>
      <c r="K146" s="68">
        <v>4</v>
      </c>
      <c r="L146" s="70">
        <f t="shared" si="22"/>
        <v>43493</v>
      </c>
      <c r="M146" s="67">
        <f t="shared" si="20"/>
        <v>43678</v>
      </c>
      <c r="N146" s="107">
        <v>43236</v>
      </c>
      <c r="O146" s="86" t="str">
        <f t="shared" si="10"/>
        <v>Bilan n°2</v>
      </c>
      <c r="P146" s="71">
        <f t="shared" si="4"/>
        <v>43596</v>
      </c>
      <c r="Q146" s="75" t="str">
        <f t="shared" si="16"/>
        <v>Bilan n°1</v>
      </c>
      <c r="R146" s="68">
        <v>1</v>
      </c>
      <c r="S146" s="78">
        <f t="shared" si="6"/>
        <v>43594</v>
      </c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6"/>
      <c r="B147" s="106"/>
      <c r="C147" s="80">
        <v>998</v>
      </c>
      <c r="D147" s="129"/>
      <c r="E147" s="129"/>
      <c r="F147" s="58">
        <v>43234</v>
      </c>
      <c r="G147" s="58">
        <v>43234</v>
      </c>
      <c r="H147" s="64" t="str">
        <f t="shared" si="0"/>
        <v>Bilan n°1</v>
      </c>
      <c r="I147" s="119"/>
      <c r="J147" s="67">
        <f t="shared" si="21"/>
        <v>43331</v>
      </c>
      <c r="K147" s="68">
        <v>5</v>
      </c>
      <c r="L147" s="70">
        <f t="shared" si="22"/>
        <v>43239</v>
      </c>
      <c r="M147" s="67">
        <f t="shared" si="20"/>
        <v>43427</v>
      </c>
      <c r="N147" s="107">
        <v>39590</v>
      </c>
      <c r="O147" s="86" t="str">
        <f t="shared" si="10"/>
        <v>Bilan n°1</v>
      </c>
      <c r="P147" s="71">
        <f t="shared" si="4"/>
        <v>39950</v>
      </c>
      <c r="Q147" s="75" t="str">
        <f t="shared" si="16"/>
        <v>Bilan n°1</v>
      </c>
      <c r="R147" s="68">
        <v>1</v>
      </c>
      <c r="S147" s="78">
        <f t="shared" si="6"/>
        <v>43594</v>
      </c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8" t="s">
        <v>46</v>
      </c>
      <c r="B148" s="106"/>
      <c r="C148" s="80">
        <v>999</v>
      </c>
      <c r="D148" s="129"/>
      <c r="E148" s="129"/>
      <c r="F148" s="58">
        <v>43236</v>
      </c>
      <c r="G148" s="58">
        <v>43365</v>
      </c>
      <c r="H148" s="64" t="str">
        <f t="shared" si="0"/>
        <v>Bilan n°2</v>
      </c>
      <c r="I148" s="119"/>
      <c r="J148" s="67">
        <f t="shared" si="21"/>
        <v>43463</v>
      </c>
      <c r="K148" s="68">
        <v>7</v>
      </c>
      <c r="L148" s="70">
        <f t="shared" si="22"/>
        <v>43372</v>
      </c>
      <c r="M148" s="67">
        <f t="shared" si="20"/>
        <v>43557</v>
      </c>
      <c r="N148" s="111"/>
      <c r="O148" s="86" t="str">
        <f t="shared" si="10"/>
        <v>Bilan n°1</v>
      </c>
      <c r="P148" s="71" t="str">
        <f t="shared" si="4"/>
        <v>A programmer</v>
      </c>
      <c r="Q148" s="75" t="str">
        <f t="shared" si="16"/>
        <v>Bilan n°1</v>
      </c>
      <c r="R148" s="68">
        <v>1</v>
      </c>
      <c r="S148" s="78">
        <f t="shared" si="6"/>
        <v>43596</v>
      </c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6"/>
      <c r="B149" s="106"/>
      <c r="C149" s="54">
        <v>1000</v>
      </c>
      <c r="D149" s="129"/>
      <c r="E149" s="129"/>
      <c r="F149" s="58">
        <v>43237</v>
      </c>
      <c r="G149" s="58">
        <v>43490</v>
      </c>
      <c r="H149" s="64" t="str">
        <f t="shared" si="0"/>
        <v>Bilan n°3</v>
      </c>
      <c r="I149" s="64"/>
      <c r="J149" s="67">
        <f t="shared" si="21"/>
        <v>43583</v>
      </c>
      <c r="K149" s="68">
        <v>3</v>
      </c>
      <c r="L149" s="70">
        <f t="shared" si="22"/>
        <v>43493</v>
      </c>
      <c r="M149" s="67">
        <f t="shared" si="20"/>
        <v>43678</v>
      </c>
      <c r="N149" s="107">
        <v>43270</v>
      </c>
      <c r="O149" s="86" t="str">
        <f t="shared" si="10"/>
        <v>Bilan n°2</v>
      </c>
      <c r="P149" s="71">
        <f t="shared" si="4"/>
        <v>43630</v>
      </c>
      <c r="Q149" s="75" t="str">
        <f t="shared" si="16"/>
        <v>Bilan n°1</v>
      </c>
      <c r="R149" s="68">
        <v>1</v>
      </c>
      <c r="S149" s="78">
        <f t="shared" si="6"/>
        <v>43597</v>
      </c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6"/>
      <c r="B150" s="106"/>
      <c r="C150" s="80">
        <v>1001</v>
      </c>
      <c r="D150" s="129"/>
      <c r="E150" s="129"/>
      <c r="F150" s="58">
        <v>43239</v>
      </c>
      <c r="G150" s="58">
        <v>43216</v>
      </c>
      <c r="H150" s="64" t="str">
        <f t="shared" si="0"/>
        <v>Bilan n°1</v>
      </c>
      <c r="I150" s="119"/>
      <c r="J150" s="67">
        <f t="shared" si="21"/>
        <v>43309</v>
      </c>
      <c r="K150" s="68">
        <v>2</v>
      </c>
      <c r="L150" s="70">
        <f t="shared" si="22"/>
        <v>43218</v>
      </c>
      <c r="M150" s="67">
        <f t="shared" si="20"/>
        <v>43405</v>
      </c>
      <c r="N150" s="67"/>
      <c r="O150" s="86" t="str">
        <f t="shared" si="10"/>
        <v>Bilan n°1</v>
      </c>
      <c r="P150" s="71" t="str">
        <f t="shared" si="4"/>
        <v>A programmer</v>
      </c>
      <c r="Q150" s="75" t="str">
        <f t="shared" si="16"/>
        <v>Bilan n°1</v>
      </c>
      <c r="R150" s="132"/>
      <c r="S150" s="78" t="str">
        <f t="shared" si="6"/>
        <v>A programmer</v>
      </c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6"/>
      <c r="B151" s="106"/>
      <c r="C151" s="80">
        <v>1002</v>
      </c>
      <c r="D151" s="129"/>
      <c r="E151" s="129"/>
      <c r="F151" s="58">
        <v>43239</v>
      </c>
      <c r="G151" s="58">
        <v>43546</v>
      </c>
      <c r="H151" s="64" t="str">
        <f t="shared" si="0"/>
        <v>Bilan n°4</v>
      </c>
      <c r="I151" s="119"/>
      <c r="J151" s="67">
        <f t="shared" si="21"/>
        <v>43641</v>
      </c>
      <c r="K151" s="68">
        <v>3</v>
      </c>
      <c r="L151" s="70">
        <f t="shared" si="22"/>
        <v>43549</v>
      </c>
      <c r="M151" s="67">
        <f t="shared" si="20"/>
        <v>43737</v>
      </c>
      <c r="N151" s="67"/>
      <c r="O151" s="86" t="str">
        <f t="shared" si="10"/>
        <v>Bilan n°2</v>
      </c>
      <c r="P151" s="71" t="str">
        <f t="shared" si="4"/>
        <v>A programmer</v>
      </c>
      <c r="Q151" s="75" t="str">
        <f t="shared" si="16"/>
        <v>Bilan n°1</v>
      </c>
      <c r="R151" s="132"/>
      <c r="S151" s="78" t="str">
        <f t="shared" si="6"/>
        <v>A programmer</v>
      </c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6"/>
      <c r="B152" s="106"/>
      <c r="C152" s="54">
        <v>1003</v>
      </c>
      <c r="D152" s="129"/>
      <c r="E152" s="129"/>
      <c r="F152" s="58">
        <v>43245</v>
      </c>
      <c r="G152" s="58">
        <v>43235</v>
      </c>
      <c r="H152" s="64" t="str">
        <f t="shared" si="0"/>
        <v>Bilan n°1</v>
      </c>
      <c r="I152" s="119"/>
      <c r="J152" s="67">
        <f t="shared" si="21"/>
        <v>43329</v>
      </c>
      <c r="K152" s="68">
        <v>2</v>
      </c>
      <c r="L152" s="70">
        <f t="shared" si="22"/>
        <v>43237</v>
      </c>
      <c r="M152" s="67">
        <f t="shared" si="20"/>
        <v>43425</v>
      </c>
      <c r="N152" s="58">
        <v>43242</v>
      </c>
      <c r="O152" s="86" t="str">
        <f t="shared" si="10"/>
        <v>Bilan n°1</v>
      </c>
      <c r="P152" s="71">
        <f t="shared" si="4"/>
        <v>43602</v>
      </c>
      <c r="Q152" s="75" t="str">
        <f t="shared" si="16"/>
        <v>Bilan n°1</v>
      </c>
      <c r="R152" s="132"/>
      <c r="S152" s="78" t="str">
        <f t="shared" si="6"/>
        <v>A programmer</v>
      </c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6"/>
      <c r="B153" s="106"/>
      <c r="C153" s="80">
        <v>1004</v>
      </c>
      <c r="D153" s="129"/>
      <c r="E153" s="129"/>
      <c r="F153" s="58">
        <v>43252</v>
      </c>
      <c r="G153" s="58">
        <v>43256</v>
      </c>
      <c r="H153" s="64" t="str">
        <f t="shared" si="0"/>
        <v>Bilan n°1</v>
      </c>
      <c r="I153" s="119"/>
      <c r="J153" s="67">
        <f t="shared" si="21"/>
        <v>43352</v>
      </c>
      <c r="K153" s="68">
        <v>4</v>
      </c>
      <c r="L153" s="70">
        <f t="shared" si="22"/>
        <v>43260</v>
      </c>
      <c r="M153" s="67">
        <f t="shared" si="20"/>
        <v>43447</v>
      </c>
      <c r="N153" s="111" t="s">
        <v>47</v>
      </c>
      <c r="O153" s="86" t="str">
        <f t="shared" si="10"/>
        <v>Bilan n°1</v>
      </c>
      <c r="P153" s="71" t="e">
        <f t="shared" si="4"/>
        <v>#VALUE!</v>
      </c>
      <c r="Q153" s="75" t="str">
        <f t="shared" si="16"/>
        <v>Bilan n°1</v>
      </c>
      <c r="R153" s="68">
        <v>1</v>
      </c>
      <c r="S153" s="78">
        <f t="shared" si="6"/>
        <v>43612</v>
      </c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6"/>
      <c r="B154" s="106"/>
      <c r="C154" s="80">
        <v>1005</v>
      </c>
      <c r="D154" s="129"/>
      <c r="E154" s="129"/>
      <c r="F154" s="58">
        <v>43255</v>
      </c>
      <c r="G154" s="58">
        <v>43409</v>
      </c>
      <c r="H154" s="64" t="str">
        <f t="shared" si="0"/>
        <v>Bilan n°2</v>
      </c>
      <c r="I154" s="119"/>
      <c r="J154" s="67">
        <f t="shared" si="21"/>
        <v>43503</v>
      </c>
      <c r="K154" s="68">
        <v>2</v>
      </c>
      <c r="L154" s="70">
        <f t="shared" si="22"/>
        <v>43411</v>
      </c>
      <c r="M154" s="67">
        <f t="shared" si="20"/>
        <v>43596</v>
      </c>
      <c r="N154" s="58">
        <v>43257</v>
      </c>
      <c r="O154" s="86" t="str">
        <f t="shared" si="10"/>
        <v>Bilan n°1</v>
      </c>
      <c r="P154" s="71">
        <f t="shared" si="4"/>
        <v>43617</v>
      </c>
      <c r="Q154" s="75" t="str">
        <f t="shared" si="16"/>
        <v>Bilan n°1</v>
      </c>
      <c r="R154" s="68">
        <v>1</v>
      </c>
      <c r="S154" s="78">
        <f t="shared" si="6"/>
        <v>43615</v>
      </c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6"/>
      <c r="B155" s="106"/>
      <c r="C155" s="80">
        <v>1007</v>
      </c>
      <c r="D155" s="129"/>
      <c r="E155" s="129"/>
      <c r="F155" s="58">
        <v>43259</v>
      </c>
      <c r="G155" s="58">
        <v>43259</v>
      </c>
      <c r="H155" s="64" t="str">
        <f t="shared" si="0"/>
        <v>Bilan n°1</v>
      </c>
      <c r="I155" s="119"/>
      <c r="J155" s="67">
        <f t="shared" si="21"/>
        <v>43358</v>
      </c>
      <c r="K155" s="68">
        <v>7</v>
      </c>
      <c r="L155" s="70">
        <f t="shared" si="22"/>
        <v>43266</v>
      </c>
      <c r="M155" s="67" t="e">
        <f>IF(#REF!="-","",EDATE(#REF!,3)+4)</f>
        <v>#REF!</v>
      </c>
      <c r="N155" s="58">
        <v>43635</v>
      </c>
      <c r="O155" s="86" t="str">
        <f t="shared" si="10"/>
        <v>Bilan n°1</v>
      </c>
      <c r="P155" s="71">
        <f t="shared" si="4"/>
        <v>43995</v>
      </c>
      <c r="Q155" s="75" t="str">
        <f t="shared" si="16"/>
        <v>Bilan n°1</v>
      </c>
      <c r="R155" s="68">
        <v>3</v>
      </c>
      <c r="S155" s="78" t="str">
        <f t="shared" si="6"/>
        <v>Réabo à prévoir</v>
      </c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6"/>
      <c r="B156" s="106"/>
      <c r="C156" s="109">
        <v>1008</v>
      </c>
      <c r="D156" s="129"/>
      <c r="E156" s="129"/>
      <c r="F156" s="58">
        <v>43269</v>
      </c>
      <c r="G156" s="58">
        <v>43269</v>
      </c>
      <c r="H156" s="64" t="str">
        <f t="shared" si="0"/>
        <v>Bilan n°1</v>
      </c>
      <c r="I156" s="119"/>
      <c r="J156" s="67">
        <f t="shared" si="21"/>
        <v>43364</v>
      </c>
      <c r="K156" s="68">
        <v>3</v>
      </c>
      <c r="L156" s="70">
        <f t="shared" si="22"/>
        <v>43272</v>
      </c>
      <c r="M156" s="67"/>
      <c r="N156" s="107">
        <v>43269</v>
      </c>
      <c r="O156" s="86" t="str">
        <f t="shared" si="10"/>
        <v>Bilan n°1</v>
      </c>
      <c r="P156" s="71">
        <f t="shared" si="4"/>
        <v>43629</v>
      </c>
      <c r="Q156" s="75" t="str">
        <f t="shared" si="16"/>
        <v>Bilan n°1</v>
      </c>
      <c r="R156" s="68">
        <v>1</v>
      </c>
      <c r="S156" s="78">
        <f t="shared" si="6"/>
        <v>43629</v>
      </c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6"/>
      <c r="B157" s="106"/>
      <c r="C157" s="109">
        <v>1009</v>
      </c>
      <c r="D157" s="129"/>
      <c r="E157" s="129"/>
      <c r="F157" s="58">
        <v>43273</v>
      </c>
      <c r="G157" s="58">
        <v>43304</v>
      </c>
      <c r="H157" s="64" t="str">
        <f t="shared" si="0"/>
        <v>Bilan n°1</v>
      </c>
      <c r="I157" s="119"/>
      <c r="J157" s="67" t="e">
        <f t="shared" si="21"/>
        <v>#VALUE!</v>
      </c>
      <c r="K157" s="68" t="s">
        <v>41</v>
      </c>
      <c r="L157" s="70" t="str">
        <f t="shared" si="22"/>
        <v/>
      </c>
      <c r="M157" s="67"/>
      <c r="N157" s="58">
        <v>43300</v>
      </c>
      <c r="O157" s="86" t="str">
        <f t="shared" si="10"/>
        <v>Bilan n°1</v>
      </c>
      <c r="P157" s="71">
        <f t="shared" si="4"/>
        <v>43660</v>
      </c>
      <c r="Q157" s="75" t="str">
        <f t="shared" si="16"/>
        <v>Bilan n°1</v>
      </c>
      <c r="R157" s="68">
        <v>1</v>
      </c>
      <c r="S157" s="78">
        <f t="shared" si="6"/>
        <v>43633</v>
      </c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6"/>
      <c r="B158" s="106"/>
      <c r="C158" s="109">
        <v>1010</v>
      </c>
      <c r="D158" s="129"/>
      <c r="E158" s="129"/>
      <c r="F158" s="58">
        <v>43291</v>
      </c>
      <c r="G158" s="58">
        <v>43291</v>
      </c>
      <c r="H158" s="64" t="str">
        <f t="shared" si="0"/>
        <v>Bilan n°1</v>
      </c>
      <c r="I158" s="119"/>
      <c r="J158" s="67">
        <f t="shared" si="21"/>
        <v>43391</v>
      </c>
      <c r="K158" s="68">
        <v>8</v>
      </c>
      <c r="L158" s="70">
        <f t="shared" si="22"/>
        <v>43299</v>
      </c>
      <c r="M158" s="67"/>
      <c r="N158" s="107">
        <v>43300</v>
      </c>
      <c r="O158" s="86" t="str">
        <f t="shared" si="10"/>
        <v>Bilan n°1</v>
      </c>
      <c r="P158" s="71">
        <f t="shared" si="4"/>
        <v>43660</v>
      </c>
      <c r="Q158" s="75" t="str">
        <f t="shared" si="16"/>
        <v>Bilan n°1</v>
      </c>
      <c r="R158" s="68">
        <v>1</v>
      </c>
      <c r="S158" s="78">
        <f t="shared" si="6"/>
        <v>43651</v>
      </c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6"/>
      <c r="B159" s="106"/>
      <c r="C159" s="109">
        <v>1011</v>
      </c>
      <c r="D159" s="129"/>
      <c r="E159" s="129"/>
      <c r="F159" s="58">
        <v>43314</v>
      </c>
      <c r="G159" s="58">
        <v>43480</v>
      </c>
      <c r="H159" s="64" t="str">
        <f t="shared" si="0"/>
        <v>Bilan n°2</v>
      </c>
      <c r="I159" s="64"/>
      <c r="J159" s="67">
        <f t="shared" si="21"/>
        <v>43576</v>
      </c>
      <c r="K159" s="68">
        <v>6</v>
      </c>
      <c r="L159" s="70">
        <f t="shared" si="22"/>
        <v>43486</v>
      </c>
      <c r="M159" s="67"/>
      <c r="N159" s="111"/>
      <c r="O159" s="86" t="str">
        <f t="shared" si="10"/>
        <v>Bilan n°1</v>
      </c>
      <c r="P159" s="71" t="str">
        <f t="shared" si="4"/>
        <v>A programmer</v>
      </c>
      <c r="Q159" s="75" t="str">
        <f t="shared" si="16"/>
        <v>Bilan n°1</v>
      </c>
      <c r="R159" s="68">
        <v>1</v>
      </c>
      <c r="S159" s="78">
        <f t="shared" si="6"/>
        <v>43674</v>
      </c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6"/>
      <c r="B160" s="106"/>
      <c r="C160" s="109">
        <v>1012</v>
      </c>
      <c r="D160" s="129"/>
      <c r="E160" s="129"/>
      <c r="F160" s="58">
        <v>43298</v>
      </c>
      <c r="G160" s="58">
        <v>43299</v>
      </c>
      <c r="H160" s="64" t="str">
        <f t="shared" si="0"/>
        <v>Bilan n°1</v>
      </c>
      <c r="I160" s="119"/>
      <c r="J160" s="67">
        <f t="shared" si="21"/>
        <v>43396</v>
      </c>
      <c r="K160" s="68">
        <v>5</v>
      </c>
      <c r="L160" s="70">
        <f t="shared" si="22"/>
        <v>43304</v>
      </c>
      <c r="M160" s="67"/>
      <c r="N160" s="111"/>
      <c r="O160" s="86" t="str">
        <f t="shared" si="10"/>
        <v>Bilan n°1</v>
      </c>
      <c r="P160" s="71" t="str">
        <f t="shared" si="4"/>
        <v>A programmer</v>
      </c>
      <c r="Q160" s="75" t="str">
        <f t="shared" si="16"/>
        <v>Bilan n°1</v>
      </c>
      <c r="R160" s="68">
        <v>1</v>
      </c>
      <c r="S160" s="78">
        <f t="shared" si="6"/>
        <v>43658</v>
      </c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6"/>
      <c r="B161" s="106"/>
      <c r="C161" s="109">
        <v>1014</v>
      </c>
      <c r="D161" s="129"/>
      <c r="E161" s="129"/>
      <c r="F161" s="58">
        <v>43339</v>
      </c>
      <c r="G161" s="58">
        <v>43475</v>
      </c>
      <c r="H161" s="64" t="str">
        <f t="shared" si="0"/>
        <v>Bilan n°2</v>
      </c>
      <c r="I161" s="64"/>
      <c r="J161" s="67">
        <f t="shared" si="21"/>
        <v>43570</v>
      </c>
      <c r="K161" s="68">
        <v>5</v>
      </c>
      <c r="L161" s="70">
        <f t="shared" si="22"/>
        <v>43480</v>
      </c>
      <c r="M161" s="67"/>
      <c r="N161" s="58">
        <v>43357</v>
      </c>
      <c r="O161" s="86" t="str">
        <f t="shared" si="10"/>
        <v>Bilan n°1</v>
      </c>
      <c r="P161" s="71">
        <f t="shared" si="4"/>
        <v>43717</v>
      </c>
      <c r="Q161" s="75" t="str">
        <f t="shared" si="16"/>
        <v>Bilan n°1</v>
      </c>
      <c r="R161" s="68">
        <v>1</v>
      </c>
      <c r="S161" s="78">
        <f t="shared" si="6"/>
        <v>43699</v>
      </c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6"/>
      <c r="B162" s="106"/>
      <c r="C162" s="109">
        <v>1015</v>
      </c>
      <c r="D162" s="129"/>
      <c r="E162" s="129"/>
      <c r="F162" s="58">
        <v>43347</v>
      </c>
      <c r="G162" s="58">
        <v>43479</v>
      </c>
      <c r="H162" s="64" t="str">
        <f t="shared" si="0"/>
        <v>Bilan n°2</v>
      </c>
      <c r="I162" s="64"/>
      <c r="J162" s="67">
        <f t="shared" si="21"/>
        <v>43596</v>
      </c>
      <c r="K162" s="68">
        <v>28</v>
      </c>
      <c r="L162" s="70">
        <f t="shared" si="22"/>
        <v>43507</v>
      </c>
      <c r="M162" s="67"/>
      <c r="N162" s="58">
        <v>43361</v>
      </c>
      <c r="O162" s="86" t="str">
        <f t="shared" si="10"/>
        <v>Bilan n°1</v>
      </c>
      <c r="P162" s="71">
        <f t="shared" si="4"/>
        <v>43721</v>
      </c>
      <c r="Q162" s="75" t="str">
        <f t="shared" si="16"/>
        <v>Bilan n°1</v>
      </c>
      <c r="R162" s="68">
        <v>2</v>
      </c>
      <c r="S162" s="78">
        <f t="shared" si="6"/>
        <v>44067</v>
      </c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6"/>
      <c r="B163" s="106"/>
      <c r="C163" s="109">
        <v>1017</v>
      </c>
      <c r="D163" s="129"/>
      <c r="E163" s="129"/>
      <c r="F163" s="58">
        <v>43350</v>
      </c>
      <c r="G163" s="58">
        <v>43521</v>
      </c>
      <c r="H163" s="64" t="str">
        <f t="shared" si="0"/>
        <v>Bilan n°2</v>
      </c>
      <c r="I163" s="119"/>
      <c r="J163" s="67" t="e">
        <f t="shared" si="21"/>
        <v>#VALUE!</v>
      </c>
      <c r="K163" s="68" t="s">
        <v>41</v>
      </c>
      <c r="L163" s="70" t="str">
        <f t="shared" si="22"/>
        <v/>
      </c>
      <c r="M163" s="67"/>
      <c r="N163" s="58">
        <v>43356</v>
      </c>
      <c r="O163" s="86" t="str">
        <f t="shared" si="10"/>
        <v>Bilan n°1</v>
      </c>
      <c r="P163" s="71">
        <f t="shared" si="4"/>
        <v>43716</v>
      </c>
      <c r="Q163" s="75" t="str">
        <f t="shared" si="16"/>
        <v>Bilan n°1</v>
      </c>
      <c r="R163" s="132"/>
      <c r="S163" s="78" t="str">
        <f t="shared" si="6"/>
        <v>A programmer</v>
      </c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6"/>
      <c r="B164" s="106"/>
      <c r="C164" s="109">
        <v>1018</v>
      </c>
      <c r="D164" s="129"/>
      <c r="E164" s="129"/>
      <c r="F164" s="58">
        <v>43350</v>
      </c>
      <c r="G164" s="58">
        <v>43358</v>
      </c>
      <c r="H164" s="64" t="str">
        <f t="shared" si="0"/>
        <v>Bilan n°1</v>
      </c>
      <c r="I164" s="119"/>
      <c r="J164" s="67">
        <f t="shared" si="21"/>
        <v>43463</v>
      </c>
      <c r="K164" s="68">
        <v>14</v>
      </c>
      <c r="L164" s="70">
        <f t="shared" si="22"/>
        <v>43372</v>
      </c>
      <c r="M164" s="67"/>
      <c r="N164" s="58">
        <v>43375</v>
      </c>
      <c r="O164" s="86" t="str">
        <f t="shared" si="10"/>
        <v>Bilan n°1</v>
      </c>
      <c r="P164" s="71">
        <f t="shared" si="4"/>
        <v>43735</v>
      </c>
      <c r="Q164" s="75" t="str">
        <f t="shared" si="16"/>
        <v>Bilan n°1</v>
      </c>
      <c r="R164" s="132"/>
      <c r="S164" s="78" t="str">
        <f t="shared" si="6"/>
        <v>A programmer</v>
      </c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6"/>
      <c r="B165" s="106"/>
      <c r="C165" s="109">
        <v>1019</v>
      </c>
      <c r="D165" s="129"/>
      <c r="E165" s="129"/>
      <c r="F165" s="58">
        <v>43351</v>
      </c>
      <c r="G165" s="58">
        <v>43509</v>
      </c>
      <c r="H165" s="64" t="str">
        <f t="shared" si="0"/>
        <v>Bilan n°2</v>
      </c>
      <c r="I165" s="64"/>
      <c r="J165" s="67">
        <f t="shared" si="21"/>
        <v>43601</v>
      </c>
      <c r="K165" s="68">
        <v>3</v>
      </c>
      <c r="L165" s="70">
        <f t="shared" si="22"/>
        <v>43512</v>
      </c>
      <c r="M165" s="67"/>
      <c r="N165" s="58">
        <v>43369</v>
      </c>
      <c r="O165" s="86" t="str">
        <f t="shared" si="10"/>
        <v>Bilan n°1</v>
      </c>
      <c r="P165" s="71">
        <f t="shared" si="4"/>
        <v>43729</v>
      </c>
      <c r="Q165" s="75" t="str">
        <f t="shared" si="16"/>
        <v>Bilan n°1</v>
      </c>
      <c r="R165" s="132"/>
      <c r="S165" s="78" t="str">
        <f t="shared" si="6"/>
        <v>A programmer</v>
      </c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6"/>
      <c r="B166" s="106"/>
      <c r="C166" s="109">
        <v>1022</v>
      </c>
      <c r="D166" s="129"/>
      <c r="E166" s="129"/>
      <c r="F166" s="58">
        <v>43353</v>
      </c>
      <c r="G166" s="58">
        <v>43356</v>
      </c>
      <c r="H166" s="64" t="str">
        <f t="shared" si="0"/>
        <v>Bilan n°1</v>
      </c>
      <c r="I166" s="119"/>
      <c r="J166" s="67">
        <f t="shared" si="21"/>
        <v>43451</v>
      </c>
      <c r="K166" s="68">
        <v>4</v>
      </c>
      <c r="L166" s="70">
        <f t="shared" si="22"/>
        <v>43360</v>
      </c>
      <c r="M166" s="67"/>
      <c r="N166" s="58">
        <v>43356</v>
      </c>
      <c r="O166" s="86" t="str">
        <f t="shared" si="10"/>
        <v>Bilan n°1</v>
      </c>
      <c r="P166" s="71">
        <f t="shared" si="4"/>
        <v>43716</v>
      </c>
      <c r="Q166" s="75" t="str">
        <f t="shared" si="16"/>
        <v>Bilan n°1</v>
      </c>
      <c r="R166" s="132"/>
      <c r="S166" s="78" t="str">
        <f t="shared" si="6"/>
        <v>A programmer</v>
      </c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6"/>
      <c r="B167" s="106"/>
      <c r="C167" s="109">
        <v>1023</v>
      </c>
      <c r="D167" s="129"/>
      <c r="E167" s="129"/>
      <c r="F167" s="58">
        <v>43353</v>
      </c>
      <c r="G167" s="58">
        <v>43482</v>
      </c>
      <c r="H167" s="64" t="str">
        <f t="shared" si="0"/>
        <v>Bilan n°2</v>
      </c>
      <c r="I167" s="64"/>
      <c r="J167" s="67">
        <f t="shared" si="21"/>
        <v>43576</v>
      </c>
      <c r="K167" s="68">
        <v>4</v>
      </c>
      <c r="L167" s="70">
        <f t="shared" si="22"/>
        <v>43486</v>
      </c>
      <c r="M167" s="67"/>
      <c r="N167" s="58">
        <v>43558</v>
      </c>
      <c r="O167" s="86" t="str">
        <f t="shared" si="10"/>
        <v>Bilan n°1</v>
      </c>
      <c r="P167" s="71">
        <f t="shared" si="4"/>
        <v>43918</v>
      </c>
      <c r="Q167" s="75" t="str">
        <f t="shared" si="16"/>
        <v>Bilan n°1</v>
      </c>
      <c r="R167" s="132"/>
      <c r="S167" s="78" t="str">
        <f t="shared" si="6"/>
        <v>A programmer</v>
      </c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6"/>
      <c r="B168" s="106"/>
      <c r="C168" s="109">
        <v>1025</v>
      </c>
      <c r="D168" s="129"/>
      <c r="E168" s="129"/>
      <c r="F168" s="58">
        <v>43354</v>
      </c>
      <c r="G168" s="58">
        <v>43544</v>
      </c>
      <c r="H168" s="64" t="str">
        <f t="shared" si="0"/>
        <v>Bilan n°3</v>
      </c>
      <c r="I168" s="119"/>
      <c r="J168" s="67" t="e">
        <f t="shared" si="21"/>
        <v>#VALUE!</v>
      </c>
      <c r="K168" s="68" t="s">
        <v>41</v>
      </c>
      <c r="L168" s="70" t="str">
        <f t="shared" si="22"/>
        <v/>
      </c>
      <c r="M168" s="67"/>
      <c r="N168" s="58">
        <v>43356</v>
      </c>
      <c r="O168" s="86" t="str">
        <f t="shared" si="10"/>
        <v>Bilan n°2</v>
      </c>
      <c r="P168" s="71">
        <f t="shared" si="4"/>
        <v>43716</v>
      </c>
      <c r="Q168" s="75" t="str">
        <f t="shared" si="16"/>
        <v>Bilan n°1</v>
      </c>
      <c r="R168" s="132"/>
      <c r="S168" s="78" t="str">
        <f t="shared" si="6"/>
        <v>A programmer</v>
      </c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33"/>
      <c r="B169" s="134" t="s">
        <v>48</v>
      </c>
      <c r="C169" s="135">
        <v>1027</v>
      </c>
      <c r="D169" s="136"/>
      <c r="E169" s="136"/>
      <c r="F169" s="137">
        <v>43356</v>
      </c>
      <c r="G169" s="137">
        <v>43474</v>
      </c>
      <c r="H169" s="64" t="str">
        <f t="shared" si="0"/>
        <v>Bilan n°2</v>
      </c>
      <c r="I169" s="138"/>
      <c r="J169" s="67">
        <f t="shared" si="21"/>
        <v>43566</v>
      </c>
      <c r="K169" s="134">
        <v>2</v>
      </c>
      <c r="L169" s="70">
        <f t="shared" si="22"/>
        <v>43476</v>
      </c>
      <c r="M169" s="138"/>
      <c r="N169" s="58">
        <v>43369</v>
      </c>
      <c r="O169" s="86" t="str">
        <f t="shared" si="10"/>
        <v>Bilan n°1</v>
      </c>
      <c r="P169" s="71">
        <f t="shared" si="4"/>
        <v>43729</v>
      </c>
      <c r="Q169" s="75" t="str">
        <f t="shared" si="16"/>
        <v>Bilan n°1</v>
      </c>
      <c r="R169" s="132"/>
      <c r="S169" s="78" t="str">
        <f t="shared" si="6"/>
        <v>A programmer</v>
      </c>
      <c r="T169" s="139"/>
      <c r="U169" s="139"/>
      <c r="V169" s="139"/>
      <c r="W169" s="139"/>
      <c r="X169" s="139"/>
      <c r="Y169" s="139"/>
      <c r="Z169" s="139"/>
    </row>
    <row r="170" spans="1:26" ht="15.75" customHeight="1">
      <c r="A170" s="140"/>
      <c r="B170" s="140"/>
      <c r="C170" s="141">
        <v>1028</v>
      </c>
      <c r="D170" s="142"/>
      <c r="E170" s="142"/>
      <c r="F170" s="143">
        <v>43356</v>
      </c>
      <c r="G170" s="144">
        <v>43352</v>
      </c>
      <c r="H170" s="64" t="str">
        <f t="shared" si="0"/>
        <v>Bilan n°1</v>
      </c>
      <c r="I170" s="145"/>
      <c r="J170" s="67">
        <f t="shared" si="21"/>
        <v>43446</v>
      </c>
      <c r="K170" s="146">
        <v>3</v>
      </c>
      <c r="L170" s="70">
        <f t="shared" si="22"/>
        <v>43355</v>
      </c>
      <c r="M170" s="147"/>
      <c r="N170" s="148"/>
      <c r="O170" s="86"/>
      <c r="P170" s="71" t="str">
        <f t="shared" si="4"/>
        <v>A programmer</v>
      </c>
      <c r="Q170" s="75" t="str">
        <f t="shared" si="16"/>
        <v>Bilan n°1</v>
      </c>
      <c r="R170" s="132"/>
      <c r="S170" s="78" t="str">
        <f t="shared" si="6"/>
        <v>A programmer</v>
      </c>
      <c r="T170" s="139"/>
      <c r="U170" s="139"/>
      <c r="V170" s="139"/>
      <c r="W170" s="139"/>
      <c r="X170" s="139"/>
      <c r="Y170" s="139"/>
      <c r="Z170" s="139"/>
    </row>
    <row r="171" spans="1:26" ht="15.75" customHeight="1">
      <c r="A171" s="133"/>
      <c r="B171" s="133"/>
      <c r="C171" s="135">
        <v>1029</v>
      </c>
      <c r="D171" s="136"/>
      <c r="E171" s="136"/>
      <c r="F171" s="137">
        <v>43357</v>
      </c>
      <c r="G171" s="137">
        <v>43510</v>
      </c>
      <c r="H171" s="64" t="str">
        <f t="shared" si="0"/>
        <v>Bilan n°2</v>
      </c>
      <c r="I171" s="134"/>
      <c r="J171" s="67">
        <f t="shared" si="21"/>
        <v>43600</v>
      </c>
      <c r="K171" s="134">
        <v>1</v>
      </c>
      <c r="L171" s="70">
        <f t="shared" si="22"/>
        <v>43511</v>
      </c>
      <c r="M171" s="138"/>
      <c r="N171" s="58">
        <v>43362</v>
      </c>
      <c r="O171" s="86" t="str">
        <f t="shared" ref="O171:O212" si="23">IF(A171="Résiliation","-",IF(H171="Bilan n°1","Bilan n°1",IF(H171="Bilan n°2","Bilan n°1",IF(H171="Bilan n°4","Bilan n°2",IF(H171="Bilan n°3","Bilan n°2",IF(H171="Bilan n°5","Bilan n°3",IF(H171="Bilan n°6","Bilan n°3",IF(H171="Bilan n°7","Bilan n°4",IF(H171="Bilan n°9","Bilan n°5",IF(H171="Bilan n°10","Bilan n°6","-"))))))))))</f>
        <v>Bilan n°1</v>
      </c>
      <c r="P171" s="71">
        <f t="shared" si="4"/>
        <v>43722</v>
      </c>
      <c r="Q171" s="75" t="str">
        <f t="shared" si="16"/>
        <v>Bilan n°1</v>
      </c>
      <c r="R171" s="132"/>
      <c r="S171" s="78" t="str">
        <f t="shared" si="6"/>
        <v>A programmer</v>
      </c>
      <c r="T171" s="139"/>
      <c r="U171" s="139"/>
      <c r="V171" s="139"/>
      <c r="W171" s="139"/>
      <c r="X171" s="139"/>
      <c r="Y171" s="139"/>
      <c r="Z171" s="139"/>
    </row>
    <row r="172" spans="1:26" ht="15.75" customHeight="1">
      <c r="A172" s="140"/>
      <c r="B172" s="140"/>
      <c r="C172" s="141">
        <v>1030</v>
      </c>
      <c r="D172" s="142"/>
      <c r="E172" s="142"/>
      <c r="F172" s="143">
        <v>43360</v>
      </c>
      <c r="G172" s="144">
        <v>43454</v>
      </c>
      <c r="H172" s="64" t="str">
        <f t="shared" si="0"/>
        <v>Bilan n°2</v>
      </c>
      <c r="I172" s="149"/>
      <c r="J172" s="67">
        <f t="shared" si="21"/>
        <v>43571</v>
      </c>
      <c r="K172" s="146">
        <v>27</v>
      </c>
      <c r="L172" s="70">
        <f t="shared" si="22"/>
        <v>43481</v>
      </c>
      <c r="M172" s="147"/>
      <c r="N172" s="58">
        <v>43368</v>
      </c>
      <c r="O172" s="86" t="str">
        <f t="shared" si="23"/>
        <v>Bilan n°1</v>
      </c>
      <c r="P172" s="71">
        <f t="shared" si="4"/>
        <v>43728</v>
      </c>
      <c r="Q172" s="75" t="str">
        <f t="shared" si="16"/>
        <v>Bilan n°1</v>
      </c>
      <c r="R172" s="132"/>
      <c r="S172" s="78" t="str">
        <f t="shared" si="6"/>
        <v>A programmer</v>
      </c>
      <c r="T172" s="139"/>
      <c r="U172" s="139"/>
      <c r="V172" s="139"/>
      <c r="W172" s="139"/>
      <c r="X172" s="139"/>
      <c r="Y172" s="139"/>
      <c r="Z172" s="139"/>
    </row>
    <row r="173" spans="1:26" ht="15.75" customHeight="1">
      <c r="A173" s="140"/>
      <c r="B173" s="140"/>
      <c r="C173" s="141">
        <v>1032</v>
      </c>
      <c r="D173" s="142"/>
      <c r="E173" s="142"/>
      <c r="F173" s="143">
        <v>43363</v>
      </c>
      <c r="G173" s="144">
        <v>43495</v>
      </c>
      <c r="H173" s="64" t="str">
        <f t="shared" si="0"/>
        <v>Bilan n°2</v>
      </c>
      <c r="I173" s="149"/>
      <c r="J173" s="67">
        <f t="shared" si="21"/>
        <v>43589</v>
      </c>
      <c r="K173" s="146">
        <v>5</v>
      </c>
      <c r="L173" s="70">
        <f t="shared" si="22"/>
        <v>43500</v>
      </c>
      <c r="M173" s="147"/>
      <c r="N173" s="58">
        <v>43369</v>
      </c>
      <c r="O173" s="86" t="str">
        <f t="shared" si="23"/>
        <v>Bilan n°1</v>
      </c>
      <c r="P173" s="71">
        <f t="shared" si="4"/>
        <v>43729</v>
      </c>
      <c r="Q173" s="75" t="str">
        <f t="shared" si="16"/>
        <v>Bilan n°1</v>
      </c>
      <c r="R173" s="132"/>
      <c r="S173" s="78" t="str">
        <f t="shared" si="6"/>
        <v>A programmer</v>
      </c>
      <c r="T173" s="139"/>
      <c r="U173" s="139"/>
      <c r="V173" s="139"/>
      <c r="W173" s="139"/>
      <c r="X173" s="139"/>
      <c r="Y173" s="139"/>
      <c r="Z173" s="139"/>
    </row>
    <row r="174" spans="1:26" ht="15.75" customHeight="1">
      <c r="A174" s="140"/>
      <c r="B174" s="140"/>
      <c r="C174" s="141">
        <v>1033</v>
      </c>
      <c r="D174" s="142"/>
      <c r="E174" s="142"/>
      <c r="F174" s="143">
        <v>43367</v>
      </c>
      <c r="G174" s="144">
        <v>43536</v>
      </c>
      <c r="H174" s="64" t="str">
        <f t="shared" si="0"/>
        <v>Bilan n°2</v>
      </c>
      <c r="I174" s="145"/>
      <c r="J174" s="67">
        <f t="shared" si="21"/>
        <v>43630</v>
      </c>
      <c r="K174" s="146">
        <v>2</v>
      </c>
      <c r="L174" s="58">
        <f t="shared" si="22"/>
        <v>43538</v>
      </c>
      <c r="M174" s="147"/>
      <c r="N174" s="58">
        <v>43373</v>
      </c>
      <c r="O174" s="86" t="str">
        <f t="shared" si="23"/>
        <v>Bilan n°1</v>
      </c>
      <c r="P174" s="71">
        <f t="shared" si="4"/>
        <v>43733</v>
      </c>
      <c r="Q174" s="75" t="str">
        <f t="shared" si="16"/>
        <v>Bilan n°1</v>
      </c>
      <c r="R174" s="132"/>
      <c r="S174" s="78" t="str">
        <f t="shared" si="6"/>
        <v>A programmer</v>
      </c>
      <c r="T174" s="139"/>
      <c r="U174" s="139"/>
      <c r="V174" s="139"/>
      <c r="W174" s="139"/>
      <c r="X174" s="139"/>
      <c r="Y174" s="139"/>
      <c r="Z174" s="139"/>
    </row>
    <row r="175" spans="1:26" ht="15.75" customHeight="1">
      <c r="A175" s="133"/>
      <c r="B175" s="133"/>
      <c r="C175" s="135">
        <v>1034</v>
      </c>
      <c r="D175" s="136"/>
      <c r="E175" s="136"/>
      <c r="F175" s="137">
        <v>43369</v>
      </c>
      <c r="G175" s="137">
        <v>43481</v>
      </c>
      <c r="H175" s="64" t="str">
        <f t="shared" si="0"/>
        <v>Bilan n°2</v>
      </c>
      <c r="I175" s="138"/>
      <c r="J175" s="67">
        <f t="shared" si="21"/>
        <v>43585</v>
      </c>
      <c r="K175" s="134">
        <v>15</v>
      </c>
      <c r="L175" s="70">
        <f t="shared" si="22"/>
        <v>43496</v>
      </c>
      <c r="M175" s="138"/>
      <c r="N175" s="58">
        <v>43390</v>
      </c>
      <c r="O175" s="86" t="str">
        <f t="shared" si="23"/>
        <v>Bilan n°1</v>
      </c>
      <c r="P175" s="71">
        <f t="shared" si="4"/>
        <v>43750</v>
      </c>
      <c r="Q175" s="75" t="str">
        <f t="shared" si="16"/>
        <v>Bilan n°1</v>
      </c>
      <c r="R175" s="132"/>
      <c r="S175" s="78" t="str">
        <f t="shared" si="6"/>
        <v>A programmer</v>
      </c>
      <c r="T175" s="139"/>
      <c r="U175" s="139"/>
      <c r="V175" s="139"/>
      <c r="W175" s="139"/>
      <c r="X175" s="139"/>
      <c r="Y175" s="139"/>
      <c r="Z175" s="139"/>
    </row>
    <row r="176" spans="1:26" ht="15.75" customHeight="1">
      <c r="A176" s="140"/>
      <c r="B176" s="140"/>
      <c r="C176" s="141">
        <v>1035</v>
      </c>
      <c r="D176" s="142"/>
      <c r="E176" s="142"/>
      <c r="F176" s="143">
        <v>43369</v>
      </c>
      <c r="G176" s="144">
        <v>43376</v>
      </c>
      <c r="H176" s="64" t="str">
        <f t="shared" si="0"/>
        <v>Bilan n°1</v>
      </c>
      <c r="I176" s="145"/>
      <c r="J176" s="67">
        <f t="shared" si="21"/>
        <v>43469</v>
      </c>
      <c r="K176" s="146">
        <v>1</v>
      </c>
      <c r="L176" s="70">
        <f t="shared" si="22"/>
        <v>43377</v>
      </c>
      <c r="M176" s="147"/>
      <c r="N176" s="58">
        <v>43389</v>
      </c>
      <c r="O176" s="86" t="str">
        <f t="shared" si="23"/>
        <v>Bilan n°1</v>
      </c>
      <c r="P176" s="71">
        <f t="shared" si="4"/>
        <v>43749</v>
      </c>
      <c r="Q176" s="75" t="str">
        <f t="shared" si="16"/>
        <v>Bilan n°1</v>
      </c>
      <c r="R176" s="132"/>
      <c r="S176" s="78" t="str">
        <f t="shared" si="6"/>
        <v>A programmer</v>
      </c>
      <c r="T176" s="139"/>
      <c r="U176" s="139"/>
      <c r="V176" s="139"/>
      <c r="W176" s="139"/>
      <c r="X176" s="139"/>
      <c r="Y176" s="139"/>
      <c r="Z176" s="139"/>
    </row>
    <row r="177" spans="1:26" ht="15.75" customHeight="1">
      <c r="A177" s="133"/>
      <c r="B177" s="133"/>
      <c r="C177" s="135">
        <v>1036</v>
      </c>
      <c r="D177" s="136"/>
      <c r="E177" s="136"/>
      <c r="F177" s="137">
        <v>43370</v>
      </c>
      <c r="G177" s="137">
        <v>43488</v>
      </c>
      <c r="H177" s="64" t="str">
        <f t="shared" si="0"/>
        <v>Bilan n°2</v>
      </c>
      <c r="I177" s="138"/>
      <c r="J177" s="67">
        <f t="shared" si="21"/>
        <v>43585</v>
      </c>
      <c r="K177" s="134">
        <v>7</v>
      </c>
      <c r="L177" s="70">
        <f t="shared" si="22"/>
        <v>43495</v>
      </c>
      <c r="M177" s="138"/>
      <c r="N177" s="58">
        <v>43404</v>
      </c>
      <c r="O177" s="86" t="str">
        <f t="shared" si="23"/>
        <v>Bilan n°1</v>
      </c>
      <c r="P177" s="71">
        <f t="shared" si="4"/>
        <v>43764</v>
      </c>
      <c r="Q177" s="75" t="str">
        <f t="shared" si="16"/>
        <v>Bilan n°1</v>
      </c>
      <c r="R177" s="132"/>
      <c r="S177" s="78" t="str">
        <f t="shared" si="6"/>
        <v>A programmer</v>
      </c>
      <c r="T177" s="139"/>
      <c r="U177" s="139"/>
      <c r="V177" s="139"/>
      <c r="W177" s="139"/>
      <c r="X177" s="139"/>
      <c r="Y177" s="139"/>
      <c r="Z177" s="139"/>
    </row>
    <row r="178" spans="1:26" ht="15.75" customHeight="1">
      <c r="A178" s="140"/>
      <c r="B178" s="140"/>
      <c r="C178" s="141">
        <v>1037</v>
      </c>
      <c r="D178" s="142"/>
      <c r="E178" s="142"/>
      <c r="F178" s="143">
        <v>43370</v>
      </c>
      <c r="G178" s="144">
        <v>43374</v>
      </c>
      <c r="H178" s="64" t="str">
        <f t="shared" si="0"/>
        <v>Bilan n°1</v>
      </c>
      <c r="I178" s="145"/>
      <c r="J178" s="67">
        <f t="shared" si="21"/>
        <v>43473</v>
      </c>
      <c r="K178" s="146">
        <v>7</v>
      </c>
      <c r="L178" s="70">
        <f t="shared" si="22"/>
        <v>43381</v>
      </c>
      <c r="M178" s="147"/>
      <c r="N178" s="58">
        <v>43389</v>
      </c>
      <c r="O178" s="86" t="str">
        <f t="shared" si="23"/>
        <v>Bilan n°1</v>
      </c>
      <c r="P178" s="71">
        <f t="shared" si="4"/>
        <v>43749</v>
      </c>
      <c r="Q178" s="75" t="str">
        <f t="shared" si="16"/>
        <v>Bilan n°1</v>
      </c>
      <c r="R178" s="68">
        <v>1</v>
      </c>
      <c r="S178" s="78">
        <f t="shared" si="6"/>
        <v>43730</v>
      </c>
      <c r="T178" s="139"/>
      <c r="U178" s="139"/>
      <c r="V178" s="139"/>
      <c r="W178" s="139"/>
      <c r="X178" s="139"/>
      <c r="Y178" s="139"/>
      <c r="Z178" s="139"/>
    </row>
    <row r="179" spans="1:26" ht="15.75" customHeight="1">
      <c r="A179" s="133"/>
      <c r="B179" s="133"/>
      <c r="C179" s="150">
        <v>1038</v>
      </c>
      <c r="D179" s="136"/>
      <c r="E179" s="136"/>
      <c r="F179" s="151">
        <v>43376</v>
      </c>
      <c r="G179" s="137">
        <v>43528</v>
      </c>
      <c r="H179" s="64" t="str">
        <f t="shared" si="0"/>
        <v>Bilan n°2</v>
      </c>
      <c r="I179" s="134"/>
      <c r="J179" s="67">
        <f t="shared" si="21"/>
        <v>43622</v>
      </c>
      <c r="K179" s="134">
        <v>2</v>
      </c>
      <c r="L179" s="70">
        <f t="shared" si="22"/>
        <v>43530</v>
      </c>
      <c r="M179" s="138"/>
      <c r="N179" s="58">
        <v>43383</v>
      </c>
      <c r="O179" s="86" t="str">
        <f t="shared" si="23"/>
        <v>Bilan n°1</v>
      </c>
      <c r="P179" s="71">
        <f t="shared" si="4"/>
        <v>43743</v>
      </c>
      <c r="Q179" s="75" t="str">
        <f t="shared" si="16"/>
        <v>Bilan n°1</v>
      </c>
      <c r="R179" s="68">
        <v>1</v>
      </c>
      <c r="S179" s="78">
        <f t="shared" si="6"/>
        <v>43736</v>
      </c>
      <c r="T179" s="139"/>
      <c r="U179" s="139"/>
      <c r="V179" s="139"/>
      <c r="W179" s="139"/>
      <c r="X179" s="139"/>
      <c r="Y179" s="139"/>
      <c r="Z179" s="139"/>
    </row>
    <row r="180" spans="1:26" ht="15.75" customHeight="1">
      <c r="A180" s="140"/>
      <c r="B180" s="140"/>
      <c r="C180" s="152">
        <v>1039</v>
      </c>
      <c r="D180" s="142"/>
      <c r="E180" s="142"/>
      <c r="F180" s="153">
        <v>43377</v>
      </c>
      <c r="G180" s="144">
        <v>43386</v>
      </c>
      <c r="H180" s="64" t="str">
        <f t="shared" si="0"/>
        <v>Bilan n°1</v>
      </c>
      <c r="I180" s="145"/>
      <c r="J180" s="67">
        <f t="shared" si="21"/>
        <v>43503</v>
      </c>
      <c r="K180" s="146">
        <v>25</v>
      </c>
      <c r="L180" s="70">
        <f t="shared" si="22"/>
        <v>43411</v>
      </c>
      <c r="M180" s="147"/>
      <c r="N180" s="58"/>
      <c r="O180" s="86" t="str">
        <f t="shared" si="23"/>
        <v>Bilan n°1</v>
      </c>
      <c r="P180" s="71" t="str">
        <f t="shared" si="4"/>
        <v>A programmer</v>
      </c>
      <c r="Q180" s="75" t="str">
        <f t="shared" si="16"/>
        <v>Bilan n°1</v>
      </c>
      <c r="R180" s="132"/>
      <c r="S180" s="78" t="str">
        <f t="shared" si="6"/>
        <v>A programmer</v>
      </c>
      <c r="T180" s="139"/>
      <c r="U180" s="139"/>
      <c r="V180" s="139"/>
      <c r="W180" s="139"/>
      <c r="X180" s="139"/>
      <c r="Y180" s="139"/>
      <c r="Z180" s="139"/>
    </row>
    <row r="181" spans="1:26" ht="15.75" customHeight="1">
      <c r="A181" s="140"/>
      <c r="B181" s="140"/>
      <c r="C181" s="141">
        <v>1040</v>
      </c>
      <c r="D181" s="142"/>
      <c r="E181" s="142"/>
      <c r="F181" s="143">
        <v>43377</v>
      </c>
      <c r="G181" s="144">
        <v>43525</v>
      </c>
      <c r="H181" s="64" t="str">
        <f t="shared" si="0"/>
        <v>Bilan n°2</v>
      </c>
      <c r="I181" s="145"/>
      <c r="J181" s="67">
        <f t="shared" si="21"/>
        <v>43624</v>
      </c>
      <c r="K181" s="146">
        <v>7</v>
      </c>
      <c r="L181" s="70">
        <f t="shared" si="22"/>
        <v>43532</v>
      </c>
      <c r="M181" s="147"/>
      <c r="N181" s="58">
        <v>43558</v>
      </c>
      <c r="O181" s="86" t="str">
        <f t="shared" si="23"/>
        <v>Bilan n°1</v>
      </c>
      <c r="P181" s="71">
        <f t="shared" si="4"/>
        <v>43918</v>
      </c>
      <c r="Q181" s="75" t="str">
        <f t="shared" si="16"/>
        <v>Bilan n°1</v>
      </c>
      <c r="R181" s="132"/>
      <c r="S181" s="78" t="str">
        <f t="shared" si="6"/>
        <v>A programmer</v>
      </c>
      <c r="T181" s="139"/>
      <c r="U181" s="139"/>
      <c r="V181" s="139"/>
      <c r="W181" s="139"/>
      <c r="X181" s="139"/>
      <c r="Y181" s="139"/>
      <c r="Z181" s="139"/>
    </row>
    <row r="182" spans="1:26" ht="15.75" customHeight="1">
      <c r="A182" s="133"/>
      <c r="B182" s="133"/>
      <c r="C182" s="135">
        <v>1041</v>
      </c>
      <c r="D182" s="136"/>
      <c r="E182" s="136"/>
      <c r="F182" s="137">
        <v>43378</v>
      </c>
      <c r="G182" s="137">
        <v>43504</v>
      </c>
      <c r="H182" s="64" t="str">
        <f t="shared" si="0"/>
        <v>Bilan n°2</v>
      </c>
      <c r="I182" s="138"/>
      <c r="J182" s="67">
        <f t="shared" si="21"/>
        <v>43601</v>
      </c>
      <c r="K182" s="134">
        <v>8</v>
      </c>
      <c r="L182" s="70">
        <f t="shared" si="22"/>
        <v>43512</v>
      </c>
      <c r="M182" s="138"/>
      <c r="N182" s="58">
        <v>43389</v>
      </c>
      <c r="O182" s="86" t="str">
        <f t="shared" si="23"/>
        <v>Bilan n°1</v>
      </c>
      <c r="P182" s="71">
        <f t="shared" si="4"/>
        <v>43749</v>
      </c>
      <c r="Q182" s="75" t="str">
        <f t="shared" si="16"/>
        <v>Bilan n°1</v>
      </c>
      <c r="R182" s="68">
        <v>1</v>
      </c>
      <c r="S182" s="78">
        <f t="shared" si="6"/>
        <v>43738</v>
      </c>
      <c r="T182" s="139"/>
      <c r="U182" s="139"/>
      <c r="V182" s="139"/>
      <c r="W182" s="139"/>
      <c r="X182" s="139"/>
      <c r="Y182" s="139"/>
      <c r="Z182" s="139"/>
    </row>
    <row r="183" spans="1:26" ht="15.75" customHeight="1">
      <c r="A183" s="140"/>
      <c r="B183" s="140"/>
      <c r="C183" s="141">
        <v>1042</v>
      </c>
      <c r="D183" s="142"/>
      <c r="E183" s="142"/>
      <c r="F183" s="143">
        <v>43383</v>
      </c>
      <c r="G183" s="144">
        <v>43500</v>
      </c>
      <c r="H183" s="64" t="str">
        <f t="shared" si="0"/>
        <v>Bilan n°2</v>
      </c>
      <c r="I183" s="134"/>
      <c r="J183" s="67" t="e">
        <f t="shared" si="21"/>
        <v>#VALUE!</v>
      </c>
      <c r="K183" s="146" t="s">
        <v>41</v>
      </c>
      <c r="L183" s="70" t="str">
        <f t="shared" si="22"/>
        <v/>
      </c>
      <c r="M183" s="147"/>
      <c r="N183" s="58">
        <v>43390</v>
      </c>
      <c r="O183" s="86" t="str">
        <f t="shared" si="23"/>
        <v>Bilan n°1</v>
      </c>
      <c r="P183" s="71">
        <f t="shared" si="4"/>
        <v>43750</v>
      </c>
      <c r="Q183" s="75" t="str">
        <f t="shared" si="16"/>
        <v>Bilan n°1</v>
      </c>
      <c r="R183" s="132"/>
      <c r="S183" s="78" t="str">
        <f t="shared" si="6"/>
        <v>A programmer</v>
      </c>
      <c r="T183" s="139"/>
      <c r="U183" s="139"/>
      <c r="V183" s="139"/>
      <c r="W183" s="139"/>
      <c r="X183" s="139"/>
      <c r="Y183" s="139"/>
      <c r="Z183" s="139"/>
    </row>
    <row r="184" spans="1:26" ht="15.75" customHeight="1">
      <c r="A184" s="133"/>
      <c r="B184" s="133"/>
      <c r="C184" s="135">
        <v>1043</v>
      </c>
      <c r="D184" s="136"/>
      <c r="E184" s="136"/>
      <c r="F184" s="137">
        <v>43384</v>
      </c>
      <c r="G184" s="137">
        <v>43384</v>
      </c>
      <c r="H184" s="64" t="str">
        <f t="shared" si="0"/>
        <v>Bilan n°1</v>
      </c>
      <c r="I184" s="134"/>
      <c r="J184" s="67">
        <f t="shared" si="21"/>
        <v>43484</v>
      </c>
      <c r="K184" s="134">
        <v>8</v>
      </c>
      <c r="L184" s="70">
        <f t="shared" si="22"/>
        <v>43392</v>
      </c>
      <c r="M184" s="138"/>
      <c r="N184" s="58">
        <v>43396</v>
      </c>
      <c r="O184" s="86" t="str">
        <f t="shared" si="23"/>
        <v>Bilan n°1</v>
      </c>
      <c r="P184" s="71">
        <f t="shared" si="4"/>
        <v>43756</v>
      </c>
      <c r="Q184" s="75" t="str">
        <f t="shared" si="16"/>
        <v>Bilan n°1</v>
      </c>
      <c r="R184" s="132"/>
      <c r="S184" s="78" t="str">
        <f t="shared" si="6"/>
        <v>A programmer</v>
      </c>
      <c r="T184" s="139"/>
      <c r="U184" s="139"/>
      <c r="V184" s="139"/>
      <c r="W184" s="139"/>
      <c r="X184" s="139"/>
      <c r="Y184" s="139"/>
      <c r="Z184" s="139"/>
    </row>
    <row r="185" spans="1:26" ht="15.75" customHeight="1">
      <c r="A185" s="140"/>
      <c r="B185" s="140"/>
      <c r="C185" s="141">
        <v>1044</v>
      </c>
      <c r="D185" s="142"/>
      <c r="E185" s="142"/>
      <c r="F185" s="143">
        <v>43384</v>
      </c>
      <c r="G185" s="144">
        <v>43386</v>
      </c>
      <c r="H185" s="64" t="str">
        <f t="shared" si="0"/>
        <v>Bilan n°1</v>
      </c>
      <c r="I185" s="134"/>
      <c r="J185" s="67">
        <f t="shared" si="21"/>
        <v>43484</v>
      </c>
      <c r="K185" s="146">
        <v>6</v>
      </c>
      <c r="L185" s="70">
        <f t="shared" si="22"/>
        <v>43392</v>
      </c>
      <c r="M185" s="147"/>
      <c r="N185" s="58"/>
      <c r="O185" s="86" t="str">
        <f t="shared" si="23"/>
        <v>Bilan n°1</v>
      </c>
      <c r="P185" s="71" t="str">
        <f t="shared" si="4"/>
        <v>A programmer</v>
      </c>
      <c r="Q185" s="75" t="str">
        <f t="shared" si="16"/>
        <v>Bilan n°1</v>
      </c>
      <c r="R185" s="132"/>
      <c r="S185" s="78" t="str">
        <f t="shared" si="6"/>
        <v>A programmer</v>
      </c>
      <c r="T185" s="139"/>
      <c r="U185" s="139"/>
      <c r="V185" s="139"/>
      <c r="W185" s="139"/>
      <c r="X185" s="139"/>
      <c r="Y185" s="139"/>
      <c r="Z185" s="139"/>
    </row>
    <row r="186" spans="1:26" ht="15.75" customHeight="1">
      <c r="A186" s="133"/>
      <c r="B186" s="133"/>
      <c r="C186" s="135">
        <v>1046</v>
      </c>
      <c r="D186" s="136"/>
      <c r="E186" s="136"/>
      <c r="F186" s="137">
        <v>43389</v>
      </c>
      <c r="G186" s="137">
        <v>43584</v>
      </c>
      <c r="H186" s="64" t="str">
        <f t="shared" si="0"/>
        <v>Bilan n°3</v>
      </c>
      <c r="I186" s="134"/>
      <c r="J186" s="67">
        <f t="shared" si="21"/>
        <v>43679</v>
      </c>
      <c r="K186" s="134">
        <v>3</v>
      </c>
      <c r="L186" s="70">
        <f t="shared" si="22"/>
        <v>43587</v>
      </c>
      <c r="M186" s="138"/>
      <c r="N186" s="58">
        <v>43403</v>
      </c>
      <c r="O186" s="86" t="str">
        <f t="shared" si="23"/>
        <v>Bilan n°2</v>
      </c>
      <c r="P186" s="71">
        <f t="shared" si="4"/>
        <v>43763</v>
      </c>
      <c r="Q186" s="75" t="str">
        <f t="shared" si="16"/>
        <v>Bilan n°1</v>
      </c>
      <c r="R186" s="68">
        <v>1</v>
      </c>
      <c r="S186" s="78">
        <f t="shared" si="6"/>
        <v>43749</v>
      </c>
      <c r="T186" s="139"/>
      <c r="U186" s="139"/>
      <c r="V186" s="139"/>
      <c r="W186" s="139"/>
      <c r="X186" s="139"/>
      <c r="Y186" s="139"/>
      <c r="Z186" s="139"/>
    </row>
    <row r="187" spans="1:26" ht="15.75" customHeight="1">
      <c r="A187" s="140"/>
      <c r="B187" s="140"/>
      <c r="C187" s="141">
        <v>1047</v>
      </c>
      <c r="D187" s="142"/>
      <c r="E187" s="142"/>
      <c r="F187" s="143">
        <v>43389</v>
      </c>
      <c r="G187" s="144">
        <v>43584</v>
      </c>
      <c r="H187" s="64" t="str">
        <f t="shared" si="0"/>
        <v>Bilan n°3</v>
      </c>
      <c r="I187" s="145"/>
      <c r="J187" s="67">
        <f t="shared" si="21"/>
        <v>43679</v>
      </c>
      <c r="K187" s="146">
        <v>3</v>
      </c>
      <c r="L187" s="70">
        <f t="shared" si="22"/>
        <v>43587</v>
      </c>
      <c r="M187" s="147"/>
      <c r="N187" s="58">
        <v>43403</v>
      </c>
      <c r="O187" s="86" t="str">
        <f t="shared" si="23"/>
        <v>Bilan n°2</v>
      </c>
      <c r="P187" s="71">
        <f t="shared" si="4"/>
        <v>43763</v>
      </c>
      <c r="Q187" s="75" t="str">
        <f t="shared" si="16"/>
        <v>Bilan n°1</v>
      </c>
      <c r="R187" s="68">
        <v>1</v>
      </c>
      <c r="S187" s="78">
        <f t="shared" si="6"/>
        <v>43749</v>
      </c>
      <c r="T187" s="139"/>
      <c r="U187" s="139"/>
      <c r="V187" s="139"/>
      <c r="W187" s="139"/>
      <c r="X187" s="139"/>
      <c r="Y187" s="139"/>
      <c r="Z187" s="139"/>
    </row>
    <row r="188" spans="1:26" ht="15.75" customHeight="1">
      <c r="A188" s="133"/>
      <c r="B188" s="133"/>
      <c r="C188" s="135">
        <v>1048</v>
      </c>
      <c r="D188" s="136"/>
      <c r="E188" s="136"/>
      <c r="F188" s="137">
        <v>43391</v>
      </c>
      <c r="G188" s="137">
        <v>43409</v>
      </c>
      <c r="H188" s="64" t="str">
        <f t="shared" si="0"/>
        <v>Bilan n°1</v>
      </c>
      <c r="I188" s="134"/>
      <c r="J188" s="67">
        <f t="shared" si="21"/>
        <v>43503</v>
      </c>
      <c r="K188" s="134">
        <v>2</v>
      </c>
      <c r="L188" s="70">
        <f t="shared" si="22"/>
        <v>43411</v>
      </c>
      <c r="M188" s="138"/>
      <c r="N188" s="58">
        <v>43417</v>
      </c>
      <c r="O188" s="86" t="str">
        <f t="shared" si="23"/>
        <v>Bilan n°1</v>
      </c>
      <c r="P188" s="71">
        <f t="shared" si="4"/>
        <v>43777</v>
      </c>
      <c r="Q188" s="75" t="str">
        <f t="shared" si="16"/>
        <v>Bilan n°1</v>
      </c>
      <c r="R188" s="132"/>
      <c r="S188" s="78" t="str">
        <f t="shared" si="6"/>
        <v>A programmer</v>
      </c>
      <c r="T188" s="139"/>
      <c r="U188" s="139"/>
      <c r="V188" s="139"/>
      <c r="W188" s="139"/>
      <c r="X188" s="139"/>
      <c r="Y188" s="139"/>
      <c r="Z188" s="139"/>
    </row>
    <row r="189" spans="1:26" ht="15.75" customHeight="1">
      <c r="A189" s="133"/>
      <c r="B189" s="133"/>
      <c r="C189" s="135">
        <v>1050</v>
      </c>
      <c r="D189" s="136"/>
      <c r="E189" s="136"/>
      <c r="F189" s="137">
        <v>43395</v>
      </c>
      <c r="G189" s="137">
        <v>43402</v>
      </c>
      <c r="H189" s="64" t="str">
        <f t="shared" si="0"/>
        <v>Bilan n°1</v>
      </c>
      <c r="I189" s="134"/>
      <c r="J189" s="67">
        <f t="shared" si="21"/>
        <v>43496</v>
      </c>
      <c r="K189" s="134">
        <v>2</v>
      </c>
      <c r="L189" s="70">
        <f t="shared" si="22"/>
        <v>43404</v>
      </c>
      <c r="M189" s="138"/>
      <c r="N189" s="154">
        <v>43404</v>
      </c>
      <c r="O189" s="86" t="str">
        <f t="shared" si="23"/>
        <v>Bilan n°1</v>
      </c>
      <c r="P189" s="71">
        <f t="shared" si="4"/>
        <v>43764</v>
      </c>
      <c r="Q189" s="75" t="str">
        <f t="shared" si="16"/>
        <v>Bilan n°1</v>
      </c>
      <c r="R189" s="68">
        <v>1</v>
      </c>
      <c r="S189" s="78">
        <f t="shared" si="6"/>
        <v>43755</v>
      </c>
      <c r="T189" s="139"/>
      <c r="U189" s="139"/>
      <c r="V189" s="139"/>
      <c r="W189" s="139"/>
      <c r="X189" s="139"/>
      <c r="Y189" s="139"/>
      <c r="Z189" s="139"/>
    </row>
    <row r="190" spans="1:26" ht="15.75" customHeight="1">
      <c r="A190" s="140"/>
      <c r="B190" s="140"/>
      <c r="C190" s="141">
        <v>1051</v>
      </c>
      <c r="D190" s="142"/>
      <c r="E190" s="142"/>
      <c r="F190" s="143">
        <v>43396</v>
      </c>
      <c r="G190" s="155">
        <v>43160</v>
      </c>
      <c r="H190" s="64" t="str">
        <f t="shared" si="0"/>
        <v>Bilan n°1</v>
      </c>
      <c r="I190" s="145"/>
      <c r="J190" s="67">
        <f t="shared" si="21"/>
        <v>43256</v>
      </c>
      <c r="K190" s="146">
        <v>4</v>
      </c>
      <c r="L190" s="70">
        <f t="shared" si="22"/>
        <v>43164</v>
      </c>
      <c r="M190" s="147"/>
      <c r="N190" s="156">
        <v>43551</v>
      </c>
      <c r="O190" s="86" t="str">
        <f t="shared" si="23"/>
        <v>Bilan n°1</v>
      </c>
      <c r="P190" s="71">
        <f t="shared" si="4"/>
        <v>43911</v>
      </c>
      <c r="Q190" s="75" t="str">
        <f t="shared" si="16"/>
        <v>Bilan n°1</v>
      </c>
      <c r="R190" s="68"/>
      <c r="S190" s="78" t="str">
        <f t="shared" si="6"/>
        <v>A programmer</v>
      </c>
      <c r="T190" s="139"/>
      <c r="U190" s="139"/>
      <c r="V190" s="139"/>
      <c r="W190" s="139"/>
      <c r="X190" s="139"/>
      <c r="Y190" s="139"/>
      <c r="Z190" s="139"/>
    </row>
    <row r="191" spans="1:26" ht="15.75" customHeight="1">
      <c r="A191" s="133"/>
      <c r="B191" s="133"/>
      <c r="C191" s="135">
        <v>1052</v>
      </c>
      <c r="D191" s="136"/>
      <c r="E191" s="136"/>
      <c r="F191" s="137">
        <v>43396</v>
      </c>
      <c r="G191" s="137">
        <v>43396</v>
      </c>
      <c r="H191" s="64" t="str">
        <f t="shared" si="0"/>
        <v>Bilan n°1</v>
      </c>
      <c r="I191" s="134"/>
      <c r="J191" s="67">
        <f t="shared" si="21"/>
        <v>43491</v>
      </c>
      <c r="K191" s="146">
        <v>3</v>
      </c>
      <c r="L191" s="70">
        <f t="shared" si="22"/>
        <v>43399</v>
      </c>
      <c r="M191" s="138"/>
      <c r="N191" s="154">
        <v>43404</v>
      </c>
      <c r="O191" s="86" t="str">
        <f t="shared" si="23"/>
        <v>Bilan n°1</v>
      </c>
      <c r="P191" s="71">
        <f t="shared" si="4"/>
        <v>43764</v>
      </c>
      <c r="Q191" s="75" t="str">
        <f t="shared" si="16"/>
        <v>Bilan n°1</v>
      </c>
      <c r="R191" s="68">
        <v>1</v>
      </c>
      <c r="S191" s="78">
        <f t="shared" si="6"/>
        <v>43756</v>
      </c>
      <c r="T191" s="139"/>
      <c r="U191" s="139"/>
      <c r="V191" s="139"/>
      <c r="W191" s="139"/>
      <c r="X191" s="139"/>
      <c r="Y191" s="139"/>
      <c r="Z191" s="139"/>
    </row>
    <row r="192" spans="1:26" ht="15.75" customHeight="1">
      <c r="A192" s="140"/>
      <c r="B192" s="140"/>
      <c r="C192" s="141">
        <v>1053</v>
      </c>
      <c r="D192" s="142"/>
      <c r="E192" s="142"/>
      <c r="F192" s="143">
        <v>43406</v>
      </c>
      <c r="G192" s="144">
        <v>43521</v>
      </c>
      <c r="H192" s="64" t="str">
        <f t="shared" si="0"/>
        <v>Bilan n°2</v>
      </c>
      <c r="I192" s="145"/>
      <c r="J192" s="67">
        <f t="shared" si="21"/>
        <v>43617</v>
      </c>
      <c r="K192" s="146">
        <v>4</v>
      </c>
      <c r="L192" s="70">
        <f t="shared" si="22"/>
        <v>43525</v>
      </c>
      <c r="M192" s="147"/>
      <c r="N192" s="157">
        <v>43410</v>
      </c>
      <c r="O192" s="86" t="str">
        <f t="shared" si="23"/>
        <v>Bilan n°1</v>
      </c>
      <c r="P192" s="71">
        <f t="shared" si="4"/>
        <v>43770</v>
      </c>
      <c r="Q192" s="75" t="str">
        <f t="shared" si="16"/>
        <v>Bilan n°1</v>
      </c>
      <c r="R192" s="68">
        <v>1</v>
      </c>
      <c r="S192" s="78">
        <f t="shared" si="6"/>
        <v>43766</v>
      </c>
      <c r="T192" s="139"/>
      <c r="U192" s="139"/>
      <c r="V192" s="139"/>
      <c r="W192" s="139"/>
      <c r="X192" s="139"/>
      <c r="Y192" s="139"/>
      <c r="Z192" s="139"/>
    </row>
    <row r="193" spans="1:26" ht="15.75" customHeight="1">
      <c r="A193" s="133"/>
      <c r="B193" s="133"/>
      <c r="C193" s="135">
        <v>1054</v>
      </c>
      <c r="D193" s="136"/>
      <c r="E193" s="136"/>
      <c r="F193" s="137">
        <v>43411</v>
      </c>
      <c r="G193" s="137">
        <v>43410</v>
      </c>
      <c r="H193" s="64" t="str">
        <f t="shared" si="0"/>
        <v>Bilan n°1</v>
      </c>
      <c r="I193" s="134"/>
      <c r="J193" s="67">
        <f t="shared" si="21"/>
        <v>43503</v>
      </c>
      <c r="K193" s="146">
        <v>1</v>
      </c>
      <c r="L193" s="70">
        <f t="shared" si="22"/>
        <v>43411</v>
      </c>
      <c r="M193" s="138"/>
      <c r="N193" s="154">
        <v>43410</v>
      </c>
      <c r="O193" s="86" t="str">
        <f t="shared" si="23"/>
        <v>Bilan n°1</v>
      </c>
      <c r="P193" s="71">
        <f t="shared" si="4"/>
        <v>43770</v>
      </c>
      <c r="Q193" s="75" t="str">
        <f t="shared" si="16"/>
        <v>Bilan n°1</v>
      </c>
      <c r="R193" s="68"/>
      <c r="S193" s="78" t="str">
        <f t="shared" si="6"/>
        <v>A programmer</v>
      </c>
      <c r="T193" s="139"/>
      <c r="U193" s="139"/>
      <c r="V193" s="139"/>
      <c r="W193" s="139"/>
      <c r="X193" s="139"/>
      <c r="Y193" s="139"/>
      <c r="Z193" s="139"/>
    </row>
    <row r="194" spans="1:26" ht="15.75" customHeight="1">
      <c r="A194" s="140"/>
      <c r="B194" s="140"/>
      <c r="C194" s="141">
        <v>1055</v>
      </c>
      <c r="D194" s="142"/>
      <c r="E194" s="142"/>
      <c r="F194" s="143">
        <v>43411</v>
      </c>
      <c r="G194" s="144">
        <v>43514</v>
      </c>
      <c r="H194" s="64" t="str">
        <f t="shared" si="0"/>
        <v>Bilan n°2</v>
      </c>
      <c r="I194" s="145"/>
      <c r="J194" s="67">
        <f t="shared" si="21"/>
        <v>43604</v>
      </c>
      <c r="K194" s="146">
        <v>1</v>
      </c>
      <c r="L194" s="70">
        <f t="shared" si="22"/>
        <v>43515</v>
      </c>
      <c r="M194" s="147"/>
      <c r="N194" s="157">
        <v>43431</v>
      </c>
      <c r="O194" s="86" t="str">
        <f t="shared" si="23"/>
        <v>Bilan n°1</v>
      </c>
      <c r="P194" s="71">
        <f t="shared" si="4"/>
        <v>43791</v>
      </c>
      <c r="Q194" s="75" t="str">
        <f t="shared" si="16"/>
        <v>Bilan n°1</v>
      </c>
      <c r="R194" s="68">
        <v>3</v>
      </c>
      <c r="S194" s="78" t="str">
        <f t="shared" si="6"/>
        <v>Réabo à prévoir</v>
      </c>
      <c r="T194" s="139"/>
      <c r="U194" s="139"/>
      <c r="V194" s="139"/>
      <c r="W194" s="139"/>
      <c r="X194" s="139"/>
      <c r="Y194" s="139"/>
      <c r="Z194" s="139"/>
    </row>
    <row r="195" spans="1:26" ht="15.75" customHeight="1">
      <c r="A195" s="133"/>
      <c r="B195" s="133"/>
      <c r="C195" s="135">
        <v>1056</v>
      </c>
      <c r="D195" s="136"/>
      <c r="E195" s="136"/>
      <c r="F195" s="137">
        <v>43411</v>
      </c>
      <c r="G195" s="137">
        <v>43528</v>
      </c>
      <c r="H195" s="64" t="str">
        <f t="shared" si="0"/>
        <v>Bilan n°2</v>
      </c>
      <c r="I195" s="138"/>
      <c r="J195" s="67">
        <f t="shared" si="21"/>
        <v>43622</v>
      </c>
      <c r="K195" s="134">
        <v>2</v>
      </c>
      <c r="L195" s="70">
        <f t="shared" si="22"/>
        <v>43530</v>
      </c>
      <c r="M195" s="138"/>
      <c r="N195" s="154">
        <v>43417</v>
      </c>
      <c r="O195" s="86" t="str">
        <f t="shared" si="23"/>
        <v>Bilan n°1</v>
      </c>
      <c r="P195" s="71">
        <f t="shared" si="4"/>
        <v>43777</v>
      </c>
      <c r="Q195" s="75" t="str">
        <f t="shared" si="16"/>
        <v>Bilan n°1</v>
      </c>
      <c r="R195" s="68">
        <v>1</v>
      </c>
      <c r="S195" s="78">
        <f t="shared" si="6"/>
        <v>43771</v>
      </c>
      <c r="T195" s="139"/>
      <c r="U195" s="139"/>
      <c r="V195" s="139"/>
      <c r="W195" s="139"/>
      <c r="X195" s="139"/>
      <c r="Y195" s="139"/>
      <c r="Z195" s="139"/>
    </row>
    <row r="196" spans="1:26" ht="15.75" customHeight="1">
      <c r="A196" s="158"/>
      <c r="B196" s="158"/>
      <c r="C196" s="159">
        <v>1058</v>
      </c>
      <c r="D196" s="160"/>
      <c r="E196" s="160"/>
      <c r="F196" s="161">
        <v>43417</v>
      </c>
      <c r="G196" s="161">
        <v>43523</v>
      </c>
      <c r="H196" s="64" t="str">
        <f t="shared" si="0"/>
        <v>Bilan n°2</v>
      </c>
      <c r="I196" s="162"/>
      <c r="J196" s="67">
        <f t="shared" si="21"/>
        <v>43617</v>
      </c>
      <c r="K196" s="163">
        <v>2</v>
      </c>
      <c r="L196" s="70">
        <f t="shared" si="22"/>
        <v>43525</v>
      </c>
      <c r="M196" s="162"/>
      <c r="N196" s="164">
        <v>43418</v>
      </c>
      <c r="O196" s="86" t="str">
        <f t="shared" si="23"/>
        <v>Bilan n°1</v>
      </c>
      <c r="P196" s="71">
        <f t="shared" si="4"/>
        <v>43778</v>
      </c>
      <c r="Q196" s="75" t="str">
        <f t="shared" si="16"/>
        <v>Bilan n°1</v>
      </c>
      <c r="R196" s="68">
        <v>1</v>
      </c>
      <c r="S196" s="78">
        <f t="shared" si="6"/>
        <v>43777</v>
      </c>
      <c r="T196" s="139"/>
      <c r="U196" s="139"/>
      <c r="V196" s="139"/>
      <c r="W196" s="139"/>
      <c r="X196" s="139"/>
      <c r="Y196" s="139"/>
      <c r="Z196" s="139"/>
    </row>
    <row r="197" spans="1:26" ht="15.75" customHeight="1">
      <c r="A197" s="165"/>
      <c r="B197" s="165"/>
      <c r="C197" s="159">
        <v>1059</v>
      </c>
      <c r="D197" s="160"/>
      <c r="E197" s="166"/>
      <c r="F197" s="167">
        <v>43417</v>
      </c>
      <c r="G197" s="168">
        <v>43431</v>
      </c>
      <c r="H197" s="64" t="str">
        <f t="shared" si="0"/>
        <v>Bilan n°1</v>
      </c>
      <c r="I197" s="169"/>
      <c r="J197" s="67">
        <f t="shared" si="21"/>
        <v>43535</v>
      </c>
      <c r="K197" s="170">
        <v>14</v>
      </c>
      <c r="L197" s="70">
        <f t="shared" si="22"/>
        <v>43445</v>
      </c>
      <c r="M197" s="171"/>
      <c r="N197" s="172">
        <v>43425</v>
      </c>
      <c r="O197" s="86" t="str">
        <f t="shared" si="23"/>
        <v>Bilan n°1</v>
      </c>
      <c r="P197" s="71">
        <f t="shared" si="4"/>
        <v>43785</v>
      </c>
      <c r="Q197" s="75" t="str">
        <f t="shared" si="16"/>
        <v>Bilan n°1</v>
      </c>
      <c r="R197" s="68">
        <v>2</v>
      </c>
      <c r="S197" s="78">
        <f t="shared" si="6"/>
        <v>44137</v>
      </c>
      <c r="T197" s="139"/>
      <c r="U197" s="139"/>
      <c r="V197" s="139"/>
      <c r="W197" s="139"/>
      <c r="X197" s="139"/>
      <c r="Y197" s="139"/>
      <c r="Z197" s="139"/>
    </row>
    <row r="198" spans="1:26" ht="15.75" customHeight="1">
      <c r="A198" s="158"/>
      <c r="B198" s="163" t="s">
        <v>49</v>
      </c>
      <c r="C198" s="159">
        <v>1060</v>
      </c>
      <c r="D198" s="160"/>
      <c r="E198" s="160"/>
      <c r="F198" s="161">
        <v>43417</v>
      </c>
      <c r="G198" s="161">
        <v>43502</v>
      </c>
      <c r="H198" s="64" t="str">
        <f t="shared" si="0"/>
        <v>Bilan n°1</v>
      </c>
      <c r="I198" s="162"/>
      <c r="J198" s="67">
        <f t="shared" si="21"/>
        <v>43594</v>
      </c>
      <c r="K198" s="163">
        <v>3</v>
      </c>
      <c r="L198" s="70">
        <f t="shared" si="22"/>
        <v>43505</v>
      </c>
      <c r="M198" s="162"/>
      <c r="N198" s="164">
        <v>43546</v>
      </c>
      <c r="O198" s="86" t="str">
        <f t="shared" si="23"/>
        <v>Bilan n°1</v>
      </c>
      <c r="P198" s="71">
        <f t="shared" si="4"/>
        <v>43906</v>
      </c>
      <c r="Q198" s="75" t="str">
        <f t="shared" si="16"/>
        <v>Bilan n°1</v>
      </c>
      <c r="R198" s="68">
        <v>1</v>
      </c>
      <c r="S198" s="78">
        <f t="shared" si="6"/>
        <v>43777</v>
      </c>
      <c r="T198" s="139"/>
      <c r="U198" s="139"/>
      <c r="V198" s="139"/>
      <c r="W198" s="139"/>
      <c r="X198" s="139"/>
      <c r="Y198" s="139"/>
      <c r="Z198" s="139"/>
    </row>
    <row r="199" spans="1:26" ht="15.75" customHeight="1">
      <c r="A199" s="165"/>
      <c r="B199" s="165"/>
      <c r="C199" s="159">
        <v>1061</v>
      </c>
      <c r="D199" s="160"/>
      <c r="E199" s="166"/>
      <c r="F199" s="167">
        <v>43419</v>
      </c>
      <c r="G199" s="168">
        <v>43552</v>
      </c>
      <c r="H199" s="64" t="str">
        <f t="shared" si="0"/>
        <v>Bilan n°2</v>
      </c>
      <c r="I199" s="169"/>
      <c r="J199" s="67">
        <f t="shared" si="21"/>
        <v>43648</v>
      </c>
      <c r="K199" s="170">
        <v>5</v>
      </c>
      <c r="L199" s="70">
        <f t="shared" si="22"/>
        <v>43557</v>
      </c>
      <c r="M199" s="171"/>
      <c r="N199" s="172">
        <v>43445</v>
      </c>
      <c r="O199" s="86" t="str">
        <f t="shared" si="23"/>
        <v>Bilan n°1</v>
      </c>
      <c r="P199" s="71">
        <f t="shared" si="4"/>
        <v>43805</v>
      </c>
      <c r="Q199" s="75" t="str">
        <f t="shared" si="16"/>
        <v>Bilan n°1</v>
      </c>
      <c r="R199" s="68">
        <v>1</v>
      </c>
      <c r="S199" s="78">
        <f t="shared" si="6"/>
        <v>43779</v>
      </c>
      <c r="T199" s="139"/>
      <c r="U199" s="139"/>
      <c r="V199" s="139"/>
      <c r="W199" s="139"/>
      <c r="X199" s="139"/>
      <c r="Y199" s="139"/>
      <c r="Z199" s="139"/>
    </row>
    <row r="200" spans="1:26" ht="15.75" customHeight="1">
      <c r="A200" s="158"/>
      <c r="B200" s="158"/>
      <c r="C200" s="159">
        <v>1062</v>
      </c>
      <c r="D200" s="160"/>
      <c r="E200" s="160"/>
      <c r="F200" s="161">
        <v>43419</v>
      </c>
      <c r="G200" s="161">
        <v>43431</v>
      </c>
      <c r="H200" s="64" t="str">
        <f t="shared" si="0"/>
        <v>Bilan n°1</v>
      </c>
      <c r="I200" s="162"/>
      <c r="J200" s="67">
        <f t="shared" si="21"/>
        <v>43524</v>
      </c>
      <c r="K200" s="163">
        <v>1</v>
      </c>
      <c r="L200" s="70">
        <f t="shared" si="22"/>
        <v>43432</v>
      </c>
      <c r="M200" s="162"/>
      <c r="N200" s="164">
        <v>43432</v>
      </c>
      <c r="O200" s="86" t="str">
        <f t="shared" si="23"/>
        <v>Bilan n°1</v>
      </c>
      <c r="P200" s="71">
        <f t="shared" si="4"/>
        <v>43792</v>
      </c>
      <c r="Q200" s="75" t="str">
        <f t="shared" si="16"/>
        <v>Bilan n°1</v>
      </c>
      <c r="R200" s="68">
        <v>1</v>
      </c>
      <c r="S200" s="78">
        <f t="shared" si="6"/>
        <v>43779</v>
      </c>
      <c r="T200" s="139"/>
      <c r="U200" s="139"/>
      <c r="V200" s="139"/>
      <c r="W200" s="139"/>
      <c r="X200" s="139"/>
      <c r="Y200" s="139"/>
      <c r="Z200" s="139"/>
    </row>
    <row r="201" spans="1:26" ht="15.75" customHeight="1">
      <c r="A201" s="165"/>
      <c r="B201" s="173" t="s">
        <v>48</v>
      </c>
      <c r="C201" s="159">
        <v>1063</v>
      </c>
      <c r="D201" s="166"/>
      <c r="E201" s="166"/>
      <c r="F201" s="167">
        <v>43419</v>
      </c>
      <c r="G201" s="168">
        <v>43420</v>
      </c>
      <c r="H201" s="64" t="str">
        <f t="shared" si="0"/>
        <v>Bilan n°1</v>
      </c>
      <c r="I201" s="169"/>
      <c r="J201" s="67">
        <f t="shared" si="21"/>
        <v>43519</v>
      </c>
      <c r="K201" s="170">
        <v>7</v>
      </c>
      <c r="L201" s="70">
        <f t="shared" si="22"/>
        <v>43427</v>
      </c>
      <c r="M201" s="171"/>
      <c r="N201" s="172">
        <v>43431</v>
      </c>
      <c r="O201" s="86" t="str">
        <f t="shared" si="23"/>
        <v>Bilan n°1</v>
      </c>
      <c r="P201" s="71">
        <f t="shared" si="4"/>
        <v>43791</v>
      </c>
      <c r="Q201" s="75" t="str">
        <f t="shared" si="16"/>
        <v>Bilan n°1</v>
      </c>
      <c r="R201" s="68">
        <v>1</v>
      </c>
      <c r="S201" s="78">
        <f t="shared" si="6"/>
        <v>43779</v>
      </c>
      <c r="T201" s="139"/>
      <c r="U201" s="139"/>
      <c r="V201" s="139"/>
      <c r="W201" s="139"/>
      <c r="X201" s="139"/>
      <c r="Y201" s="139"/>
      <c r="Z201" s="139"/>
    </row>
    <row r="202" spans="1:26" ht="15.75" customHeight="1">
      <c r="A202" s="158"/>
      <c r="B202" s="158"/>
      <c r="C202" s="159">
        <v>1064</v>
      </c>
      <c r="D202" s="160"/>
      <c r="E202" s="160"/>
      <c r="F202" s="161">
        <v>43420</v>
      </c>
      <c r="G202" s="161">
        <v>43542</v>
      </c>
      <c r="H202" s="64" t="str">
        <f t="shared" si="0"/>
        <v>Bilan n°2</v>
      </c>
      <c r="I202" s="162"/>
      <c r="J202" s="67">
        <f t="shared" si="21"/>
        <v>43637</v>
      </c>
      <c r="K202" s="163">
        <v>3</v>
      </c>
      <c r="L202" s="70">
        <f t="shared" si="22"/>
        <v>43545</v>
      </c>
      <c r="M202" s="162"/>
      <c r="N202" s="164">
        <v>43564</v>
      </c>
      <c r="O202" s="86" t="str">
        <f t="shared" si="23"/>
        <v>Bilan n°1</v>
      </c>
      <c r="P202" s="71">
        <f t="shared" si="4"/>
        <v>43924</v>
      </c>
      <c r="Q202" s="75" t="str">
        <f t="shared" si="16"/>
        <v>Bilan n°1</v>
      </c>
      <c r="R202" s="132"/>
      <c r="S202" s="78" t="str">
        <f t="shared" si="6"/>
        <v>A programmer</v>
      </c>
      <c r="T202" s="139"/>
      <c r="U202" s="139"/>
      <c r="V202" s="139"/>
      <c r="W202" s="139"/>
      <c r="X202" s="139"/>
      <c r="Y202" s="139"/>
      <c r="Z202" s="139"/>
    </row>
    <row r="203" spans="1:26" ht="15.75" customHeight="1">
      <c r="A203" s="165"/>
      <c r="B203" s="165"/>
      <c r="C203" s="159">
        <v>1065</v>
      </c>
      <c r="D203" s="166"/>
      <c r="E203" s="166"/>
      <c r="F203" s="167">
        <v>6617792</v>
      </c>
      <c r="G203" s="168">
        <v>43440</v>
      </c>
      <c r="H203" s="64" t="str">
        <f t="shared" si="0"/>
        <v>Bilan n°1</v>
      </c>
      <c r="I203" s="169"/>
      <c r="J203" s="67">
        <f t="shared" si="21"/>
        <v>43536</v>
      </c>
      <c r="K203" s="170">
        <v>6</v>
      </c>
      <c r="L203" s="70">
        <f t="shared" si="22"/>
        <v>43446</v>
      </c>
      <c r="M203" s="171"/>
      <c r="N203" s="172">
        <v>43445</v>
      </c>
      <c r="O203" s="86" t="str">
        <f t="shared" si="23"/>
        <v>Bilan n°1</v>
      </c>
      <c r="P203" s="71">
        <f t="shared" si="4"/>
        <v>43805</v>
      </c>
      <c r="Q203" s="75" t="str">
        <f t="shared" si="16"/>
        <v>Bilan n°1</v>
      </c>
      <c r="R203" s="68">
        <v>1</v>
      </c>
      <c r="S203" s="78">
        <f t="shared" si="6"/>
        <v>6618152</v>
      </c>
      <c r="T203" s="139"/>
      <c r="U203" s="139"/>
      <c r="V203" s="139"/>
      <c r="W203" s="139"/>
      <c r="X203" s="139"/>
      <c r="Y203" s="139"/>
      <c r="Z203" s="139"/>
    </row>
    <row r="204" spans="1:26" ht="15.75" customHeight="1">
      <c r="A204" s="158"/>
      <c r="B204" s="158"/>
      <c r="C204" s="159">
        <v>1066</v>
      </c>
      <c r="D204" s="160"/>
      <c r="E204" s="160"/>
      <c r="F204" s="161">
        <v>43437</v>
      </c>
      <c r="G204" s="161">
        <v>43538</v>
      </c>
      <c r="H204" s="64" t="str">
        <f t="shared" si="0"/>
        <v>Bilan n°2</v>
      </c>
      <c r="I204" s="162"/>
      <c r="J204" s="67" t="e">
        <f t="shared" si="21"/>
        <v>#VALUE!</v>
      </c>
      <c r="K204" s="163" t="s">
        <v>41</v>
      </c>
      <c r="L204" s="70" t="str">
        <f t="shared" si="22"/>
        <v/>
      </c>
      <c r="M204" s="162"/>
      <c r="N204" s="162"/>
      <c r="O204" s="86" t="str">
        <f t="shared" si="23"/>
        <v>Bilan n°1</v>
      </c>
      <c r="P204" s="71" t="str">
        <f t="shared" si="4"/>
        <v>A programmer</v>
      </c>
      <c r="Q204" s="75" t="str">
        <f t="shared" si="16"/>
        <v>Bilan n°1</v>
      </c>
      <c r="R204" s="132"/>
      <c r="S204" s="78" t="str">
        <f t="shared" si="6"/>
        <v>A programmer</v>
      </c>
      <c r="T204" s="139"/>
      <c r="U204" s="139"/>
      <c r="V204" s="139"/>
      <c r="W204" s="139"/>
      <c r="X204" s="139"/>
      <c r="Y204" s="139"/>
      <c r="Z204" s="139"/>
    </row>
    <row r="205" spans="1:26" ht="15.75" customHeight="1">
      <c r="A205" s="165"/>
      <c r="B205" s="165"/>
      <c r="C205" s="159">
        <v>1067</v>
      </c>
      <c r="D205" s="166"/>
      <c r="E205" s="166"/>
      <c r="F205" s="167">
        <v>43550</v>
      </c>
      <c r="G205" s="168">
        <v>43556</v>
      </c>
      <c r="H205" s="64" t="str">
        <f t="shared" si="0"/>
        <v>Bilan n°1</v>
      </c>
      <c r="I205" s="169"/>
      <c r="J205" s="67">
        <f t="shared" si="21"/>
        <v>43648</v>
      </c>
      <c r="K205" s="170">
        <v>1</v>
      </c>
      <c r="L205" s="70">
        <f t="shared" si="22"/>
        <v>43557</v>
      </c>
      <c r="M205" s="171"/>
      <c r="N205" s="172">
        <v>43557</v>
      </c>
      <c r="O205" s="86" t="str">
        <f t="shared" si="23"/>
        <v>Bilan n°1</v>
      </c>
      <c r="P205" s="71">
        <f t="shared" si="4"/>
        <v>43917</v>
      </c>
      <c r="Q205" s="75" t="str">
        <f t="shared" si="16"/>
        <v>Bilan n°1</v>
      </c>
      <c r="R205" s="68"/>
      <c r="S205" s="78" t="str">
        <f t="shared" si="6"/>
        <v>A programmer</v>
      </c>
      <c r="T205" s="139"/>
      <c r="U205" s="139"/>
      <c r="V205" s="139"/>
      <c r="W205" s="139"/>
      <c r="X205" s="139"/>
      <c r="Y205" s="139"/>
      <c r="Z205" s="139"/>
    </row>
    <row r="206" spans="1:26" ht="15.75" customHeight="1">
      <c r="A206" s="158"/>
      <c r="B206" s="158"/>
      <c r="C206" s="159">
        <v>1068</v>
      </c>
      <c r="D206" s="160"/>
      <c r="E206" s="160"/>
      <c r="F206" s="161">
        <v>43487</v>
      </c>
      <c r="G206" s="161">
        <v>43483</v>
      </c>
      <c r="H206" s="64" t="str">
        <f t="shared" si="0"/>
        <v>Bilan n°1</v>
      </c>
      <c r="I206" s="162"/>
      <c r="J206" s="67" t="e">
        <f t="shared" si="21"/>
        <v>#VALUE!</v>
      </c>
      <c r="K206" s="163" t="s">
        <v>41</v>
      </c>
      <c r="L206" s="70" t="str">
        <f t="shared" si="22"/>
        <v/>
      </c>
      <c r="M206" s="162"/>
      <c r="N206" s="162"/>
      <c r="O206" s="86" t="str">
        <f t="shared" si="23"/>
        <v>Bilan n°1</v>
      </c>
      <c r="P206" s="71" t="str">
        <f t="shared" si="4"/>
        <v>A programmer</v>
      </c>
      <c r="Q206" s="75" t="str">
        <f t="shared" si="16"/>
        <v>Bilan n°1</v>
      </c>
      <c r="R206" s="68">
        <v>1</v>
      </c>
      <c r="S206" s="78">
        <f t="shared" si="6"/>
        <v>43847</v>
      </c>
      <c r="T206" s="139"/>
      <c r="U206" s="139"/>
      <c r="V206" s="139"/>
      <c r="W206" s="139"/>
      <c r="X206" s="139"/>
      <c r="Y206" s="139"/>
      <c r="Z206" s="139"/>
    </row>
    <row r="207" spans="1:26" ht="15.75" customHeight="1">
      <c r="A207" s="165"/>
      <c r="B207" s="165"/>
      <c r="C207" s="159">
        <v>1069</v>
      </c>
      <c r="D207" s="166"/>
      <c r="E207" s="166"/>
      <c r="F207" s="167">
        <v>43431</v>
      </c>
      <c r="G207" s="168">
        <v>43432</v>
      </c>
      <c r="H207" s="64" t="str">
        <f t="shared" si="0"/>
        <v>Bilan n°1</v>
      </c>
      <c r="I207" s="169"/>
      <c r="J207" s="67">
        <f t="shared" si="21"/>
        <v>43524</v>
      </c>
      <c r="K207" s="170">
        <v>1</v>
      </c>
      <c r="L207" s="70">
        <f t="shared" si="22"/>
        <v>43433</v>
      </c>
      <c r="M207" s="171"/>
      <c r="N207" s="172">
        <v>43445</v>
      </c>
      <c r="O207" s="86" t="str">
        <f t="shared" si="23"/>
        <v>Bilan n°1</v>
      </c>
      <c r="P207" s="71">
        <f t="shared" si="4"/>
        <v>43805</v>
      </c>
      <c r="Q207" s="75" t="str">
        <f t="shared" si="16"/>
        <v>Bilan n°1</v>
      </c>
      <c r="R207" s="132"/>
      <c r="S207" s="78" t="str">
        <f t="shared" si="6"/>
        <v>A programmer</v>
      </c>
      <c r="T207" s="139"/>
      <c r="U207" s="139"/>
      <c r="V207" s="139"/>
      <c r="W207" s="139"/>
      <c r="X207" s="139"/>
      <c r="Y207" s="139"/>
      <c r="Z207" s="139"/>
    </row>
    <row r="208" spans="1:26" ht="15.75" customHeight="1">
      <c r="A208" s="158"/>
      <c r="B208" s="158"/>
      <c r="C208" s="159">
        <v>1070</v>
      </c>
      <c r="D208" s="160"/>
      <c r="E208" s="160"/>
      <c r="F208" s="161">
        <v>43434</v>
      </c>
      <c r="G208" s="161">
        <v>43432</v>
      </c>
      <c r="H208" s="64" t="str">
        <f t="shared" si="0"/>
        <v>Bilan n°1</v>
      </c>
      <c r="I208" s="162"/>
      <c r="J208" s="67">
        <f t="shared" si="21"/>
        <v>43524</v>
      </c>
      <c r="K208" s="163">
        <v>1</v>
      </c>
      <c r="L208" s="70">
        <f t="shared" si="22"/>
        <v>43433</v>
      </c>
      <c r="M208" s="162"/>
      <c r="N208" s="164">
        <v>43445</v>
      </c>
      <c r="O208" s="86" t="str">
        <f t="shared" si="23"/>
        <v>Bilan n°1</v>
      </c>
      <c r="P208" s="71">
        <f t="shared" si="4"/>
        <v>43805</v>
      </c>
      <c r="Q208" s="75" t="str">
        <f t="shared" si="16"/>
        <v>Bilan n°1</v>
      </c>
      <c r="R208" s="132"/>
      <c r="S208" s="78" t="str">
        <f t="shared" si="6"/>
        <v>A programmer</v>
      </c>
      <c r="T208" s="139"/>
      <c r="U208" s="139"/>
      <c r="V208" s="139"/>
      <c r="W208" s="139"/>
      <c r="X208" s="139"/>
      <c r="Y208" s="139"/>
      <c r="Z208" s="139"/>
    </row>
    <row r="209" spans="1:26" ht="15.75" customHeight="1">
      <c r="A209" s="165"/>
      <c r="B209" s="165"/>
      <c r="C209" s="159">
        <v>1071</v>
      </c>
      <c r="D209" s="166"/>
      <c r="E209" s="166"/>
      <c r="F209" s="167">
        <v>43434</v>
      </c>
      <c r="G209" s="168">
        <v>43437</v>
      </c>
      <c r="H209" s="64" t="str">
        <f t="shared" si="0"/>
        <v>Bilan n°1</v>
      </c>
      <c r="I209" s="169"/>
      <c r="J209" s="67">
        <f t="shared" si="21"/>
        <v>43528</v>
      </c>
      <c r="K209" s="170">
        <v>1</v>
      </c>
      <c r="L209" s="70">
        <f t="shared" si="22"/>
        <v>43438</v>
      </c>
      <c r="M209" s="171"/>
      <c r="N209" s="174"/>
      <c r="O209" s="86" t="str">
        <f t="shared" si="23"/>
        <v>Bilan n°1</v>
      </c>
      <c r="P209" s="71" t="str">
        <f t="shared" si="4"/>
        <v>A programmer</v>
      </c>
      <c r="Q209" s="75" t="str">
        <f t="shared" si="16"/>
        <v>Bilan n°1</v>
      </c>
      <c r="R209" s="132"/>
      <c r="S209" s="78" t="str">
        <f t="shared" si="6"/>
        <v>A programmer</v>
      </c>
      <c r="T209" s="139"/>
      <c r="U209" s="139"/>
      <c r="V209" s="139"/>
      <c r="W209" s="139"/>
      <c r="X209" s="139"/>
      <c r="Y209" s="139"/>
      <c r="Z209" s="139"/>
    </row>
    <row r="210" spans="1:26" ht="15.75" customHeight="1">
      <c r="A210" s="158"/>
      <c r="B210" s="158"/>
      <c r="C210" s="159">
        <v>1072</v>
      </c>
      <c r="D210" s="160"/>
      <c r="E210" s="160"/>
      <c r="F210" s="161">
        <v>43435</v>
      </c>
      <c r="G210" s="161">
        <v>43439</v>
      </c>
      <c r="H210" s="64" t="str">
        <f t="shared" si="0"/>
        <v>Bilan n°1</v>
      </c>
      <c r="I210" s="162"/>
      <c r="J210" s="67">
        <f t="shared" si="21"/>
        <v>43530</v>
      </c>
      <c r="K210" s="163">
        <v>1</v>
      </c>
      <c r="L210" s="70">
        <f t="shared" si="22"/>
        <v>43440</v>
      </c>
      <c r="M210" s="162"/>
      <c r="N210" s="164">
        <v>43438</v>
      </c>
      <c r="O210" s="86" t="str">
        <f t="shared" si="23"/>
        <v>Bilan n°1</v>
      </c>
      <c r="P210" s="71">
        <f t="shared" si="4"/>
        <v>43798</v>
      </c>
      <c r="Q210" s="75" t="str">
        <f t="shared" si="16"/>
        <v>Bilan n°1</v>
      </c>
      <c r="R210" s="68">
        <v>1</v>
      </c>
      <c r="S210" s="78">
        <f t="shared" si="6"/>
        <v>43795</v>
      </c>
      <c r="T210" s="139"/>
      <c r="U210" s="139"/>
      <c r="V210" s="139"/>
      <c r="W210" s="139"/>
      <c r="X210" s="139"/>
      <c r="Y210" s="139"/>
      <c r="Z210" s="139"/>
    </row>
    <row r="211" spans="1:26" ht="15.75" customHeight="1">
      <c r="A211" s="158"/>
      <c r="B211" s="158"/>
      <c r="C211" s="159">
        <v>1074</v>
      </c>
      <c r="D211" s="160"/>
      <c r="E211" s="160"/>
      <c r="F211" s="161">
        <v>43438</v>
      </c>
      <c r="G211" s="161">
        <v>43553</v>
      </c>
      <c r="H211" s="64" t="str">
        <f t="shared" si="0"/>
        <v>Bilan n°2</v>
      </c>
      <c r="I211" s="162"/>
      <c r="J211" s="67" t="e">
        <f t="shared" si="21"/>
        <v>#VALUE!</v>
      </c>
      <c r="K211" s="163" t="s">
        <v>41</v>
      </c>
      <c r="L211" s="70" t="str">
        <f t="shared" si="22"/>
        <v/>
      </c>
      <c r="M211" s="162"/>
      <c r="N211" s="164">
        <v>43445</v>
      </c>
      <c r="O211" s="86" t="str">
        <f t="shared" si="23"/>
        <v>Bilan n°1</v>
      </c>
      <c r="P211" s="71">
        <f t="shared" si="4"/>
        <v>43805</v>
      </c>
      <c r="Q211" s="75" t="str">
        <f t="shared" si="16"/>
        <v>Bilan n°1</v>
      </c>
      <c r="R211" s="132"/>
      <c r="S211" s="78" t="str">
        <f t="shared" si="6"/>
        <v>A programmer</v>
      </c>
      <c r="T211" s="139"/>
      <c r="U211" s="139"/>
      <c r="V211" s="139"/>
      <c r="W211" s="139"/>
      <c r="X211" s="139"/>
      <c r="Y211" s="139"/>
      <c r="Z211" s="139"/>
    </row>
    <row r="212" spans="1:26" ht="15.75" customHeight="1">
      <c r="A212" s="165"/>
      <c r="B212" s="165"/>
      <c r="C212" s="159">
        <v>1075</v>
      </c>
      <c r="D212" s="166"/>
      <c r="E212" s="166"/>
      <c r="F212" s="167">
        <v>43546</v>
      </c>
      <c r="G212" s="168">
        <v>43550</v>
      </c>
      <c r="H212" s="64" t="str">
        <f t="shared" si="0"/>
        <v>Bilan n°1</v>
      </c>
      <c r="I212" s="169"/>
      <c r="J212" s="67">
        <f t="shared" si="21"/>
        <v>43645</v>
      </c>
      <c r="K212" s="170">
        <v>3</v>
      </c>
      <c r="L212" s="70">
        <f t="shared" si="22"/>
        <v>43553</v>
      </c>
      <c r="M212" s="171"/>
      <c r="N212" s="172">
        <v>43553</v>
      </c>
      <c r="O212" s="86" t="str">
        <f t="shared" si="23"/>
        <v>Bilan n°1</v>
      </c>
      <c r="P212" s="71">
        <f t="shared" si="4"/>
        <v>43913</v>
      </c>
      <c r="Q212" s="75" t="str">
        <f t="shared" si="16"/>
        <v>Bilan n°1</v>
      </c>
      <c r="R212" s="68">
        <v>1</v>
      </c>
      <c r="S212" s="78">
        <f t="shared" si="6"/>
        <v>43906</v>
      </c>
      <c r="T212" s="139"/>
      <c r="U212" s="139"/>
      <c r="V212" s="139"/>
      <c r="W212" s="139"/>
      <c r="X212" s="139"/>
      <c r="Y212" s="139"/>
      <c r="Z212" s="139"/>
    </row>
    <row r="213" spans="1:26" ht="15.75" customHeight="1">
      <c r="A213" s="158"/>
      <c r="B213" s="158"/>
      <c r="C213" s="159">
        <v>1076</v>
      </c>
      <c r="D213" s="160"/>
      <c r="E213" s="160"/>
      <c r="F213" s="161">
        <v>43439</v>
      </c>
      <c r="G213" s="175">
        <v>43439</v>
      </c>
      <c r="H213" s="64" t="str">
        <f t="shared" si="0"/>
        <v>Bilan n°1</v>
      </c>
      <c r="I213" s="162"/>
      <c r="J213" s="67">
        <f t="shared" si="21"/>
        <v>43535</v>
      </c>
      <c r="K213" s="163">
        <v>6</v>
      </c>
      <c r="L213" s="114">
        <v>43445</v>
      </c>
      <c r="M213" s="162"/>
      <c r="N213" s="164"/>
      <c r="O213" s="86"/>
      <c r="P213" s="71" t="str">
        <f t="shared" si="4"/>
        <v>A programmer</v>
      </c>
      <c r="Q213" s="75"/>
      <c r="R213" s="68"/>
      <c r="S213" s="78" t="str">
        <f t="shared" si="6"/>
        <v>A programmer</v>
      </c>
      <c r="T213" s="139"/>
      <c r="U213" s="139"/>
      <c r="V213" s="139"/>
      <c r="W213" s="139"/>
      <c r="X213" s="139"/>
      <c r="Y213" s="139"/>
      <c r="Z213" s="139"/>
    </row>
    <row r="214" spans="1:26" ht="15.75" customHeight="1">
      <c r="A214" s="165"/>
      <c r="B214" s="165"/>
      <c r="C214" s="159">
        <v>1077</v>
      </c>
      <c r="D214" s="166"/>
      <c r="E214" s="166"/>
      <c r="F214" s="167">
        <v>43442</v>
      </c>
      <c r="G214" s="168">
        <v>43447</v>
      </c>
      <c r="H214" s="64" t="str">
        <f t="shared" si="0"/>
        <v>Bilan n°1</v>
      </c>
      <c r="I214" s="169"/>
      <c r="J214" s="67">
        <f t="shared" si="21"/>
        <v>43541</v>
      </c>
      <c r="K214" s="170">
        <v>4</v>
      </c>
      <c r="L214" s="70">
        <f t="shared" ref="L214:L374" si="24">IF(K214="AP","",IF(G214="-","",IF(G214="","",EDATE(G214,0)+K214+I214)))</f>
        <v>43451</v>
      </c>
      <c r="M214" s="171"/>
      <c r="N214" s="172">
        <v>43445</v>
      </c>
      <c r="O214" s="86" t="str">
        <f t="shared" ref="O214:O423" si="25">IF(A214="Résiliation","-",IF(H214="Bilan n°1","Bilan n°1",IF(H214="Bilan n°2","Bilan n°1",IF(H214="Bilan n°4","Bilan n°2",IF(H214="Bilan n°3","Bilan n°2",IF(H214="Bilan n°5","Bilan n°3",IF(H214="Bilan n°6","Bilan n°3",IF(H214="Bilan n°7","Bilan n°4",IF(H214="Bilan n°9","Bilan n°5",IF(H214="Bilan n°10","Bilan n°6","-"))))))))))</f>
        <v>Bilan n°1</v>
      </c>
      <c r="P214" s="71">
        <f t="shared" si="4"/>
        <v>43805</v>
      </c>
      <c r="Q214" s="75" t="str">
        <f>IF(A214="Résiliation","-",IF(H214="Bilan n°1","Bilan n°1",IF(H214="Bilan n°2","Bilan n°1",IF(H214="Bilan n°3","Bilan n°1",IF(H214="Bilan n°4","Bilan n°1",IF(H214="Bilan n°5","Bilan n°2",IF(H214="Bilan n°6","Bilan n°2",IF(H214="Bilan n°7","Bilan n°2",IF(H214="Bilan n°8","Bilan n°2",IF(H214="Bilan n°9","Bilan n°2",IF(H214="Bilan n°10","Bilan n°2","-")))))))))))</f>
        <v>Bilan n°1</v>
      </c>
      <c r="R214" s="68">
        <v>1</v>
      </c>
      <c r="S214" s="78">
        <f t="shared" si="6"/>
        <v>43802</v>
      </c>
      <c r="T214" s="139"/>
      <c r="U214" s="139"/>
      <c r="V214" s="139"/>
      <c r="W214" s="139"/>
      <c r="X214" s="139"/>
      <c r="Y214" s="139"/>
      <c r="Z214" s="139"/>
    </row>
    <row r="215" spans="1:26" ht="15.75" customHeight="1">
      <c r="A215" s="176"/>
      <c r="B215" s="176"/>
      <c r="C215" s="159">
        <v>1078</v>
      </c>
      <c r="D215" s="160"/>
      <c r="E215" s="160"/>
      <c r="F215" s="161">
        <v>43454</v>
      </c>
      <c r="G215" s="161">
        <v>43489</v>
      </c>
      <c r="H215" s="64" t="str">
        <f t="shared" si="0"/>
        <v>Bilan n°1</v>
      </c>
      <c r="I215" s="162"/>
      <c r="J215" s="67">
        <f t="shared" si="21"/>
        <v>43585</v>
      </c>
      <c r="K215" s="163">
        <v>6</v>
      </c>
      <c r="L215" s="70">
        <f t="shared" si="24"/>
        <v>43495</v>
      </c>
      <c r="M215" s="162"/>
      <c r="N215" s="164">
        <v>43557</v>
      </c>
      <c r="O215" s="86" t="str">
        <f t="shared" si="25"/>
        <v>Bilan n°1</v>
      </c>
      <c r="P215" s="71">
        <f t="shared" si="4"/>
        <v>43917</v>
      </c>
      <c r="Q215" s="75"/>
      <c r="R215" s="68" t="s">
        <v>50</v>
      </c>
      <c r="S215" s="78" t="str">
        <f t="shared" si="6"/>
        <v>-</v>
      </c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65"/>
      <c r="B216" s="165"/>
      <c r="C216" s="159">
        <v>1079</v>
      </c>
      <c r="D216" s="166"/>
      <c r="E216" s="166"/>
      <c r="F216" s="167">
        <v>43488</v>
      </c>
      <c r="G216" s="168">
        <v>43495</v>
      </c>
      <c r="H216" s="64" t="str">
        <f t="shared" si="0"/>
        <v>Bilan n°1</v>
      </c>
      <c r="I216" s="169"/>
      <c r="J216" s="67">
        <f t="shared" si="21"/>
        <v>43585</v>
      </c>
      <c r="K216" s="170">
        <v>1</v>
      </c>
      <c r="L216" s="70">
        <f t="shared" si="24"/>
        <v>43496</v>
      </c>
      <c r="M216" s="171"/>
      <c r="N216" s="177"/>
      <c r="O216" s="86" t="str">
        <f t="shared" si="25"/>
        <v>Bilan n°1</v>
      </c>
      <c r="P216" s="71" t="str">
        <f t="shared" si="4"/>
        <v>A programmer</v>
      </c>
      <c r="Q216" s="75"/>
      <c r="R216" s="68">
        <v>1</v>
      </c>
      <c r="S216" s="78">
        <f t="shared" si="6"/>
        <v>43848</v>
      </c>
      <c r="T216" s="139"/>
      <c r="U216" s="139"/>
      <c r="V216" s="139"/>
      <c r="W216" s="139"/>
      <c r="X216" s="139"/>
      <c r="Y216" s="139"/>
      <c r="Z216" s="139"/>
    </row>
    <row r="217" spans="1:26" ht="15.75" customHeight="1">
      <c r="A217" s="176"/>
      <c r="B217" s="176"/>
      <c r="C217" s="159">
        <v>1080</v>
      </c>
      <c r="D217" s="160"/>
      <c r="E217" s="160"/>
      <c r="F217" s="161">
        <v>43475</v>
      </c>
      <c r="G217" s="161">
        <v>43479</v>
      </c>
      <c r="H217" s="64" t="str">
        <f t="shared" si="0"/>
        <v>Bilan n°1</v>
      </c>
      <c r="I217" s="162"/>
      <c r="J217" s="67">
        <f t="shared" si="21"/>
        <v>43576</v>
      </c>
      <c r="K217" s="163">
        <v>7</v>
      </c>
      <c r="L217" s="70">
        <f t="shared" si="24"/>
        <v>43486</v>
      </c>
      <c r="M217" s="162"/>
      <c r="N217" s="163"/>
      <c r="O217" s="86" t="str">
        <f t="shared" si="25"/>
        <v>Bilan n°1</v>
      </c>
      <c r="P217" s="71" t="str">
        <f t="shared" si="4"/>
        <v>A programmer</v>
      </c>
      <c r="Q217" s="75"/>
      <c r="R217" s="68">
        <v>1</v>
      </c>
      <c r="S217" s="78">
        <f t="shared" si="6"/>
        <v>43835</v>
      </c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65"/>
      <c r="B218" s="165"/>
      <c r="C218" s="159">
        <v>1081</v>
      </c>
      <c r="D218" s="166"/>
      <c r="E218" s="166"/>
      <c r="F218" s="167">
        <v>43477</v>
      </c>
      <c r="G218" s="168">
        <v>43483</v>
      </c>
      <c r="H218" s="64" t="str">
        <f t="shared" si="0"/>
        <v>Bilan n°1</v>
      </c>
      <c r="I218" s="169"/>
      <c r="J218" s="67">
        <f t="shared" si="21"/>
        <v>43584</v>
      </c>
      <c r="K218" s="170">
        <v>11</v>
      </c>
      <c r="L218" s="70">
        <f t="shared" si="24"/>
        <v>43494</v>
      </c>
      <c r="M218" s="171"/>
      <c r="N218" s="172">
        <v>43490</v>
      </c>
      <c r="O218" s="86" t="str">
        <f t="shared" si="25"/>
        <v>Bilan n°1</v>
      </c>
      <c r="P218" s="71">
        <f t="shared" si="4"/>
        <v>43850</v>
      </c>
      <c r="Q218" s="75"/>
      <c r="R218" s="68">
        <v>1</v>
      </c>
      <c r="S218" s="78">
        <f t="shared" si="6"/>
        <v>43837</v>
      </c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76"/>
      <c r="B219" s="176"/>
      <c r="C219" s="159">
        <v>1082</v>
      </c>
      <c r="D219" s="178"/>
      <c r="E219" s="178"/>
      <c r="F219" s="161">
        <v>43475</v>
      </c>
      <c r="G219" s="161">
        <v>43476</v>
      </c>
      <c r="H219" s="64" t="str">
        <f t="shared" si="0"/>
        <v>Bilan n°1</v>
      </c>
      <c r="I219" s="176"/>
      <c r="J219" s="67">
        <f t="shared" si="21"/>
        <v>43571</v>
      </c>
      <c r="K219" s="179">
        <v>5</v>
      </c>
      <c r="L219" s="70">
        <f t="shared" si="24"/>
        <v>43481</v>
      </c>
      <c r="M219" s="176"/>
      <c r="N219" s="179"/>
      <c r="O219" s="86" t="str">
        <f t="shared" si="25"/>
        <v>Bilan n°1</v>
      </c>
      <c r="P219" s="71" t="str">
        <f t="shared" si="4"/>
        <v>A programmer</v>
      </c>
      <c r="Q219" s="75" t="str">
        <f>IF(A219="Résiliation","-",IF(H219="Bilan n°1","Bilan n°1",IF(H219="Bilan n°2","Bilan n°1",IF(H219="Bilan n°3","Bilan n°1",IF(H219="Bilan n°4","Bilan n°1",IF(H219="Bilan n°5","Bilan n°2",IF(H219="Bilan n°6","Bilan n°2",IF(H219="Bilan n°7","Bilan n°2",IF(H219="Bilan n°8","Bilan n°2",IF(H219="Bilan n°9","Bilan n°2",IF(H219="Bilan n°10","Bilan n°2","-")))))))))))</f>
        <v>Bilan n°1</v>
      </c>
      <c r="R219" s="68">
        <v>1</v>
      </c>
      <c r="S219" s="78">
        <f t="shared" si="6"/>
        <v>43835</v>
      </c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65"/>
      <c r="B220" s="165" t="s">
        <v>48</v>
      </c>
      <c r="C220" s="159">
        <v>1083</v>
      </c>
      <c r="D220" s="166"/>
      <c r="E220" s="166"/>
      <c r="F220" s="167">
        <v>43482</v>
      </c>
      <c r="G220" s="168">
        <v>43474</v>
      </c>
      <c r="H220" s="64" t="str">
        <f t="shared" si="0"/>
        <v>Bilan n°1</v>
      </c>
      <c r="I220" s="169"/>
      <c r="J220" s="67">
        <f t="shared" si="21"/>
        <v>43570</v>
      </c>
      <c r="K220" s="170">
        <v>6</v>
      </c>
      <c r="L220" s="70">
        <f t="shared" si="24"/>
        <v>43480</v>
      </c>
      <c r="M220" s="171"/>
      <c r="N220" s="180">
        <v>43550</v>
      </c>
      <c r="O220" s="86" t="str">
        <f t="shared" si="25"/>
        <v>Bilan n°1</v>
      </c>
      <c r="P220" s="71">
        <f t="shared" si="4"/>
        <v>43910</v>
      </c>
      <c r="Q220" s="75"/>
      <c r="R220" s="68">
        <v>1</v>
      </c>
      <c r="S220" s="78">
        <f t="shared" si="6"/>
        <v>43842</v>
      </c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76"/>
      <c r="B221" s="176"/>
      <c r="C221" s="159">
        <v>1084</v>
      </c>
      <c r="D221" s="160"/>
      <c r="E221" s="160"/>
      <c r="F221" s="161">
        <v>43482</v>
      </c>
      <c r="G221" s="161">
        <v>43493</v>
      </c>
      <c r="H221" s="64" t="str">
        <f t="shared" si="0"/>
        <v>Bilan n°1</v>
      </c>
      <c r="I221" s="162"/>
      <c r="J221" s="67">
        <f t="shared" si="21"/>
        <v>43589</v>
      </c>
      <c r="K221" s="163">
        <v>7</v>
      </c>
      <c r="L221" s="70">
        <f t="shared" si="24"/>
        <v>43500</v>
      </c>
      <c r="M221" s="162"/>
      <c r="N221" s="163"/>
      <c r="O221" s="86" t="str">
        <f t="shared" si="25"/>
        <v>Bilan n°1</v>
      </c>
      <c r="P221" s="71" t="str">
        <f t="shared" si="4"/>
        <v>A programmer</v>
      </c>
      <c r="Q221" s="75"/>
      <c r="R221" s="68">
        <v>1</v>
      </c>
      <c r="S221" s="78">
        <f t="shared" si="6"/>
        <v>43842</v>
      </c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65"/>
      <c r="B222" s="181"/>
      <c r="C222" s="182">
        <v>1085</v>
      </c>
      <c r="D222" s="183"/>
      <c r="E222" s="183"/>
      <c r="F222" s="184">
        <v>43479</v>
      </c>
      <c r="G222" s="185">
        <v>43488</v>
      </c>
      <c r="H222" s="64" t="str">
        <f t="shared" si="0"/>
        <v>Bilan n°1</v>
      </c>
      <c r="I222" s="186"/>
      <c r="J222" s="187">
        <f t="shared" si="21"/>
        <v>43586</v>
      </c>
      <c r="K222" s="188">
        <v>9</v>
      </c>
      <c r="L222" s="189">
        <f t="shared" si="24"/>
        <v>43497</v>
      </c>
      <c r="M222" s="190"/>
      <c r="N222" s="191"/>
      <c r="O222" s="192" t="str">
        <f t="shared" si="25"/>
        <v>Bilan n°1</v>
      </c>
      <c r="P222" s="71" t="str">
        <f t="shared" si="4"/>
        <v>A programmer</v>
      </c>
      <c r="Q222" s="193"/>
      <c r="R222" s="194">
        <v>1</v>
      </c>
      <c r="S222" s="78">
        <f t="shared" si="6"/>
        <v>43839</v>
      </c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76"/>
      <c r="B223" s="176"/>
      <c r="C223" s="159">
        <v>1086</v>
      </c>
      <c r="D223" s="166"/>
      <c r="E223" s="166"/>
      <c r="F223" s="167">
        <v>43479</v>
      </c>
      <c r="G223" s="168">
        <v>43486</v>
      </c>
      <c r="H223" s="64" t="str">
        <f t="shared" si="0"/>
        <v>Bilan n°1</v>
      </c>
      <c r="I223" s="169"/>
      <c r="J223" s="67">
        <f t="shared" si="21"/>
        <v>43577</v>
      </c>
      <c r="K223" s="170">
        <v>1</v>
      </c>
      <c r="L223" s="70">
        <f t="shared" si="24"/>
        <v>43487</v>
      </c>
      <c r="M223" s="171"/>
      <c r="N223" s="172">
        <v>43544</v>
      </c>
      <c r="O223" s="86" t="str">
        <f t="shared" si="25"/>
        <v>Bilan n°1</v>
      </c>
      <c r="P223" s="71">
        <f t="shared" si="4"/>
        <v>43904</v>
      </c>
      <c r="Q223" s="75"/>
      <c r="R223" s="68">
        <v>1</v>
      </c>
      <c r="S223" s="78">
        <f t="shared" si="6"/>
        <v>43839</v>
      </c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65"/>
      <c r="B224" s="181"/>
      <c r="C224" s="182">
        <v>1087</v>
      </c>
      <c r="D224" s="183"/>
      <c r="E224" s="183"/>
      <c r="F224" s="184">
        <v>43483</v>
      </c>
      <c r="G224" s="185">
        <v>43483</v>
      </c>
      <c r="H224" s="64" t="str">
        <f t="shared" si="0"/>
        <v>Bilan n°1</v>
      </c>
      <c r="I224" s="186"/>
      <c r="J224" s="187">
        <f t="shared" si="21"/>
        <v>43584</v>
      </c>
      <c r="K224" s="188">
        <v>11</v>
      </c>
      <c r="L224" s="189">
        <f t="shared" si="24"/>
        <v>43494</v>
      </c>
      <c r="M224" s="190"/>
      <c r="N224" s="195">
        <v>43508</v>
      </c>
      <c r="O224" s="192" t="str">
        <f t="shared" si="25"/>
        <v>Bilan n°1</v>
      </c>
      <c r="P224" s="71">
        <f t="shared" si="4"/>
        <v>43868</v>
      </c>
      <c r="Q224" s="193"/>
      <c r="R224" s="194">
        <v>1</v>
      </c>
      <c r="S224" s="78">
        <f t="shared" si="6"/>
        <v>43843</v>
      </c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76"/>
      <c r="B225" s="179" t="s">
        <v>48</v>
      </c>
      <c r="C225" s="159">
        <v>1088</v>
      </c>
      <c r="D225" s="160"/>
      <c r="E225" s="160"/>
      <c r="F225" s="161">
        <v>43486</v>
      </c>
      <c r="G225" s="161">
        <v>43489</v>
      </c>
      <c r="H225" s="64" t="str">
        <f t="shared" si="0"/>
        <v>Bilan n°1</v>
      </c>
      <c r="I225" s="162"/>
      <c r="J225" s="67">
        <f t="shared" si="21"/>
        <v>43587</v>
      </c>
      <c r="K225" s="163">
        <v>9</v>
      </c>
      <c r="L225" s="70">
        <f t="shared" si="24"/>
        <v>43498</v>
      </c>
      <c r="M225" s="162"/>
      <c r="N225" s="164"/>
      <c r="O225" s="86" t="str">
        <f t="shared" si="25"/>
        <v>Bilan n°1</v>
      </c>
      <c r="P225" s="71" t="str">
        <f t="shared" si="4"/>
        <v>A programmer</v>
      </c>
      <c r="Q225" s="75"/>
      <c r="R225" s="68"/>
      <c r="S225" s="78" t="str">
        <f t="shared" si="6"/>
        <v>A programmer</v>
      </c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65"/>
      <c r="B226" s="181"/>
      <c r="C226" s="182">
        <v>1089</v>
      </c>
      <c r="D226" s="183"/>
      <c r="E226" s="183"/>
      <c r="F226" s="184">
        <v>43487</v>
      </c>
      <c r="G226" s="185">
        <v>43494</v>
      </c>
      <c r="H226" s="64" t="str">
        <f t="shared" si="0"/>
        <v>Bilan n°1</v>
      </c>
      <c r="I226" s="186"/>
      <c r="J226" s="187">
        <f t="shared" si="21"/>
        <v>43592</v>
      </c>
      <c r="K226" s="188">
        <v>9</v>
      </c>
      <c r="L226" s="189">
        <f t="shared" si="24"/>
        <v>43503</v>
      </c>
      <c r="M226" s="190"/>
      <c r="N226" s="195">
        <v>43544</v>
      </c>
      <c r="O226" s="192" t="str">
        <f t="shared" si="25"/>
        <v>Bilan n°1</v>
      </c>
      <c r="P226" s="71">
        <f t="shared" si="4"/>
        <v>43904</v>
      </c>
      <c r="Q226" s="193"/>
      <c r="R226" s="194">
        <v>1</v>
      </c>
      <c r="S226" s="78">
        <f t="shared" si="6"/>
        <v>43847</v>
      </c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76"/>
      <c r="B227" s="179" t="s">
        <v>48</v>
      </c>
      <c r="C227" s="159">
        <v>1091</v>
      </c>
      <c r="D227" s="160"/>
      <c r="E227" s="160"/>
      <c r="F227" s="161">
        <v>43489</v>
      </c>
      <c r="G227" s="161">
        <v>43495</v>
      </c>
      <c r="H227" s="64" t="str">
        <f t="shared" si="0"/>
        <v>Bilan n°1</v>
      </c>
      <c r="I227" s="162"/>
      <c r="J227" s="67">
        <f t="shared" si="21"/>
        <v>43587</v>
      </c>
      <c r="K227" s="163">
        <v>3</v>
      </c>
      <c r="L227" s="70">
        <f t="shared" si="24"/>
        <v>43498</v>
      </c>
      <c r="M227" s="162"/>
      <c r="N227" s="163"/>
      <c r="O227" s="86" t="str">
        <f t="shared" si="25"/>
        <v>Bilan n°1</v>
      </c>
      <c r="P227" s="71" t="str">
        <f t="shared" si="4"/>
        <v>A programmer</v>
      </c>
      <c r="Q227" s="75"/>
      <c r="R227" s="68">
        <v>1</v>
      </c>
      <c r="S227" s="78">
        <f t="shared" si="6"/>
        <v>43849</v>
      </c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65"/>
      <c r="B228" s="181"/>
      <c r="C228" s="196">
        <v>1090</v>
      </c>
      <c r="D228" s="183"/>
      <c r="E228" s="183"/>
      <c r="F228" s="197">
        <v>43497</v>
      </c>
      <c r="G228" s="185">
        <v>43501</v>
      </c>
      <c r="H228" s="64" t="str">
        <f t="shared" si="0"/>
        <v>Bilan n°1</v>
      </c>
      <c r="I228" s="186"/>
      <c r="J228" s="187">
        <f t="shared" si="21"/>
        <v>43597</v>
      </c>
      <c r="K228" s="188">
        <v>7</v>
      </c>
      <c r="L228" s="189">
        <f t="shared" si="24"/>
        <v>43508</v>
      </c>
      <c r="M228" s="190"/>
      <c r="N228" s="195">
        <v>43557</v>
      </c>
      <c r="O228" s="192" t="str">
        <f t="shared" si="25"/>
        <v>Bilan n°1</v>
      </c>
      <c r="P228" s="71">
        <f t="shared" si="4"/>
        <v>43917</v>
      </c>
      <c r="Q228" s="193"/>
      <c r="R228" s="198">
        <v>1</v>
      </c>
      <c r="S228" s="78">
        <f t="shared" si="6"/>
        <v>43857</v>
      </c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76"/>
      <c r="B229" s="176"/>
      <c r="C229" s="159">
        <v>1092</v>
      </c>
      <c r="D229" s="160"/>
      <c r="E229" s="160"/>
      <c r="F229" s="161">
        <v>43494</v>
      </c>
      <c r="G229" s="175">
        <v>43510</v>
      </c>
      <c r="H229" s="64" t="str">
        <f t="shared" si="0"/>
        <v>Bilan n°1</v>
      </c>
      <c r="I229" s="162"/>
      <c r="J229" s="67">
        <f t="shared" si="21"/>
        <v>43603</v>
      </c>
      <c r="K229" s="163">
        <v>4</v>
      </c>
      <c r="L229" s="70">
        <f t="shared" si="24"/>
        <v>43514</v>
      </c>
      <c r="M229" s="162"/>
      <c r="N229" s="163"/>
      <c r="O229" s="86" t="str">
        <f t="shared" si="25"/>
        <v>Bilan n°1</v>
      </c>
      <c r="P229" s="71" t="str">
        <f t="shared" si="4"/>
        <v>A programmer</v>
      </c>
      <c r="Q229" s="75"/>
      <c r="R229" s="68"/>
      <c r="S229" s="78" t="str">
        <f t="shared" si="6"/>
        <v>A programmer</v>
      </c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65"/>
      <c r="B230" s="181"/>
      <c r="C230" s="182">
        <v>1093</v>
      </c>
      <c r="D230" s="183"/>
      <c r="E230" s="183"/>
      <c r="F230" s="184">
        <v>43494</v>
      </c>
      <c r="G230" s="185">
        <v>43501</v>
      </c>
      <c r="H230" s="64" t="str">
        <f t="shared" si="0"/>
        <v>Bilan n°1</v>
      </c>
      <c r="I230" s="186"/>
      <c r="J230" s="199">
        <f t="shared" si="21"/>
        <v>43592</v>
      </c>
      <c r="K230" s="188">
        <v>2</v>
      </c>
      <c r="L230" s="200">
        <f t="shared" si="24"/>
        <v>43503</v>
      </c>
      <c r="M230" s="190"/>
      <c r="N230" s="201">
        <v>43565</v>
      </c>
      <c r="O230" s="202" t="str">
        <f t="shared" si="25"/>
        <v>Bilan n°1</v>
      </c>
      <c r="P230" s="71">
        <f t="shared" si="4"/>
        <v>43925</v>
      </c>
      <c r="Q230" s="203"/>
      <c r="R230" s="204"/>
      <c r="S230" s="78" t="str">
        <f t="shared" si="6"/>
        <v>A programmer</v>
      </c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76"/>
      <c r="B231" s="176"/>
      <c r="C231" s="159">
        <v>1094</v>
      </c>
      <c r="D231" s="160"/>
      <c r="E231" s="160"/>
      <c r="F231" s="161">
        <v>43504</v>
      </c>
      <c r="G231" s="161">
        <v>43510</v>
      </c>
      <c r="H231" s="64" t="str">
        <f t="shared" si="0"/>
        <v>Bilan n°1</v>
      </c>
      <c r="I231" s="162"/>
      <c r="J231" s="58">
        <v>43599</v>
      </c>
      <c r="K231" s="163">
        <v>1</v>
      </c>
      <c r="L231" s="70">
        <f t="shared" si="24"/>
        <v>43511</v>
      </c>
      <c r="M231" s="162"/>
      <c r="N231" s="205">
        <v>43565</v>
      </c>
      <c r="O231" s="86" t="str">
        <f t="shared" si="25"/>
        <v>Bilan n°1</v>
      </c>
      <c r="P231" s="71">
        <f t="shared" si="4"/>
        <v>43925</v>
      </c>
      <c r="Q231" s="75"/>
      <c r="R231" s="68"/>
      <c r="S231" s="78" t="str">
        <f t="shared" si="6"/>
        <v>A programmer</v>
      </c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65"/>
      <c r="B232" s="181"/>
      <c r="C232" s="182">
        <v>1095</v>
      </c>
      <c r="D232" s="183"/>
      <c r="E232" s="183"/>
      <c r="F232" s="184">
        <v>43505</v>
      </c>
      <c r="G232" s="185">
        <v>43516</v>
      </c>
      <c r="H232" s="64" t="str">
        <f t="shared" si="0"/>
        <v>Bilan n°1</v>
      </c>
      <c r="I232" s="186"/>
      <c r="J232" s="199">
        <f t="shared" ref="J232:J261" si="26">IF(OR(H232="Bilan n°1",H232="Bilan n°2",H232="Bilan n°3",H232="Bilan n°4",H232="Bilan n°5",H232="Bilan n°6",H232="Bilan n°7",H232="Bilan n°8",H232="Bilan n°9",H232="Bilan n°10",H232="Bilan n°11",H232="Bilan n°12"),EDATE(L232,3),"-")</f>
        <v>43607</v>
      </c>
      <c r="K232" s="188">
        <v>2</v>
      </c>
      <c r="L232" s="200">
        <f t="shared" si="24"/>
        <v>43518</v>
      </c>
      <c r="M232" s="190"/>
      <c r="N232" s="206"/>
      <c r="O232" s="202" t="str">
        <f t="shared" si="25"/>
        <v>Bilan n°1</v>
      </c>
      <c r="P232" s="71" t="str">
        <f t="shared" si="4"/>
        <v>A programmer</v>
      </c>
      <c r="Q232" s="203"/>
      <c r="R232" s="204"/>
      <c r="S232" s="78" t="str">
        <f t="shared" si="6"/>
        <v>A programmer</v>
      </c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76"/>
      <c r="B233" s="176"/>
      <c r="C233" s="159">
        <v>1096</v>
      </c>
      <c r="D233" s="160"/>
      <c r="E233" s="160"/>
      <c r="F233" s="161">
        <v>43514</v>
      </c>
      <c r="G233" s="161">
        <v>43511</v>
      </c>
      <c r="H233" s="64" t="str">
        <f t="shared" si="0"/>
        <v>Bilan n°1</v>
      </c>
      <c r="I233" s="162"/>
      <c r="J233" s="67">
        <f t="shared" si="26"/>
        <v>43606</v>
      </c>
      <c r="K233" s="163">
        <v>6</v>
      </c>
      <c r="L233" s="70">
        <f t="shared" si="24"/>
        <v>43517</v>
      </c>
      <c r="M233" s="162"/>
      <c r="N233" s="205">
        <v>43565</v>
      </c>
      <c r="O233" s="86" t="str">
        <f t="shared" si="25"/>
        <v>Bilan n°1</v>
      </c>
      <c r="P233" s="71">
        <f t="shared" si="4"/>
        <v>43925</v>
      </c>
      <c r="Q233" s="75"/>
      <c r="R233" s="68">
        <v>1</v>
      </c>
      <c r="S233" s="78">
        <f t="shared" si="6"/>
        <v>43874</v>
      </c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65"/>
      <c r="B234" s="181"/>
      <c r="C234" s="182">
        <v>1097</v>
      </c>
      <c r="D234" s="183"/>
      <c r="E234" s="183"/>
      <c r="F234" s="184">
        <v>43518</v>
      </c>
      <c r="G234" s="185" t="s">
        <v>41</v>
      </c>
      <c r="H234" s="64" t="e">
        <f t="shared" si="0"/>
        <v>#VALUE!</v>
      </c>
      <c r="I234" s="186"/>
      <c r="J234" s="199" t="e">
        <f t="shared" si="26"/>
        <v>#VALUE!</v>
      </c>
      <c r="K234" s="188"/>
      <c r="L234" s="200" t="e">
        <f t="shared" si="24"/>
        <v>#VALUE!</v>
      </c>
      <c r="M234" s="190"/>
      <c r="N234" s="201">
        <v>43558</v>
      </c>
      <c r="O234" s="202" t="e">
        <f t="shared" si="25"/>
        <v>#VALUE!</v>
      </c>
      <c r="P234" s="71">
        <f t="shared" si="4"/>
        <v>43918</v>
      </c>
      <c r="Q234" s="203"/>
      <c r="R234" s="204"/>
      <c r="S234" s="78" t="str">
        <f t="shared" si="6"/>
        <v>A programmer</v>
      </c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76"/>
      <c r="B235" s="176"/>
      <c r="C235" s="159">
        <v>1098</v>
      </c>
      <c r="D235" s="160"/>
      <c r="E235" s="160"/>
      <c r="F235" s="161">
        <v>43528</v>
      </c>
      <c r="G235" s="161">
        <v>43532</v>
      </c>
      <c r="H235" s="64" t="str">
        <f t="shared" si="0"/>
        <v>Bilan n°1</v>
      </c>
      <c r="I235" s="162"/>
      <c r="J235" s="67">
        <f t="shared" si="26"/>
        <v>43627</v>
      </c>
      <c r="K235" s="163">
        <v>3</v>
      </c>
      <c r="L235" s="70">
        <f t="shared" si="24"/>
        <v>43535</v>
      </c>
      <c r="M235" s="162"/>
      <c r="N235" s="164">
        <v>43551</v>
      </c>
      <c r="O235" s="86" t="str">
        <f t="shared" si="25"/>
        <v>Bilan n°1</v>
      </c>
      <c r="P235" s="71">
        <f t="shared" si="4"/>
        <v>43911</v>
      </c>
      <c r="Q235" s="75"/>
      <c r="R235" s="68">
        <v>1</v>
      </c>
      <c r="S235" s="78">
        <f t="shared" si="6"/>
        <v>43888</v>
      </c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65"/>
      <c r="B236" s="181"/>
      <c r="C236" s="182">
        <v>1099</v>
      </c>
      <c r="D236" s="183"/>
      <c r="E236" s="183"/>
      <c r="F236" s="184">
        <v>43523</v>
      </c>
      <c r="G236" s="185">
        <v>43530</v>
      </c>
      <c r="H236" s="64" t="str">
        <f t="shared" si="0"/>
        <v>Bilan n°1</v>
      </c>
      <c r="I236" s="186"/>
      <c r="J236" s="199">
        <f t="shared" si="26"/>
        <v>43624</v>
      </c>
      <c r="K236" s="207">
        <v>2</v>
      </c>
      <c r="L236" s="200">
        <f t="shared" si="24"/>
        <v>43532</v>
      </c>
      <c r="M236" s="190"/>
      <c r="N236" s="201">
        <v>43550</v>
      </c>
      <c r="O236" s="208" t="str">
        <f t="shared" si="25"/>
        <v>Bilan n°1</v>
      </c>
      <c r="P236" s="71">
        <f t="shared" si="4"/>
        <v>43910</v>
      </c>
      <c r="Q236" s="203"/>
      <c r="R236" s="204"/>
      <c r="S236" s="78" t="str">
        <f t="shared" si="6"/>
        <v>A programmer</v>
      </c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76"/>
      <c r="B237" s="176"/>
      <c r="C237" s="159">
        <v>1100</v>
      </c>
      <c r="D237" s="160"/>
      <c r="E237" s="160"/>
      <c r="F237" s="161">
        <v>43524</v>
      </c>
      <c r="G237" s="161">
        <v>43565</v>
      </c>
      <c r="H237" s="64" t="str">
        <f t="shared" si="0"/>
        <v>Bilan n°1</v>
      </c>
      <c r="I237" s="162"/>
      <c r="J237" s="67">
        <f t="shared" si="26"/>
        <v>43657</v>
      </c>
      <c r="K237" s="163">
        <v>1</v>
      </c>
      <c r="L237" s="70">
        <f t="shared" si="24"/>
        <v>43566</v>
      </c>
      <c r="M237" s="162"/>
      <c r="N237" s="205">
        <v>43578</v>
      </c>
      <c r="O237" s="86" t="str">
        <f t="shared" si="25"/>
        <v>Bilan n°1</v>
      </c>
      <c r="P237" s="71">
        <f t="shared" si="4"/>
        <v>43938</v>
      </c>
      <c r="Q237" s="75"/>
      <c r="R237" s="68"/>
      <c r="S237" s="78" t="str">
        <f t="shared" si="6"/>
        <v>A programmer</v>
      </c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65"/>
      <c r="B238" s="181"/>
      <c r="C238" s="182">
        <v>1101</v>
      </c>
      <c r="D238" s="183"/>
      <c r="E238" s="183"/>
      <c r="F238" s="184">
        <v>43528</v>
      </c>
      <c r="G238" s="185">
        <v>43535</v>
      </c>
      <c r="H238" s="64" t="str">
        <f t="shared" si="0"/>
        <v>Bilan n°1</v>
      </c>
      <c r="I238" s="186"/>
      <c r="J238" s="199">
        <f t="shared" si="26"/>
        <v>43629</v>
      </c>
      <c r="K238" s="207">
        <v>2</v>
      </c>
      <c r="L238" s="200">
        <f t="shared" si="24"/>
        <v>43537</v>
      </c>
      <c r="M238" s="190"/>
      <c r="N238" s="195">
        <v>43551</v>
      </c>
      <c r="O238" s="208" t="str">
        <f t="shared" si="25"/>
        <v>Bilan n°1</v>
      </c>
      <c r="P238" s="71">
        <f t="shared" si="4"/>
        <v>43911</v>
      </c>
      <c r="Q238" s="203"/>
      <c r="R238" s="204">
        <v>1</v>
      </c>
      <c r="S238" s="78">
        <f t="shared" si="6"/>
        <v>43888</v>
      </c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76"/>
      <c r="B239" s="176"/>
      <c r="C239" s="159">
        <v>1102</v>
      </c>
      <c r="D239" s="160"/>
      <c r="E239" s="160"/>
      <c r="F239" s="161">
        <v>43528</v>
      </c>
      <c r="G239" s="161">
        <v>43542</v>
      </c>
      <c r="H239" s="64" t="str">
        <f t="shared" si="0"/>
        <v>Bilan n°1</v>
      </c>
      <c r="I239" s="162"/>
      <c r="J239" s="67">
        <f t="shared" si="26"/>
        <v>43635</v>
      </c>
      <c r="K239" s="163">
        <v>1</v>
      </c>
      <c r="L239" s="70">
        <f t="shared" si="24"/>
        <v>43543</v>
      </c>
      <c r="M239" s="162"/>
      <c r="N239" s="163"/>
      <c r="O239" s="86" t="str">
        <f t="shared" si="25"/>
        <v>Bilan n°1</v>
      </c>
      <c r="P239" s="71" t="str">
        <f t="shared" si="4"/>
        <v>A programmer</v>
      </c>
      <c r="Q239" s="75"/>
      <c r="R239" s="68"/>
      <c r="S239" s="78" t="str">
        <f t="shared" si="6"/>
        <v>A programmer</v>
      </c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65"/>
      <c r="B240" s="181"/>
      <c r="C240" s="182">
        <v>1103</v>
      </c>
      <c r="D240" s="183"/>
      <c r="E240" s="183"/>
      <c r="F240" s="184">
        <v>43529</v>
      </c>
      <c r="G240" s="185">
        <v>43536</v>
      </c>
      <c r="H240" s="64" t="str">
        <f t="shared" si="0"/>
        <v>Bilan n°1</v>
      </c>
      <c r="I240" s="186"/>
      <c r="J240" s="199">
        <f t="shared" si="26"/>
        <v>43629</v>
      </c>
      <c r="K240" s="207">
        <v>1</v>
      </c>
      <c r="L240" s="200">
        <f t="shared" si="24"/>
        <v>43537</v>
      </c>
      <c r="M240" s="190"/>
      <c r="N240" s="195">
        <v>43558</v>
      </c>
      <c r="O240" s="208" t="str">
        <f t="shared" si="25"/>
        <v>Bilan n°1</v>
      </c>
      <c r="P240" s="71">
        <f t="shared" si="4"/>
        <v>43918</v>
      </c>
      <c r="Q240" s="203"/>
      <c r="R240" s="204"/>
      <c r="S240" s="78" t="str">
        <f t="shared" si="6"/>
        <v>A programmer</v>
      </c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76"/>
      <c r="B241" s="176"/>
      <c r="C241" s="159">
        <v>1104</v>
      </c>
      <c r="D241" s="160"/>
      <c r="E241" s="160"/>
      <c r="F241" s="161">
        <v>43530</v>
      </c>
      <c r="G241" s="161">
        <v>43563</v>
      </c>
      <c r="H241" s="64" t="str">
        <f t="shared" si="0"/>
        <v>Bilan n°1</v>
      </c>
      <c r="I241" s="162"/>
      <c r="J241" s="67">
        <f t="shared" si="26"/>
        <v>43655</v>
      </c>
      <c r="K241" s="163">
        <v>1</v>
      </c>
      <c r="L241" s="70">
        <f t="shared" si="24"/>
        <v>43564</v>
      </c>
      <c r="M241" s="162"/>
      <c r="N241" s="163"/>
      <c r="O241" s="86" t="str">
        <f t="shared" si="25"/>
        <v>Bilan n°1</v>
      </c>
      <c r="P241" s="71" t="str">
        <f t="shared" si="4"/>
        <v>A programmer</v>
      </c>
      <c r="Q241" s="75"/>
      <c r="R241" s="68"/>
      <c r="S241" s="78" t="str">
        <f t="shared" si="6"/>
        <v>A programmer</v>
      </c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65"/>
      <c r="B242" s="181"/>
      <c r="C242" s="196">
        <v>1105</v>
      </c>
      <c r="D242" s="209"/>
      <c r="E242" s="209"/>
      <c r="F242" s="197">
        <v>43538</v>
      </c>
      <c r="G242" s="210">
        <v>43539</v>
      </c>
      <c r="H242" s="64" t="str">
        <f t="shared" si="0"/>
        <v>Bilan n°1</v>
      </c>
      <c r="I242" s="186"/>
      <c r="J242" s="199">
        <f t="shared" si="26"/>
        <v>43635</v>
      </c>
      <c r="K242" s="211">
        <v>4</v>
      </c>
      <c r="L242" s="200">
        <f t="shared" si="24"/>
        <v>43543</v>
      </c>
      <c r="M242" s="190"/>
      <c r="N242" s="201">
        <v>43550</v>
      </c>
      <c r="O242" s="208" t="str">
        <f t="shared" si="25"/>
        <v>Bilan n°1</v>
      </c>
      <c r="P242" s="71">
        <f t="shared" si="4"/>
        <v>43910</v>
      </c>
      <c r="Q242" s="203"/>
      <c r="R242" s="212">
        <v>1</v>
      </c>
      <c r="S242" s="78">
        <f t="shared" si="6"/>
        <v>43898</v>
      </c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58"/>
      <c r="B243" s="158"/>
      <c r="C243" s="159">
        <v>1106</v>
      </c>
      <c r="D243" s="160"/>
      <c r="E243" s="160"/>
      <c r="F243" s="161">
        <v>43538</v>
      </c>
      <c r="G243" s="161">
        <v>43542</v>
      </c>
      <c r="H243" s="64" t="str">
        <f t="shared" si="0"/>
        <v>Bilan n°1</v>
      </c>
      <c r="I243" s="162"/>
      <c r="J243" s="67">
        <f t="shared" si="26"/>
        <v>43635</v>
      </c>
      <c r="K243" s="163">
        <v>1</v>
      </c>
      <c r="L243" s="70">
        <f t="shared" si="24"/>
        <v>43543</v>
      </c>
      <c r="M243" s="162"/>
      <c r="N243" s="164">
        <v>43551</v>
      </c>
      <c r="O243" s="86" t="str">
        <f t="shared" si="25"/>
        <v>Bilan n°1</v>
      </c>
      <c r="P243" s="71">
        <f t="shared" si="4"/>
        <v>43911</v>
      </c>
      <c r="Q243" s="75"/>
      <c r="R243" s="68">
        <v>1</v>
      </c>
      <c r="S243" s="78">
        <f t="shared" si="6"/>
        <v>43898</v>
      </c>
      <c r="T243" s="139"/>
      <c r="U243" s="139"/>
      <c r="V243" s="139"/>
      <c r="W243" s="139"/>
      <c r="X243" s="139"/>
      <c r="Y243" s="139"/>
      <c r="Z243" s="139"/>
    </row>
    <row r="244" spans="1:26" ht="15.75" customHeight="1">
      <c r="A244" s="165"/>
      <c r="B244" s="181"/>
      <c r="C244" s="196">
        <v>1107</v>
      </c>
      <c r="D244" s="209"/>
      <c r="E244" s="209"/>
      <c r="F244" s="197">
        <v>43539</v>
      </c>
      <c r="G244" s="210">
        <v>43539</v>
      </c>
      <c r="H244" s="64" t="str">
        <f t="shared" si="0"/>
        <v>Bilan n°1</v>
      </c>
      <c r="I244" s="186"/>
      <c r="J244" s="199">
        <f t="shared" si="26"/>
        <v>43634</v>
      </c>
      <c r="K244" s="211">
        <v>3</v>
      </c>
      <c r="L244" s="200">
        <f t="shared" si="24"/>
        <v>43542</v>
      </c>
      <c r="M244" s="190"/>
      <c r="N244" s="201">
        <v>43550</v>
      </c>
      <c r="O244" s="208" t="str">
        <f t="shared" si="25"/>
        <v>Bilan n°1</v>
      </c>
      <c r="P244" s="71">
        <f t="shared" si="4"/>
        <v>43910</v>
      </c>
      <c r="Q244" s="203"/>
      <c r="R244" s="212">
        <v>1</v>
      </c>
      <c r="S244" s="78">
        <f t="shared" si="6"/>
        <v>43899</v>
      </c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65"/>
      <c r="B245" s="181"/>
      <c r="C245" s="196">
        <v>1108</v>
      </c>
      <c r="D245" s="209"/>
      <c r="E245" s="209"/>
      <c r="F245" s="197">
        <v>43540</v>
      </c>
      <c r="G245" s="210">
        <v>43545</v>
      </c>
      <c r="H245" s="64" t="str">
        <f t="shared" si="0"/>
        <v>Bilan n°1</v>
      </c>
      <c r="I245" s="186"/>
      <c r="J245" s="199">
        <f t="shared" si="26"/>
        <v>43641</v>
      </c>
      <c r="K245" s="211">
        <v>4</v>
      </c>
      <c r="L245" s="200">
        <f t="shared" si="24"/>
        <v>43549</v>
      </c>
      <c r="M245" s="190"/>
      <c r="N245" s="195">
        <v>43564</v>
      </c>
      <c r="O245" s="208" t="str">
        <f t="shared" si="25"/>
        <v>Bilan n°1</v>
      </c>
      <c r="P245" s="71">
        <f t="shared" si="4"/>
        <v>43924</v>
      </c>
      <c r="Q245" s="203"/>
      <c r="R245" s="212">
        <v>1</v>
      </c>
      <c r="S245" s="78">
        <f t="shared" si="6"/>
        <v>43900</v>
      </c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58"/>
      <c r="B246" s="158"/>
      <c r="C246" s="159">
        <v>1109</v>
      </c>
      <c r="D246" s="160"/>
      <c r="E246" s="160"/>
      <c r="F246" s="161">
        <v>43540</v>
      </c>
      <c r="G246" s="161">
        <v>43545</v>
      </c>
      <c r="H246" s="64" t="str">
        <f t="shared" si="0"/>
        <v>Bilan n°1</v>
      </c>
      <c r="I246" s="162"/>
      <c r="J246" s="67">
        <f t="shared" si="26"/>
        <v>43641</v>
      </c>
      <c r="K246" s="163">
        <v>4</v>
      </c>
      <c r="L246" s="70">
        <f t="shared" si="24"/>
        <v>43549</v>
      </c>
      <c r="M246" s="162"/>
      <c r="N246" s="164">
        <v>43550</v>
      </c>
      <c r="O246" s="86" t="str">
        <f t="shared" si="25"/>
        <v>Bilan n°1</v>
      </c>
      <c r="P246" s="71">
        <f t="shared" si="4"/>
        <v>43910</v>
      </c>
      <c r="Q246" s="75"/>
      <c r="R246" s="68">
        <v>1</v>
      </c>
      <c r="S246" s="78">
        <f t="shared" si="6"/>
        <v>43900</v>
      </c>
      <c r="T246" s="139"/>
      <c r="U246" s="139"/>
      <c r="V246" s="139"/>
      <c r="W246" s="139"/>
      <c r="X246" s="139"/>
      <c r="Y246" s="139"/>
      <c r="Z246" s="139"/>
    </row>
    <row r="247" spans="1:26" ht="15.75" customHeight="1">
      <c r="A247" s="165"/>
      <c r="B247" s="181"/>
      <c r="C247" s="196">
        <v>1110</v>
      </c>
      <c r="D247" s="209"/>
      <c r="E247" s="209"/>
      <c r="F247" s="197">
        <v>43545</v>
      </c>
      <c r="G247" s="210">
        <v>43549</v>
      </c>
      <c r="H247" s="64" t="str">
        <f t="shared" si="0"/>
        <v>Bilan n°1</v>
      </c>
      <c r="I247" s="186"/>
      <c r="J247" s="199">
        <f t="shared" si="26"/>
        <v>43643</v>
      </c>
      <c r="K247" s="211">
        <v>2</v>
      </c>
      <c r="L247" s="200">
        <f t="shared" si="24"/>
        <v>43551</v>
      </c>
      <c r="M247" s="190"/>
      <c r="N247" s="195">
        <v>43553</v>
      </c>
      <c r="O247" s="208" t="str">
        <f t="shared" si="25"/>
        <v>Bilan n°1</v>
      </c>
      <c r="P247" s="71">
        <f t="shared" si="4"/>
        <v>43913</v>
      </c>
      <c r="Q247" s="203"/>
      <c r="R247" s="212">
        <v>1</v>
      </c>
      <c r="S247" s="78">
        <f t="shared" si="6"/>
        <v>43905</v>
      </c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58"/>
      <c r="B248" s="158"/>
      <c r="C248" s="159">
        <v>1111</v>
      </c>
      <c r="D248" s="160"/>
      <c r="E248" s="160"/>
      <c r="F248" s="161">
        <v>43545</v>
      </c>
      <c r="G248" s="161">
        <v>43550</v>
      </c>
      <c r="H248" s="64" t="str">
        <f t="shared" si="0"/>
        <v>Bilan n°1</v>
      </c>
      <c r="I248" s="162"/>
      <c r="J248" s="67">
        <f t="shared" si="26"/>
        <v>43643</v>
      </c>
      <c r="K248" s="163">
        <v>1</v>
      </c>
      <c r="L248" s="70">
        <f t="shared" si="24"/>
        <v>43551</v>
      </c>
      <c r="M248" s="162"/>
      <c r="N248" s="164">
        <v>43558</v>
      </c>
      <c r="O248" s="86" t="str">
        <f t="shared" si="25"/>
        <v>Bilan n°1</v>
      </c>
      <c r="P248" s="71">
        <f t="shared" si="4"/>
        <v>43918</v>
      </c>
      <c r="Q248" s="75"/>
      <c r="R248" s="68">
        <v>1</v>
      </c>
      <c r="S248" s="78">
        <f t="shared" si="6"/>
        <v>43905</v>
      </c>
      <c r="T248" s="139"/>
      <c r="U248" s="139"/>
      <c r="V248" s="139"/>
      <c r="W248" s="139"/>
      <c r="X248" s="139"/>
      <c r="Y248" s="139"/>
      <c r="Z248" s="139"/>
    </row>
    <row r="249" spans="1:26" ht="15.75" customHeight="1">
      <c r="A249" s="165"/>
      <c r="B249" s="181"/>
      <c r="C249" s="196">
        <v>1112</v>
      </c>
      <c r="D249" s="209"/>
      <c r="E249" s="209"/>
      <c r="F249" s="197">
        <v>43550</v>
      </c>
      <c r="G249" s="210">
        <v>43574</v>
      </c>
      <c r="H249" s="64" t="str">
        <f t="shared" si="0"/>
        <v>Bilan n°1</v>
      </c>
      <c r="I249" s="186"/>
      <c r="J249" s="199">
        <f t="shared" si="26"/>
        <v>43670</v>
      </c>
      <c r="K249" s="211">
        <v>5</v>
      </c>
      <c r="L249" s="200">
        <f t="shared" si="24"/>
        <v>43579</v>
      </c>
      <c r="M249" s="190"/>
      <c r="N249" s="195">
        <v>43579</v>
      </c>
      <c r="O249" s="208" t="str">
        <f t="shared" si="25"/>
        <v>Bilan n°1</v>
      </c>
      <c r="P249" s="71">
        <f t="shared" si="4"/>
        <v>43939</v>
      </c>
      <c r="Q249" s="203"/>
      <c r="R249" s="212"/>
      <c r="S249" s="78" t="str">
        <f t="shared" si="6"/>
        <v>A programmer</v>
      </c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58"/>
      <c r="B250" s="158"/>
      <c r="C250" s="159">
        <v>1113</v>
      </c>
      <c r="D250" s="160"/>
      <c r="E250" s="160"/>
      <c r="F250" s="161">
        <v>43550</v>
      </c>
      <c r="G250" s="161">
        <v>43552</v>
      </c>
      <c r="H250" s="64" t="str">
        <f t="shared" si="0"/>
        <v>Bilan n°1</v>
      </c>
      <c r="I250" s="162"/>
      <c r="J250" s="67">
        <f t="shared" si="26"/>
        <v>43647</v>
      </c>
      <c r="K250" s="163">
        <v>4</v>
      </c>
      <c r="L250" s="70">
        <f t="shared" si="24"/>
        <v>43556</v>
      </c>
      <c r="M250" s="162"/>
      <c r="N250" s="164">
        <v>43557</v>
      </c>
      <c r="O250" s="86" t="str">
        <f t="shared" si="25"/>
        <v>Bilan n°1</v>
      </c>
      <c r="P250" s="71">
        <f t="shared" si="4"/>
        <v>43917</v>
      </c>
      <c r="Q250" s="75"/>
      <c r="R250" s="68">
        <v>1</v>
      </c>
      <c r="S250" s="78">
        <f t="shared" si="6"/>
        <v>43910</v>
      </c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65"/>
      <c r="B251" s="181"/>
      <c r="C251" s="196"/>
      <c r="D251" s="209"/>
      <c r="E251" s="209"/>
      <c r="F251" s="197"/>
      <c r="G251" s="210"/>
      <c r="H251" s="64" t="str">
        <f t="shared" si="0"/>
        <v>-</v>
      </c>
      <c r="I251" s="186"/>
      <c r="J251" s="199" t="str">
        <f t="shared" si="26"/>
        <v>-</v>
      </c>
      <c r="K251" s="211"/>
      <c r="L251" s="200" t="str">
        <f t="shared" si="24"/>
        <v/>
      </c>
      <c r="M251" s="190"/>
      <c r="N251" s="195"/>
      <c r="O251" s="208" t="str">
        <f t="shared" si="25"/>
        <v>-</v>
      </c>
      <c r="P251" s="71" t="str">
        <f t="shared" si="4"/>
        <v>A programmer</v>
      </c>
      <c r="Q251" s="203"/>
      <c r="R251" s="212"/>
      <c r="S251" s="78" t="str">
        <f t="shared" si="6"/>
        <v>A programmer</v>
      </c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58"/>
      <c r="B252" s="158"/>
      <c r="C252" s="159"/>
      <c r="D252" s="160"/>
      <c r="E252" s="160"/>
      <c r="F252" s="161"/>
      <c r="G252" s="161"/>
      <c r="H252" s="64" t="str">
        <f t="shared" si="0"/>
        <v>-</v>
      </c>
      <c r="I252" s="162"/>
      <c r="J252" s="67" t="str">
        <f t="shared" si="26"/>
        <v>-</v>
      </c>
      <c r="K252" s="163"/>
      <c r="L252" s="70" t="str">
        <f t="shared" si="24"/>
        <v/>
      </c>
      <c r="M252" s="162"/>
      <c r="N252" s="164"/>
      <c r="O252" s="86" t="str">
        <f t="shared" si="25"/>
        <v>-</v>
      </c>
      <c r="P252" s="71" t="str">
        <f t="shared" si="4"/>
        <v>A programmer</v>
      </c>
      <c r="Q252" s="75"/>
      <c r="R252" s="68"/>
      <c r="S252" s="78" t="str">
        <f t="shared" si="6"/>
        <v>A programmer</v>
      </c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65"/>
      <c r="B253" s="181"/>
      <c r="C253" s="196"/>
      <c r="D253" s="209"/>
      <c r="E253" s="209"/>
      <c r="F253" s="197"/>
      <c r="G253" s="210"/>
      <c r="H253" s="64" t="str">
        <f t="shared" si="0"/>
        <v>-</v>
      </c>
      <c r="I253" s="186"/>
      <c r="J253" s="199" t="str">
        <f t="shared" si="26"/>
        <v>-</v>
      </c>
      <c r="K253" s="211"/>
      <c r="L253" s="200" t="str">
        <f t="shared" si="24"/>
        <v/>
      </c>
      <c r="M253" s="190"/>
      <c r="N253" s="195"/>
      <c r="O253" s="208" t="str">
        <f t="shared" si="25"/>
        <v>-</v>
      </c>
      <c r="P253" s="71" t="str">
        <f t="shared" si="4"/>
        <v>A programmer</v>
      </c>
      <c r="Q253" s="203"/>
      <c r="R253" s="212"/>
      <c r="S253" s="78" t="str">
        <f t="shared" si="6"/>
        <v>A programmer</v>
      </c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58"/>
      <c r="B254" s="158"/>
      <c r="C254" s="159"/>
      <c r="D254" s="160"/>
      <c r="E254" s="160"/>
      <c r="F254" s="161"/>
      <c r="G254" s="161"/>
      <c r="H254" s="64" t="str">
        <f t="shared" si="0"/>
        <v>-</v>
      </c>
      <c r="I254" s="162"/>
      <c r="J254" s="67" t="str">
        <f t="shared" si="26"/>
        <v>-</v>
      </c>
      <c r="K254" s="163"/>
      <c r="L254" s="70" t="str">
        <f t="shared" si="24"/>
        <v/>
      </c>
      <c r="M254" s="162"/>
      <c r="N254" s="164"/>
      <c r="O254" s="86" t="str">
        <f t="shared" si="25"/>
        <v>-</v>
      </c>
      <c r="P254" s="71" t="str">
        <f t="shared" si="4"/>
        <v>A programmer</v>
      </c>
      <c r="Q254" s="75"/>
      <c r="R254" s="68"/>
      <c r="S254" s="78" t="str">
        <f t="shared" si="6"/>
        <v>A programmer</v>
      </c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65"/>
      <c r="B255" s="181"/>
      <c r="C255" s="196"/>
      <c r="D255" s="209"/>
      <c r="E255" s="209"/>
      <c r="F255" s="197"/>
      <c r="G255" s="210"/>
      <c r="H255" s="64" t="str">
        <f t="shared" si="0"/>
        <v>-</v>
      </c>
      <c r="I255" s="186"/>
      <c r="J255" s="199" t="str">
        <f t="shared" si="26"/>
        <v>-</v>
      </c>
      <c r="K255" s="211"/>
      <c r="L255" s="200" t="str">
        <f t="shared" si="24"/>
        <v/>
      </c>
      <c r="M255" s="190"/>
      <c r="N255" s="195"/>
      <c r="O255" s="208" t="str">
        <f t="shared" si="25"/>
        <v>-</v>
      </c>
      <c r="P255" s="71" t="str">
        <f t="shared" si="4"/>
        <v>A programmer</v>
      </c>
      <c r="Q255" s="203"/>
      <c r="R255" s="212"/>
      <c r="S255" s="78" t="str">
        <f t="shared" si="6"/>
        <v>A programmer</v>
      </c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58"/>
      <c r="B256" s="158"/>
      <c r="C256" s="159"/>
      <c r="D256" s="160"/>
      <c r="E256" s="160"/>
      <c r="F256" s="161"/>
      <c r="G256" s="161"/>
      <c r="H256" s="64" t="str">
        <f t="shared" si="0"/>
        <v>-</v>
      </c>
      <c r="I256" s="162"/>
      <c r="J256" s="67" t="str">
        <f t="shared" si="26"/>
        <v>-</v>
      </c>
      <c r="K256" s="163"/>
      <c r="L256" s="70" t="str">
        <f t="shared" si="24"/>
        <v/>
      </c>
      <c r="M256" s="162"/>
      <c r="N256" s="164"/>
      <c r="O256" s="86" t="str">
        <f t="shared" si="25"/>
        <v>-</v>
      </c>
      <c r="P256" s="71" t="str">
        <f t="shared" si="4"/>
        <v>A programmer</v>
      </c>
      <c r="Q256" s="75"/>
      <c r="R256" s="68"/>
      <c r="S256" s="78" t="str">
        <f t="shared" si="6"/>
        <v>A programmer</v>
      </c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76"/>
      <c r="B257" s="176"/>
      <c r="C257" s="176"/>
      <c r="D257" s="166"/>
      <c r="E257" s="166"/>
      <c r="F257" s="167"/>
      <c r="G257" s="168"/>
      <c r="H257" s="64" t="str">
        <f t="shared" si="0"/>
        <v>-</v>
      </c>
      <c r="I257" s="169"/>
      <c r="J257" s="67" t="str">
        <f t="shared" si="26"/>
        <v>-</v>
      </c>
      <c r="K257" s="170"/>
      <c r="L257" s="70" t="str">
        <f t="shared" si="24"/>
        <v/>
      </c>
      <c r="M257" s="171"/>
      <c r="N257" s="172"/>
      <c r="O257" s="86" t="str">
        <f t="shared" si="25"/>
        <v>-</v>
      </c>
      <c r="P257" s="71" t="str">
        <f t="shared" si="4"/>
        <v>A programmer</v>
      </c>
      <c r="Q257" s="75"/>
      <c r="R257" s="68"/>
      <c r="S257" s="78" t="str">
        <f t="shared" si="6"/>
        <v>A programmer</v>
      </c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76"/>
      <c r="B258" s="176"/>
      <c r="C258" s="176"/>
      <c r="D258" s="160"/>
      <c r="E258" s="160"/>
      <c r="F258" s="161"/>
      <c r="G258" s="161"/>
      <c r="H258" s="64" t="str">
        <f t="shared" si="0"/>
        <v>-</v>
      </c>
      <c r="I258" s="162"/>
      <c r="J258" s="67" t="str">
        <f t="shared" si="26"/>
        <v>-</v>
      </c>
      <c r="K258" s="163"/>
      <c r="L258" s="70" t="str">
        <f t="shared" si="24"/>
        <v/>
      </c>
      <c r="M258" s="162"/>
      <c r="N258" s="164"/>
      <c r="O258" s="86" t="str">
        <f t="shared" si="25"/>
        <v>-</v>
      </c>
      <c r="P258" s="71" t="str">
        <f t="shared" si="4"/>
        <v>A programmer</v>
      </c>
      <c r="Q258" s="75"/>
      <c r="R258" s="68"/>
      <c r="S258" s="78" t="str">
        <f t="shared" si="6"/>
        <v>A programmer</v>
      </c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76"/>
      <c r="B259" s="176"/>
      <c r="C259" s="176"/>
      <c r="D259" s="166"/>
      <c r="E259" s="166"/>
      <c r="F259" s="167"/>
      <c r="G259" s="168"/>
      <c r="H259" s="64" t="str">
        <f t="shared" si="0"/>
        <v>-</v>
      </c>
      <c r="I259" s="169"/>
      <c r="J259" s="67" t="str">
        <f t="shared" si="26"/>
        <v>-</v>
      </c>
      <c r="K259" s="170"/>
      <c r="L259" s="70" t="str">
        <f t="shared" si="24"/>
        <v/>
      </c>
      <c r="M259" s="171"/>
      <c r="N259" s="172"/>
      <c r="O259" s="86" t="str">
        <f t="shared" si="25"/>
        <v>-</v>
      </c>
      <c r="P259" s="71" t="str">
        <f t="shared" si="4"/>
        <v>A programmer</v>
      </c>
      <c r="Q259" s="75"/>
      <c r="R259" s="68"/>
      <c r="S259" s="78" t="str">
        <f t="shared" si="6"/>
        <v>A programmer</v>
      </c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76"/>
      <c r="B260" s="176"/>
      <c r="C260" s="176"/>
      <c r="D260" s="160"/>
      <c r="E260" s="160"/>
      <c r="F260" s="161"/>
      <c r="G260" s="161"/>
      <c r="H260" s="64" t="str">
        <f t="shared" si="0"/>
        <v>-</v>
      </c>
      <c r="I260" s="162"/>
      <c r="J260" s="67" t="str">
        <f t="shared" si="26"/>
        <v>-</v>
      </c>
      <c r="K260" s="163"/>
      <c r="L260" s="70" t="str">
        <f t="shared" si="24"/>
        <v/>
      </c>
      <c r="M260" s="162"/>
      <c r="N260" s="164"/>
      <c r="O260" s="86" t="str">
        <f t="shared" si="25"/>
        <v>-</v>
      </c>
      <c r="P260" s="71" t="str">
        <f t="shared" si="4"/>
        <v>A programmer</v>
      </c>
      <c r="Q260" s="75"/>
      <c r="R260" s="68"/>
      <c r="S260" s="78" t="str">
        <f t="shared" si="6"/>
        <v>A programmer</v>
      </c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76"/>
      <c r="B261" s="176"/>
      <c r="C261" s="176"/>
      <c r="D261" s="166"/>
      <c r="E261" s="166"/>
      <c r="F261" s="167"/>
      <c r="G261" s="168"/>
      <c r="H261" s="64" t="str">
        <f t="shared" si="0"/>
        <v>-</v>
      </c>
      <c r="I261" s="169"/>
      <c r="J261" s="67" t="str">
        <f t="shared" si="26"/>
        <v>-</v>
      </c>
      <c r="K261" s="170"/>
      <c r="L261" s="70" t="str">
        <f t="shared" si="24"/>
        <v/>
      </c>
      <c r="M261" s="171"/>
      <c r="N261" s="172"/>
      <c r="O261" s="86" t="str">
        <f t="shared" si="25"/>
        <v>-</v>
      </c>
      <c r="P261" s="71" t="str">
        <f t="shared" si="4"/>
        <v>A programmer</v>
      </c>
      <c r="Q261" s="75"/>
      <c r="R261" s="68"/>
      <c r="S261" s="78" t="str">
        <f t="shared" si="6"/>
        <v>A programmer</v>
      </c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76"/>
      <c r="B262" s="176"/>
      <c r="C262" s="176"/>
      <c r="D262" s="160"/>
      <c r="E262" s="160"/>
      <c r="F262" s="161"/>
      <c r="G262" s="161"/>
      <c r="H262" s="64" t="str">
        <f t="shared" si="0"/>
        <v>-</v>
      </c>
      <c r="I262" s="162"/>
      <c r="J262" s="67" t="str">
        <f t="shared" ref="J262:J319" si="27">IF(OR(H262="Bilan n°1",H262="Bilan n°2",H262="Bilan n°3",H262="Bilan n°4",H262="Bilan n°5",H262="Bilan n°6",H262="Bilan n°7",H262="Bilan n°8",H262="Bilan n°9",H262="Bilan n°10"),EDATE(L262,3),"-")</f>
        <v>-</v>
      </c>
      <c r="K262" s="163"/>
      <c r="L262" s="70" t="str">
        <f t="shared" si="24"/>
        <v/>
      </c>
      <c r="M262" s="162"/>
      <c r="N262" s="164"/>
      <c r="O262" s="86" t="str">
        <f t="shared" si="25"/>
        <v>-</v>
      </c>
      <c r="P262" s="71" t="str">
        <f t="shared" si="4"/>
        <v>A programmer</v>
      </c>
      <c r="Q262" s="75"/>
      <c r="R262" s="68"/>
      <c r="S262" s="78" t="str">
        <f t="shared" si="6"/>
        <v>A programmer</v>
      </c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76"/>
      <c r="B263" s="176"/>
      <c r="C263" s="176"/>
      <c r="D263" s="166"/>
      <c r="E263" s="166"/>
      <c r="F263" s="167"/>
      <c r="G263" s="168"/>
      <c r="H263" s="64" t="str">
        <f t="shared" si="0"/>
        <v>-</v>
      </c>
      <c r="I263" s="169"/>
      <c r="J263" s="67" t="str">
        <f t="shared" si="27"/>
        <v>-</v>
      </c>
      <c r="K263" s="170"/>
      <c r="L263" s="70" t="str">
        <f t="shared" si="24"/>
        <v/>
      </c>
      <c r="M263" s="171"/>
      <c r="N263" s="172"/>
      <c r="O263" s="86" t="str">
        <f t="shared" si="25"/>
        <v>-</v>
      </c>
      <c r="P263" s="71" t="str">
        <f t="shared" si="4"/>
        <v>A programmer</v>
      </c>
      <c r="Q263" s="75"/>
      <c r="R263" s="68"/>
      <c r="S263" s="78" t="str">
        <f t="shared" si="6"/>
        <v>A programmer</v>
      </c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76"/>
      <c r="B264" s="176"/>
      <c r="C264" s="176"/>
      <c r="D264" s="160"/>
      <c r="E264" s="160"/>
      <c r="F264" s="161"/>
      <c r="G264" s="161"/>
      <c r="H264" s="64" t="str">
        <f t="shared" si="0"/>
        <v>-</v>
      </c>
      <c r="I264" s="162"/>
      <c r="J264" s="67" t="str">
        <f t="shared" si="27"/>
        <v>-</v>
      </c>
      <c r="K264" s="163"/>
      <c r="L264" s="70" t="str">
        <f t="shared" si="24"/>
        <v/>
      </c>
      <c r="M264" s="162"/>
      <c r="N264" s="164"/>
      <c r="O264" s="86" t="str">
        <f t="shared" si="25"/>
        <v>-</v>
      </c>
      <c r="P264" s="71" t="str">
        <f t="shared" si="4"/>
        <v>A programmer</v>
      </c>
      <c r="Q264" s="75"/>
      <c r="R264" s="68"/>
      <c r="S264" s="78" t="str">
        <f t="shared" si="6"/>
        <v>A programmer</v>
      </c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76"/>
      <c r="B265" s="176"/>
      <c r="C265" s="176"/>
      <c r="D265" s="166"/>
      <c r="E265" s="166"/>
      <c r="F265" s="167"/>
      <c r="G265" s="168"/>
      <c r="H265" s="64" t="str">
        <f t="shared" si="0"/>
        <v>-</v>
      </c>
      <c r="I265" s="169"/>
      <c r="J265" s="67" t="str">
        <f t="shared" si="27"/>
        <v>-</v>
      </c>
      <c r="K265" s="170"/>
      <c r="L265" s="70" t="str">
        <f t="shared" si="24"/>
        <v/>
      </c>
      <c r="M265" s="171"/>
      <c r="N265" s="172"/>
      <c r="O265" s="86" t="str">
        <f t="shared" si="25"/>
        <v>-</v>
      </c>
      <c r="P265" s="71" t="str">
        <f t="shared" si="4"/>
        <v>A programmer</v>
      </c>
      <c r="Q265" s="75"/>
      <c r="R265" s="68"/>
      <c r="S265" s="78" t="str">
        <f t="shared" si="6"/>
        <v>A programmer</v>
      </c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76"/>
      <c r="B266" s="176"/>
      <c r="C266" s="176"/>
      <c r="D266" s="160"/>
      <c r="E266" s="160"/>
      <c r="F266" s="161"/>
      <c r="G266" s="161"/>
      <c r="H266" s="64" t="str">
        <f t="shared" si="0"/>
        <v>-</v>
      </c>
      <c r="I266" s="162"/>
      <c r="J266" s="67" t="str">
        <f t="shared" si="27"/>
        <v>-</v>
      </c>
      <c r="K266" s="163"/>
      <c r="L266" s="70" t="str">
        <f t="shared" si="24"/>
        <v/>
      </c>
      <c r="M266" s="162"/>
      <c r="N266" s="164"/>
      <c r="O266" s="86" t="str">
        <f t="shared" si="25"/>
        <v>-</v>
      </c>
      <c r="P266" s="71" t="str">
        <f t="shared" si="4"/>
        <v>A programmer</v>
      </c>
      <c r="Q266" s="75"/>
      <c r="R266" s="68"/>
      <c r="S266" s="78" t="str">
        <f t="shared" si="6"/>
        <v>A programmer</v>
      </c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76"/>
      <c r="B267" s="176"/>
      <c r="C267" s="176"/>
      <c r="D267" s="166"/>
      <c r="E267" s="166"/>
      <c r="F267" s="167"/>
      <c r="G267" s="168"/>
      <c r="H267" s="64" t="str">
        <f t="shared" si="0"/>
        <v>-</v>
      </c>
      <c r="I267" s="169"/>
      <c r="J267" s="67" t="str">
        <f t="shared" si="27"/>
        <v>-</v>
      </c>
      <c r="K267" s="170"/>
      <c r="L267" s="70" t="str">
        <f t="shared" si="24"/>
        <v/>
      </c>
      <c r="M267" s="171"/>
      <c r="N267" s="172"/>
      <c r="O267" s="86" t="str">
        <f t="shared" si="25"/>
        <v>-</v>
      </c>
      <c r="P267" s="71" t="str">
        <f t="shared" si="4"/>
        <v>A programmer</v>
      </c>
      <c r="Q267" s="75"/>
      <c r="R267" s="68"/>
      <c r="S267" s="78" t="str">
        <f t="shared" si="6"/>
        <v>A programmer</v>
      </c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76"/>
      <c r="B268" s="176"/>
      <c r="C268" s="176"/>
      <c r="D268" s="160"/>
      <c r="E268" s="160"/>
      <c r="F268" s="161"/>
      <c r="G268" s="161"/>
      <c r="H268" s="64" t="str">
        <f t="shared" si="0"/>
        <v>-</v>
      </c>
      <c r="I268" s="162"/>
      <c r="J268" s="67" t="str">
        <f t="shared" si="27"/>
        <v>-</v>
      </c>
      <c r="K268" s="163"/>
      <c r="L268" s="70" t="str">
        <f t="shared" si="24"/>
        <v/>
      </c>
      <c r="M268" s="162"/>
      <c r="N268" s="164"/>
      <c r="O268" s="86" t="str">
        <f t="shared" si="25"/>
        <v>-</v>
      </c>
      <c r="P268" s="71" t="str">
        <f t="shared" si="4"/>
        <v>A programmer</v>
      </c>
      <c r="Q268" s="75"/>
      <c r="R268" s="68"/>
      <c r="S268" s="78" t="str">
        <f t="shared" si="6"/>
        <v>A programmer</v>
      </c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76"/>
      <c r="B269" s="176"/>
      <c r="C269" s="176"/>
      <c r="D269" s="166"/>
      <c r="E269" s="166"/>
      <c r="F269" s="167"/>
      <c r="G269" s="168"/>
      <c r="H269" s="64" t="str">
        <f t="shared" si="0"/>
        <v>-</v>
      </c>
      <c r="I269" s="169"/>
      <c r="J269" s="67" t="str">
        <f t="shared" si="27"/>
        <v>-</v>
      </c>
      <c r="K269" s="170"/>
      <c r="L269" s="70" t="str">
        <f t="shared" si="24"/>
        <v/>
      </c>
      <c r="M269" s="171"/>
      <c r="N269" s="172"/>
      <c r="O269" s="86" t="str">
        <f t="shared" si="25"/>
        <v>-</v>
      </c>
      <c r="P269" s="71" t="str">
        <f t="shared" si="4"/>
        <v>A programmer</v>
      </c>
      <c r="Q269" s="75"/>
      <c r="R269" s="68"/>
      <c r="S269" s="78" t="str">
        <f t="shared" si="6"/>
        <v>A programmer</v>
      </c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76"/>
      <c r="B270" s="176"/>
      <c r="C270" s="176"/>
      <c r="D270" s="160"/>
      <c r="E270" s="160"/>
      <c r="F270" s="161"/>
      <c r="G270" s="161"/>
      <c r="H270" s="64" t="str">
        <f t="shared" si="0"/>
        <v>-</v>
      </c>
      <c r="I270" s="162"/>
      <c r="J270" s="67" t="str">
        <f t="shared" si="27"/>
        <v>-</v>
      </c>
      <c r="K270" s="163"/>
      <c r="L270" s="70" t="str">
        <f t="shared" si="24"/>
        <v/>
      </c>
      <c r="M270" s="162"/>
      <c r="N270" s="164"/>
      <c r="O270" s="86" t="str">
        <f t="shared" si="25"/>
        <v>-</v>
      </c>
      <c r="P270" s="71" t="str">
        <f t="shared" si="4"/>
        <v>A programmer</v>
      </c>
      <c r="Q270" s="75"/>
      <c r="R270" s="68"/>
      <c r="S270" s="78" t="str">
        <f t="shared" si="6"/>
        <v>A programmer</v>
      </c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76"/>
      <c r="B271" s="176"/>
      <c r="C271" s="176"/>
      <c r="D271" s="166"/>
      <c r="E271" s="166"/>
      <c r="F271" s="167"/>
      <c r="G271" s="168"/>
      <c r="H271" s="64" t="str">
        <f t="shared" si="0"/>
        <v>-</v>
      </c>
      <c r="I271" s="169"/>
      <c r="J271" s="67" t="str">
        <f t="shared" si="27"/>
        <v>-</v>
      </c>
      <c r="K271" s="170"/>
      <c r="L271" s="70" t="str">
        <f t="shared" si="24"/>
        <v/>
      </c>
      <c r="M271" s="171"/>
      <c r="N271" s="172"/>
      <c r="O271" s="86" t="str">
        <f t="shared" si="25"/>
        <v>-</v>
      </c>
      <c r="P271" s="71" t="str">
        <f t="shared" si="4"/>
        <v>A programmer</v>
      </c>
      <c r="Q271" s="75"/>
      <c r="R271" s="68"/>
      <c r="S271" s="78" t="str">
        <f t="shared" si="6"/>
        <v>A programmer</v>
      </c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76"/>
      <c r="B272" s="176"/>
      <c r="C272" s="176"/>
      <c r="D272" s="160"/>
      <c r="E272" s="160"/>
      <c r="F272" s="161"/>
      <c r="G272" s="161"/>
      <c r="H272" s="64" t="str">
        <f t="shared" si="0"/>
        <v>-</v>
      </c>
      <c r="I272" s="162"/>
      <c r="J272" s="67" t="str">
        <f t="shared" si="27"/>
        <v>-</v>
      </c>
      <c r="K272" s="163"/>
      <c r="L272" s="70" t="str">
        <f t="shared" si="24"/>
        <v/>
      </c>
      <c r="M272" s="162"/>
      <c r="N272" s="164"/>
      <c r="O272" s="86" t="str">
        <f t="shared" si="25"/>
        <v>-</v>
      </c>
      <c r="P272" s="71" t="str">
        <f t="shared" si="4"/>
        <v>A programmer</v>
      </c>
      <c r="Q272" s="75"/>
      <c r="R272" s="68"/>
      <c r="S272" s="78" t="str">
        <f t="shared" si="6"/>
        <v>A programmer</v>
      </c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76"/>
      <c r="B273" s="176"/>
      <c r="C273" s="176"/>
      <c r="D273" s="166"/>
      <c r="E273" s="166"/>
      <c r="F273" s="167"/>
      <c r="G273" s="168"/>
      <c r="H273" s="64" t="str">
        <f t="shared" si="0"/>
        <v>-</v>
      </c>
      <c r="I273" s="169"/>
      <c r="J273" s="67" t="str">
        <f t="shared" si="27"/>
        <v>-</v>
      </c>
      <c r="K273" s="170"/>
      <c r="L273" s="70" t="str">
        <f t="shared" si="24"/>
        <v/>
      </c>
      <c r="M273" s="171"/>
      <c r="N273" s="172"/>
      <c r="O273" s="86" t="str">
        <f t="shared" si="25"/>
        <v>-</v>
      </c>
      <c r="P273" s="71" t="str">
        <f t="shared" si="4"/>
        <v>A programmer</v>
      </c>
      <c r="Q273" s="75"/>
      <c r="R273" s="68"/>
      <c r="S273" s="78" t="str">
        <f t="shared" si="6"/>
        <v>A programmer</v>
      </c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76"/>
      <c r="B274" s="176"/>
      <c r="C274" s="176"/>
      <c r="D274" s="176"/>
      <c r="E274" s="176"/>
      <c r="F274" s="176"/>
      <c r="G274" s="176"/>
      <c r="H274" s="64" t="str">
        <f t="shared" si="0"/>
        <v>-</v>
      </c>
      <c r="I274" s="176"/>
      <c r="J274" s="67" t="str">
        <f t="shared" si="27"/>
        <v>-</v>
      </c>
      <c r="K274" s="176"/>
      <c r="L274" s="70" t="str">
        <f t="shared" si="24"/>
        <v/>
      </c>
      <c r="M274" s="176"/>
      <c r="N274" s="176"/>
      <c r="O274" s="86" t="str">
        <f t="shared" si="25"/>
        <v>-</v>
      </c>
      <c r="P274" s="71" t="str">
        <f t="shared" si="4"/>
        <v>A programmer</v>
      </c>
      <c r="Q274" s="75" t="str">
        <f t="shared" ref="Q274:Q308" si="28">IF(A274="Résiliation","-",IF(H274="Bilan n°1","Bilan n°1",IF(H274="Bilan n°2","Bilan n°1",IF(H274="Bilan n°3","Bilan n°1",IF(H274="Bilan n°4","Bilan n°1",IF(H274="Bilan n°5","Bilan n°2",IF(H274="Bilan n°6","Bilan n°2",IF(H274="Bilan n°7","Bilan n°2",IF(H274="Bilan n°8","Bilan n°2",IF(H274="Bilan n°9","Bilan n°2",IF(H274="Bilan n°10","Bilan n°2","-")))))))))))</f>
        <v>-</v>
      </c>
      <c r="R274" s="132"/>
      <c r="S274" s="78" t="str">
        <f t="shared" si="6"/>
        <v>A programmer</v>
      </c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76"/>
      <c r="B275" s="176"/>
      <c r="C275" s="176"/>
      <c r="D275" s="176"/>
      <c r="E275" s="176"/>
      <c r="F275" s="176"/>
      <c r="G275" s="176"/>
      <c r="H275" s="64" t="str">
        <f t="shared" si="0"/>
        <v>-</v>
      </c>
      <c r="I275" s="176"/>
      <c r="J275" s="67" t="str">
        <f t="shared" si="27"/>
        <v>-</v>
      </c>
      <c r="K275" s="176"/>
      <c r="L275" s="70" t="str">
        <f t="shared" si="24"/>
        <v/>
      </c>
      <c r="M275" s="176"/>
      <c r="N275" s="176"/>
      <c r="O275" s="86" t="str">
        <f t="shared" si="25"/>
        <v>-</v>
      </c>
      <c r="P275" s="71" t="str">
        <f t="shared" si="4"/>
        <v>A programmer</v>
      </c>
      <c r="Q275" s="75" t="str">
        <f t="shared" si="28"/>
        <v>-</v>
      </c>
      <c r="R275" s="132"/>
      <c r="S275" s="78" t="str">
        <f t="shared" si="6"/>
        <v>A programmer</v>
      </c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76"/>
      <c r="B276" s="176"/>
      <c r="C276" s="176"/>
      <c r="D276" s="176"/>
      <c r="E276" s="176"/>
      <c r="F276" s="176"/>
      <c r="G276" s="176"/>
      <c r="H276" s="64" t="str">
        <f t="shared" si="0"/>
        <v>-</v>
      </c>
      <c r="I276" s="176"/>
      <c r="J276" s="67" t="str">
        <f t="shared" si="27"/>
        <v>-</v>
      </c>
      <c r="K276" s="176"/>
      <c r="L276" s="70" t="str">
        <f t="shared" si="24"/>
        <v/>
      </c>
      <c r="M276" s="176"/>
      <c r="N276" s="176"/>
      <c r="O276" s="86" t="str">
        <f t="shared" si="25"/>
        <v>-</v>
      </c>
      <c r="P276" s="71" t="str">
        <f t="shared" si="4"/>
        <v>A programmer</v>
      </c>
      <c r="Q276" s="75" t="str">
        <f t="shared" si="28"/>
        <v>-</v>
      </c>
      <c r="R276" s="132"/>
      <c r="S276" s="78" t="str">
        <f t="shared" si="6"/>
        <v>A programmer</v>
      </c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76"/>
      <c r="B277" s="176"/>
      <c r="C277" s="176"/>
      <c r="D277" s="176"/>
      <c r="E277" s="176"/>
      <c r="F277" s="176"/>
      <c r="G277" s="176"/>
      <c r="H277" s="64" t="str">
        <f t="shared" si="0"/>
        <v>-</v>
      </c>
      <c r="I277" s="176"/>
      <c r="J277" s="67" t="str">
        <f t="shared" si="27"/>
        <v>-</v>
      </c>
      <c r="K277" s="176"/>
      <c r="L277" s="70" t="str">
        <f t="shared" si="24"/>
        <v/>
      </c>
      <c r="M277" s="176"/>
      <c r="N277" s="176"/>
      <c r="O277" s="86" t="str">
        <f t="shared" si="25"/>
        <v>-</v>
      </c>
      <c r="P277" s="71" t="str">
        <f t="shared" si="4"/>
        <v>A programmer</v>
      </c>
      <c r="Q277" s="75" t="str">
        <f t="shared" si="28"/>
        <v>-</v>
      </c>
      <c r="R277" s="132"/>
      <c r="S277" s="78" t="str">
        <f t="shared" si="6"/>
        <v>A programmer</v>
      </c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76"/>
      <c r="B278" s="176"/>
      <c r="C278" s="176"/>
      <c r="D278" s="176"/>
      <c r="E278" s="176"/>
      <c r="F278" s="176"/>
      <c r="G278" s="176"/>
      <c r="H278" s="64" t="str">
        <f t="shared" si="0"/>
        <v>-</v>
      </c>
      <c r="I278" s="176"/>
      <c r="J278" s="67" t="str">
        <f t="shared" si="27"/>
        <v>-</v>
      </c>
      <c r="K278" s="176"/>
      <c r="L278" s="70" t="str">
        <f t="shared" si="24"/>
        <v/>
      </c>
      <c r="M278" s="176"/>
      <c r="N278" s="176"/>
      <c r="O278" s="86" t="str">
        <f t="shared" si="25"/>
        <v>-</v>
      </c>
      <c r="P278" s="71" t="str">
        <f t="shared" si="4"/>
        <v>A programmer</v>
      </c>
      <c r="Q278" s="75" t="str">
        <f t="shared" si="28"/>
        <v>-</v>
      </c>
      <c r="R278" s="132"/>
      <c r="S278" s="78" t="str">
        <f t="shared" si="6"/>
        <v>A programmer</v>
      </c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76"/>
      <c r="B279" s="176"/>
      <c r="C279" s="176"/>
      <c r="D279" s="176"/>
      <c r="E279" s="176"/>
      <c r="F279" s="176"/>
      <c r="G279" s="176"/>
      <c r="H279" s="64" t="str">
        <f t="shared" si="0"/>
        <v>-</v>
      </c>
      <c r="I279" s="176"/>
      <c r="J279" s="67" t="str">
        <f t="shared" si="27"/>
        <v>-</v>
      </c>
      <c r="K279" s="176"/>
      <c r="L279" s="70" t="str">
        <f t="shared" si="24"/>
        <v/>
      </c>
      <c r="M279" s="176"/>
      <c r="N279" s="176"/>
      <c r="O279" s="86" t="str">
        <f t="shared" si="25"/>
        <v>-</v>
      </c>
      <c r="P279" s="71" t="str">
        <f t="shared" si="4"/>
        <v>A programmer</v>
      </c>
      <c r="Q279" s="75" t="str">
        <f t="shared" si="28"/>
        <v>-</v>
      </c>
      <c r="R279" s="132"/>
      <c r="S279" s="78" t="str">
        <f t="shared" si="6"/>
        <v>A programmer</v>
      </c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76"/>
      <c r="B280" s="176"/>
      <c r="C280" s="176"/>
      <c r="D280" s="176"/>
      <c r="E280" s="176"/>
      <c r="F280" s="176"/>
      <c r="G280" s="176"/>
      <c r="H280" s="64" t="str">
        <f t="shared" si="0"/>
        <v>-</v>
      </c>
      <c r="I280" s="176"/>
      <c r="J280" s="67" t="str">
        <f t="shared" si="27"/>
        <v>-</v>
      </c>
      <c r="K280" s="176"/>
      <c r="L280" s="70" t="str">
        <f t="shared" si="24"/>
        <v/>
      </c>
      <c r="M280" s="176"/>
      <c r="N280" s="176"/>
      <c r="O280" s="86" t="str">
        <f t="shared" si="25"/>
        <v>-</v>
      </c>
      <c r="P280" s="71" t="str">
        <f t="shared" si="4"/>
        <v>A programmer</v>
      </c>
      <c r="Q280" s="75" t="str">
        <f t="shared" si="28"/>
        <v>-</v>
      </c>
      <c r="R280" s="132"/>
      <c r="S280" s="78" t="str">
        <f t="shared" si="6"/>
        <v>A programmer</v>
      </c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76"/>
      <c r="B281" s="176"/>
      <c r="C281" s="176"/>
      <c r="D281" s="176"/>
      <c r="E281" s="176"/>
      <c r="F281" s="176"/>
      <c r="G281" s="176"/>
      <c r="H281" s="64" t="str">
        <f t="shared" si="0"/>
        <v>-</v>
      </c>
      <c r="I281" s="176"/>
      <c r="J281" s="67" t="str">
        <f t="shared" si="27"/>
        <v>-</v>
      </c>
      <c r="K281" s="176"/>
      <c r="L281" s="70" t="str">
        <f t="shared" si="24"/>
        <v/>
      </c>
      <c r="M281" s="176"/>
      <c r="N281" s="176"/>
      <c r="O281" s="86" t="str">
        <f t="shared" si="25"/>
        <v>-</v>
      </c>
      <c r="P281" s="71" t="str">
        <f t="shared" si="4"/>
        <v>A programmer</v>
      </c>
      <c r="Q281" s="75" t="str">
        <f t="shared" si="28"/>
        <v>-</v>
      </c>
      <c r="R281" s="132"/>
      <c r="S281" s="78" t="str">
        <f t="shared" si="6"/>
        <v>A programmer</v>
      </c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76"/>
      <c r="B282" s="176"/>
      <c r="C282" s="176"/>
      <c r="D282" s="176"/>
      <c r="E282" s="176"/>
      <c r="F282" s="176"/>
      <c r="G282" s="176"/>
      <c r="H282" s="64" t="str">
        <f t="shared" si="0"/>
        <v>-</v>
      </c>
      <c r="I282" s="176"/>
      <c r="J282" s="67" t="str">
        <f t="shared" si="27"/>
        <v>-</v>
      </c>
      <c r="K282" s="176"/>
      <c r="L282" s="70" t="str">
        <f t="shared" si="24"/>
        <v/>
      </c>
      <c r="M282" s="176"/>
      <c r="N282" s="176"/>
      <c r="O282" s="86" t="str">
        <f t="shared" si="25"/>
        <v>-</v>
      </c>
      <c r="P282" s="71" t="str">
        <f t="shared" si="4"/>
        <v>A programmer</v>
      </c>
      <c r="Q282" s="75" t="str">
        <f t="shared" si="28"/>
        <v>-</v>
      </c>
      <c r="R282" s="132"/>
      <c r="S282" s="78" t="str">
        <f t="shared" si="6"/>
        <v>A programmer</v>
      </c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76"/>
      <c r="B283" s="176"/>
      <c r="C283" s="176"/>
      <c r="D283" s="176"/>
      <c r="E283" s="176"/>
      <c r="F283" s="176"/>
      <c r="G283" s="176"/>
      <c r="H283" s="75" t="str">
        <f t="shared" ref="H283:H342" si="29">IF(G283="","-",IF(G283+I283-F283&lt;=90,"Bilan n°1",IF(AND(G283+I283-F283&gt;90,G283+I283-F283&lt;=180),"Bilan n°2",IF(AND(G283+I283-F283&gt;180,G283+I283-F283&lt;=270),"Bilan n°3",IF(AND(G283+I283-F283&gt;270,G283+I283-F283&lt;=360),"Bilan n°4",IF(AND(G283+I283-F283&gt;360,G283+I283-F283&lt;=450),"Bilan n°5",IF(AND(G283+I283-F283&gt;450,G283+I283-F283&lt;=540),"Bilan n°6",IF(AND(G283+I283-F283&gt;540,G283+I283-F283&lt;=630),"Bilan n°7",IF(AND(G283+I283-F283&gt;630,G283+I283-F283&lt;=720),"Bilan n°8",IF(AND(G283+I283-F283&gt;720,G283+I283-F283&lt;=810),"Bilan n°9",IF(AND(G283+I283-F283&gt;810,G283+I283-F283&lt;=900),"Bilan n°10")))))))))))</f>
        <v>-</v>
      </c>
      <c r="I283" s="176"/>
      <c r="J283" s="67" t="str">
        <f t="shared" si="27"/>
        <v>-</v>
      </c>
      <c r="K283" s="176"/>
      <c r="L283" s="70" t="str">
        <f t="shared" si="24"/>
        <v/>
      </c>
      <c r="M283" s="176"/>
      <c r="N283" s="176"/>
      <c r="O283" s="86" t="str">
        <f t="shared" si="25"/>
        <v>-</v>
      </c>
      <c r="P283" s="71" t="str">
        <f t="shared" si="4"/>
        <v>A programmer</v>
      </c>
      <c r="Q283" s="75" t="str">
        <f t="shared" si="28"/>
        <v>-</v>
      </c>
      <c r="R283" s="132"/>
      <c r="S283" s="78" t="str">
        <f t="shared" si="6"/>
        <v>A programmer</v>
      </c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76"/>
      <c r="B284" s="176"/>
      <c r="C284" s="176"/>
      <c r="D284" s="176"/>
      <c r="E284" s="176"/>
      <c r="F284" s="176"/>
      <c r="G284" s="176"/>
      <c r="H284" s="75" t="str">
        <f t="shared" si="29"/>
        <v>-</v>
      </c>
      <c r="I284" s="176"/>
      <c r="J284" s="67" t="str">
        <f t="shared" si="27"/>
        <v>-</v>
      </c>
      <c r="K284" s="176"/>
      <c r="L284" s="70" t="str">
        <f t="shared" si="24"/>
        <v/>
      </c>
      <c r="M284" s="176"/>
      <c r="N284" s="176"/>
      <c r="O284" s="86" t="str">
        <f t="shared" si="25"/>
        <v>-</v>
      </c>
      <c r="P284" s="71" t="str">
        <f t="shared" si="4"/>
        <v>A programmer</v>
      </c>
      <c r="Q284" s="75" t="str">
        <f t="shared" si="28"/>
        <v>-</v>
      </c>
      <c r="R284" s="132"/>
      <c r="S284" s="78" t="str">
        <f t="shared" si="6"/>
        <v>A programmer</v>
      </c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76"/>
      <c r="B285" s="176"/>
      <c r="C285" s="176"/>
      <c r="D285" s="176"/>
      <c r="E285" s="176"/>
      <c r="F285" s="176"/>
      <c r="G285" s="176"/>
      <c r="H285" s="75" t="str">
        <f t="shared" si="29"/>
        <v>-</v>
      </c>
      <c r="I285" s="176"/>
      <c r="J285" s="67" t="str">
        <f t="shared" si="27"/>
        <v>-</v>
      </c>
      <c r="K285" s="176"/>
      <c r="L285" s="70" t="str">
        <f t="shared" si="24"/>
        <v/>
      </c>
      <c r="M285" s="176"/>
      <c r="N285" s="176"/>
      <c r="O285" s="86" t="str">
        <f t="shared" si="25"/>
        <v>-</v>
      </c>
      <c r="P285" s="71" t="str">
        <f t="shared" si="4"/>
        <v>A programmer</v>
      </c>
      <c r="Q285" s="75" t="str">
        <f t="shared" si="28"/>
        <v>-</v>
      </c>
      <c r="R285" s="132"/>
      <c r="S285" s="78" t="str">
        <f t="shared" si="6"/>
        <v>A programmer</v>
      </c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76"/>
      <c r="B286" s="176"/>
      <c r="C286" s="176"/>
      <c r="D286" s="176"/>
      <c r="E286" s="176"/>
      <c r="F286" s="176"/>
      <c r="G286" s="176"/>
      <c r="H286" s="75" t="str">
        <f t="shared" si="29"/>
        <v>-</v>
      </c>
      <c r="I286" s="176"/>
      <c r="J286" s="67" t="str">
        <f t="shared" si="27"/>
        <v>-</v>
      </c>
      <c r="K286" s="176"/>
      <c r="L286" s="70" t="str">
        <f t="shared" si="24"/>
        <v/>
      </c>
      <c r="M286" s="176"/>
      <c r="N286" s="176"/>
      <c r="O286" s="86" t="str">
        <f t="shared" si="25"/>
        <v>-</v>
      </c>
      <c r="P286" s="71" t="str">
        <f t="shared" si="4"/>
        <v>A programmer</v>
      </c>
      <c r="Q286" s="75" t="str">
        <f t="shared" si="28"/>
        <v>-</v>
      </c>
      <c r="R286" s="132"/>
      <c r="S286" s="78" t="str">
        <f t="shared" si="6"/>
        <v>A programmer</v>
      </c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76"/>
      <c r="B287" s="176"/>
      <c r="C287" s="176"/>
      <c r="D287" s="176"/>
      <c r="E287" s="176"/>
      <c r="F287" s="176"/>
      <c r="G287" s="176"/>
      <c r="H287" s="75" t="str">
        <f t="shared" si="29"/>
        <v>-</v>
      </c>
      <c r="I287" s="176"/>
      <c r="J287" s="67" t="str">
        <f t="shared" si="27"/>
        <v>-</v>
      </c>
      <c r="K287" s="176"/>
      <c r="L287" s="70" t="str">
        <f t="shared" si="24"/>
        <v/>
      </c>
      <c r="M287" s="176"/>
      <c r="N287" s="176"/>
      <c r="O287" s="86" t="str">
        <f t="shared" si="25"/>
        <v>-</v>
      </c>
      <c r="P287" s="71" t="str">
        <f t="shared" si="4"/>
        <v>A programmer</v>
      </c>
      <c r="Q287" s="75" t="str">
        <f t="shared" si="28"/>
        <v>-</v>
      </c>
      <c r="R287" s="132"/>
      <c r="S287" s="78" t="str">
        <f t="shared" si="6"/>
        <v>A programmer</v>
      </c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76"/>
      <c r="B288" s="176"/>
      <c r="C288" s="176"/>
      <c r="D288" s="176"/>
      <c r="E288" s="176"/>
      <c r="F288" s="176"/>
      <c r="G288" s="176"/>
      <c r="H288" s="75" t="str">
        <f t="shared" si="29"/>
        <v>-</v>
      </c>
      <c r="I288" s="176"/>
      <c r="J288" s="67" t="str">
        <f t="shared" si="27"/>
        <v>-</v>
      </c>
      <c r="K288" s="176"/>
      <c r="L288" s="70" t="str">
        <f t="shared" si="24"/>
        <v/>
      </c>
      <c r="M288" s="176"/>
      <c r="N288" s="176"/>
      <c r="O288" s="86" t="str">
        <f t="shared" si="25"/>
        <v>-</v>
      </c>
      <c r="P288" s="71" t="str">
        <f t="shared" si="4"/>
        <v>A programmer</v>
      </c>
      <c r="Q288" s="75" t="str">
        <f t="shared" si="28"/>
        <v>-</v>
      </c>
      <c r="R288" s="132"/>
      <c r="S288" s="78" t="str">
        <f t="shared" si="6"/>
        <v>A programmer</v>
      </c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76"/>
      <c r="B289" s="176"/>
      <c r="C289" s="176"/>
      <c r="D289" s="176"/>
      <c r="E289" s="176"/>
      <c r="F289" s="176"/>
      <c r="G289" s="176"/>
      <c r="H289" s="75" t="str">
        <f t="shared" si="29"/>
        <v>-</v>
      </c>
      <c r="I289" s="176"/>
      <c r="J289" s="67" t="str">
        <f t="shared" si="27"/>
        <v>-</v>
      </c>
      <c r="K289" s="176"/>
      <c r="L289" s="70" t="str">
        <f t="shared" si="24"/>
        <v/>
      </c>
      <c r="M289" s="176"/>
      <c r="N289" s="176"/>
      <c r="O289" s="86" t="str">
        <f t="shared" si="25"/>
        <v>-</v>
      </c>
      <c r="P289" s="71" t="str">
        <f t="shared" si="4"/>
        <v>A programmer</v>
      </c>
      <c r="Q289" s="75" t="str">
        <f t="shared" si="28"/>
        <v>-</v>
      </c>
      <c r="R289" s="132"/>
      <c r="S289" s="78" t="str">
        <f t="shared" si="6"/>
        <v>A programmer</v>
      </c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76"/>
      <c r="B290" s="176"/>
      <c r="C290" s="176"/>
      <c r="D290" s="176"/>
      <c r="E290" s="176"/>
      <c r="F290" s="176"/>
      <c r="G290" s="176"/>
      <c r="H290" s="75" t="str">
        <f t="shared" si="29"/>
        <v>-</v>
      </c>
      <c r="I290" s="176"/>
      <c r="J290" s="67" t="str">
        <f t="shared" si="27"/>
        <v>-</v>
      </c>
      <c r="K290" s="176"/>
      <c r="L290" s="70" t="str">
        <f t="shared" si="24"/>
        <v/>
      </c>
      <c r="M290" s="176"/>
      <c r="N290" s="176"/>
      <c r="O290" s="86" t="str">
        <f t="shared" si="25"/>
        <v>-</v>
      </c>
      <c r="P290" s="71" t="str">
        <f t="shared" si="4"/>
        <v>A programmer</v>
      </c>
      <c r="Q290" s="75" t="str">
        <f t="shared" si="28"/>
        <v>-</v>
      </c>
      <c r="R290" s="132"/>
      <c r="S290" s="78" t="str">
        <f t="shared" si="6"/>
        <v>A programmer</v>
      </c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76"/>
      <c r="B291" s="176"/>
      <c r="C291" s="176"/>
      <c r="D291" s="176"/>
      <c r="E291" s="176"/>
      <c r="F291" s="176"/>
      <c r="G291" s="176"/>
      <c r="H291" s="75" t="str">
        <f t="shared" si="29"/>
        <v>-</v>
      </c>
      <c r="I291" s="176"/>
      <c r="J291" s="67" t="str">
        <f t="shared" si="27"/>
        <v>-</v>
      </c>
      <c r="K291" s="176"/>
      <c r="L291" s="70" t="str">
        <f t="shared" si="24"/>
        <v/>
      </c>
      <c r="M291" s="176"/>
      <c r="N291" s="176"/>
      <c r="O291" s="86" t="str">
        <f t="shared" si="25"/>
        <v>-</v>
      </c>
      <c r="P291" s="71" t="str">
        <f t="shared" si="4"/>
        <v>A programmer</v>
      </c>
      <c r="Q291" s="75" t="str">
        <f t="shared" si="28"/>
        <v>-</v>
      </c>
      <c r="R291" s="132"/>
      <c r="S291" s="78" t="str">
        <f t="shared" si="6"/>
        <v>A programmer</v>
      </c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76"/>
      <c r="B292" s="176"/>
      <c r="C292" s="176"/>
      <c r="D292" s="176"/>
      <c r="E292" s="176"/>
      <c r="F292" s="176"/>
      <c r="G292" s="176"/>
      <c r="H292" s="75" t="str">
        <f t="shared" si="29"/>
        <v>-</v>
      </c>
      <c r="I292" s="176"/>
      <c r="J292" s="67" t="str">
        <f t="shared" si="27"/>
        <v>-</v>
      </c>
      <c r="K292" s="176"/>
      <c r="L292" s="70" t="str">
        <f t="shared" si="24"/>
        <v/>
      </c>
      <c r="M292" s="176"/>
      <c r="N292" s="176"/>
      <c r="O292" s="86" t="str">
        <f t="shared" si="25"/>
        <v>-</v>
      </c>
      <c r="P292" s="71" t="str">
        <f t="shared" si="4"/>
        <v>A programmer</v>
      </c>
      <c r="Q292" s="75" t="str">
        <f t="shared" si="28"/>
        <v>-</v>
      </c>
      <c r="R292" s="132"/>
      <c r="S292" s="78" t="str">
        <f t="shared" si="6"/>
        <v>A programmer</v>
      </c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76"/>
      <c r="B293" s="176"/>
      <c r="C293" s="176"/>
      <c r="D293" s="176"/>
      <c r="E293" s="176"/>
      <c r="F293" s="176"/>
      <c r="G293" s="176"/>
      <c r="H293" s="75" t="str">
        <f t="shared" si="29"/>
        <v>-</v>
      </c>
      <c r="I293" s="176"/>
      <c r="J293" s="67" t="str">
        <f t="shared" si="27"/>
        <v>-</v>
      </c>
      <c r="K293" s="176"/>
      <c r="L293" s="70" t="str">
        <f t="shared" si="24"/>
        <v/>
      </c>
      <c r="M293" s="176"/>
      <c r="N293" s="176"/>
      <c r="O293" s="86" t="str">
        <f t="shared" si="25"/>
        <v>-</v>
      </c>
      <c r="P293" s="71" t="str">
        <f t="shared" si="4"/>
        <v>A programmer</v>
      </c>
      <c r="Q293" s="75" t="str">
        <f t="shared" si="28"/>
        <v>-</v>
      </c>
      <c r="R293" s="132"/>
      <c r="S293" s="78" t="str">
        <f t="shared" si="6"/>
        <v>A programmer</v>
      </c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76"/>
      <c r="B294" s="176"/>
      <c r="C294" s="176"/>
      <c r="D294" s="176"/>
      <c r="E294" s="176"/>
      <c r="F294" s="176"/>
      <c r="G294" s="176"/>
      <c r="H294" s="75" t="str">
        <f t="shared" si="29"/>
        <v>-</v>
      </c>
      <c r="I294" s="176"/>
      <c r="J294" s="67" t="str">
        <f t="shared" si="27"/>
        <v>-</v>
      </c>
      <c r="K294" s="176"/>
      <c r="L294" s="70" t="str">
        <f t="shared" si="24"/>
        <v/>
      </c>
      <c r="M294" s="176"/>
      <c r="N294" s="176"/>
      <c r="O294" s="86" t="str">
        <f t="shared" si="25"/>
        <v>-</v>
      </c>
      <c r="P294" s="71" t="str">
        <f t="shared" si="4"/>
        <v>A programmer</v>
      </c>
      <c r="Q294" s="75" t="str">
        <f t="shared" si="28"/>
        <v>-</v>
      </c>
      <c r="R294" s="132"/>
      <c r="S294" s="78" t="str">
        <f t="shared" si="6"/>
        <v>A programmer</v>
      </c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76"/>
      <c r="B295" s="176"/>
      <c r="C295" s="176"/>
      <c r="D295" s="176"/>
      <c r="E295" s="176"/>
      <c r="F295" s="176"/>
      <c r="G295" s="176"/>
      <c r="H295" s="75" t="str">
        <f t="shared" si="29"/>
        <v>-</v>
      </c>
      <c r="I295" s="176"/>
      <c r="J295" s="67" t="str">
        <f t="shared" si="27"/>
        <v>-</v>
      </c>
      <c r="K295" s="176"/>
      <c r="L295" s="70" t="str">
        <f t="shared" si="24"/>
        <v/>
      </c>
      <c r="M295" s="176"/>
      <c r="N295" s="176"/>
      <c r="O295" s="86" t="str">
        <f t="shared" si="25"/>
        <v>-</v>
      </c>
      <c r="P295" s="71" t="str">
        <f t="shared" si="4"/>
        <v>A programmer</v>
      </c>
      <c r="Q295" s="75" t="str">
        <f t="shared" si="28"/>
        <v>-</v>
      </c>
      <c r="R295" s="132"/>
      <c r="S295" s="78" t="str">
        <f t="shared" si="6"/>
        <v>A programmer</v>
      </c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76"/>
      <c r="B296" s="176"/>
      <c r="C296" s="176"/>
      <c r="D296" s="176"/>
      <c r="E296" s="176"/>
      <c r="F296" s="176"/>
      <c r="G296" s="176"/>
      <c r="H296" s="75" t="str">
        <f t="shared" si="29"/>
        <v>-</v>
      </c>
      <c r="I296" s="176"/>
      <c r="J296" s="67" t="str">
        <f t="shared" si="27"/>
        <v>-</v>
      </c>
      <c r="K296" s="176"/>
      <c r="L296" s="70" t="str">
        <f t="shared" si="24"/>
        <v/>
      </c>
      <c r="M296" s="176"/>
      <c r="N296" s="176"/>
      <c r="O296" s="86" t="str">
        <f t="shared" si="25"/>
        <v>-</v>
      </c>
      <c r="P296" s="71" t="str">
        <f t="shared" si="4"/>
        <v>A programmer</v>
      </c>
      <c r="Q296" s="75" t="str">
        <f t="shared" si="28"/>
        <v>-</v>
      </c>
      <c r="R296" s="132"/>
      <c r="S296" s="78" t="str">
        <f t="shared" si="6"/>
        <v>A programmer</v>
      </c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76"/>
      <c r="B297" s="176"/>
      <c r="C297" s="176"/>
      <c r="D297" s="176"/>
      <c r="E297" s="176"/>
      <c r="F297" s="176"/>
      <c r="G297" s="176"/>
      <c r="H297" s="75" t="str">
        <f t="shared" si="29"/>
        <v>-</v>
      </c>
      <c r="I297" s="176"/>
      <c r="J297" s="67" t="str">
        <f t="shared" si="27"/>
        <v>-</v>
      </c>
      <c r="K297" s="176"/>
      <c r="L297" s="70" t="str">
        <f t="shared" si="24"/>
        <v/>
      </c>
      <c r="M297" s="176"/>
      <c r="N297" s="176"/>
      <c r="O297" s="86" t="str">
        <f t="shared" si="25"/>
        <v>-</v>
      </c>
      <c r="P297" s="71" t="str">
        <f t="shared" si="4"/>
        <v>A programmer</v>
      </c>
      <c r="Q297" s="75" t="str">
        <f t="shared" si="28"/>
        <v>-</v>
      </c>
      <c r="R297" s="132"/>
      <c r="S297" s="78" t="str">
        <f t="shared" si="6"/>
        <v>A programmer</v>
      </c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76"/>
      <c r="B298" s="176"/>
      <c r="C298" s="176"/>
      <c r="D298" s="176"/>
      <c r="E298" s="176"/>
      <c r="F298" s="176"/>
      <c r="G298" s="176"/>
      <c r="H298" s="75" t="str">
        <f t="shared" si="29"/>
        <v>-</v>
      </c>
      <c r="I298" s="176"/>
      <c r="J298" s="67" t="str">
        <f t="shared" si="27"/>
        <v>-</v>
      </c>
      <c r="K298" s="176"/>
      <c r="L298" s="70" t="str">
        <f t="shared" si="24"/>
        <v/>
      </c>
      <c r="M298" s="176"/>
      <c r="N298" s="176"/>
      <c r="O298" s="86" t="str">
        <f t="shared" si="25"/>
        <v>-</v>
      </c>
      <c r="P298" s="71" t="str">
        <f t="shared" si="4"/>
        <v>A programmer</v>
      </c>
      <c r="Q298" s="75" t="str">
        <f t="shared" si="28"/>
        <v>-</v>
      </c>
      <c r="R298" s="132"/>
      <c r="S298" s="78" t="str">
        <f t="shared" si="6"/>
        <v>A programmer</v>
      </c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76"/>
      <c r="B299" s="176"/>
      <c r="C299" s="176"/>
      <c r="D299" s="176"/>
      <c r="E299" s="176"/>
      <c r="F299" s="176"/>
      <c r="G299" s="176"/>
      <c r="H299" s="75" t="str">
        <f t="shared" si="29"/>
        <v>-</v>
      </c>
      <c r="I299" s="176"/>
      <c r="J299" s="67" t="str">
        <f t="shared" si="27"/>
        <v>-</v>
      </c>
      <c r="K299" s="176"/>
      <c r="L299" s="70" t="str">
        <f t="shared" si="24"/>
        <v/>
      </c>
      <c r="M299" s="176"/>
      <c r="N299" s="176"/>
      <c r="O299" s="86" t="str">
        <f t="shared" si="25"/>
        <v>-</v>
      </c>
      <c r="P299" s="71" t="str">
        <f t="shared" si="4"/>
        <v>A programmer</v>
      </c>
      <c r="Q299" s="75" t="str">
        <f t="shared" si="28"/>
        <v>-</v>
      </c>
      <c r="R299" s="132"/>
      <c r="S299" s="78" t="str">
        <f t="shared" si="6"/>
        <v>A programmer</v>
      </c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76"/>
      <c r="B300" s="176"/>
      <c r="C300" s="176"/>
      <c r="D300" s="176"/>
      <c r="E300" s="176"/>
      <c r="F300" s="176"/>
      <c r="G300" s="176"/>
      <c r="H300" s="75" t="str">
        <f t="shared" si="29"/>
        <v>-</v>
      </c>
      <c r="I300" s="176"/>
      <c r="J300" s="67" t="str">
        <f t="shared" si="27"/>
        <v>-</v>
      </c>
      <c r="K300" s="176"/>
      <c r="L300" s="70" t="str">
        <f t="shared" si="24"/>
        <v/>
      </c>
      <c r="M300" s="176"/>
      <c r="N300" s="176"/>
      <c r="O300" s="86" t="str">
        <f t="shared" si="25"/>
        <v>-</v>
      </c>
      <c r="P300" s="71" t="str">
        <f t="shared" si="4"/>
        <v>A programmer</v>
      </c>
      <c r="Q300" s="75" t="str">
        <f t="shared" si="28"/>
        <v>-</v>
      </c>
      <c r="R300" s="132"/>
      <c r="S300" s="78" t="str">
        <f t="shared" si="6"/>
        <v>A programmer</v>
      </c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76"/>
      <c r="B301" s="176"/>
      <c r="C301" s="176"/>
      <c r="D301" s="176"/>
      <c r="E301" s="176"/>
      <c r="F301" s="176"/>
      <c r="G301" s="176"/>
      <c r="H301" s="75" t="str">
        <f t="shared" si="29"/>
        <v>-</v>
      </c>
      <c r="I301" s="176"/>
      <c r="J301" s="67" t="str">
        <f t="shared" si="27"/>
        <v>-</v>
      </c>
      <c r="K301" s="176"/>
      <c r="L301" s="70" t="str">
        <f t="shared" si="24"/>
        <v/>
      </c>
      <c r="M301" s="176"/>
      <c r="N301" s="176"/>
      <c r="O301" s="86" t="str">
        <f t="shared" si="25"/>
        <v>-</v>
      </c>
      <c r="P301" s="71" t="str">
        <f t="shared" si="4"/>
        <v>A programmer</v>
      </c>
      <c r="Q301" s="75" t="str">
        <f t="shared" si="28"/>
        <v>-</v>
      </c>
      <c r="R301" s="132"/>
      <c r="S301" s="78" t="str">
        <f t="shared" si="6"/>
        <v>A programmer</v>
      </c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76"/>
      <c r="B302" s="176"/>
      <c r="C302" s="176"/>
      <c r="D302" s="176"/>
      <c r="E302" s="176"/>
      <c r="F302" s="176"/>
      <c r="G302" s="176"/>
      <c r="H302" s="75" t="str">
        <f t="shared" si="29"/>
        <v>-</v>
      </c>
      <c r="I302" s="176"/>
      <c r="J302" s="67" t="str">
        <f t="shared" si="27"/>
        <v>-</v>
      </c>
      <c r="K302" s="176"/>
      <c r="L302" s="70" t="str">
        <f t="shared" si="24"/>
        <v/>
      </c>
      <c r="M302" s="176"/>
      <c r="N302" s="176"/>
      <c r="O302" s="86" t="str">
        <f t="shared" si="25"/>
        <v>-</v>
      </c>
      <c r="P302" s="71" t="str">
        <f t="shared" si="4"/>
        <v>A programmer</v>
      </c>
      <c r="Q302" s="75" t="str">
        <f t="shared" si="28"/>
        <v>-</v>
      </c>
      <c r="R302" s="132"/>
      <c r="S302" s="78" t="str">
        <f t="shared" si="6"/>
        <v>A programmer</v>
      </c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76"/>
      <c r="B303" s="176"/>
      <c r="C303" s="176"/>
      <c r="D303" s="176"/>
      <c r="E303" s="176"/>
      <c r="F303" s="176"/>
      <c r="G303" s="176"/>
      <c r="H303" s="75" t="str">
        <f t="shared" si="29"/>
        <v>-</v>
      </c>
      <c r="I303" s="176"/>
      <c r="J303" s="67" t="str">
        <f t="shared" si="27"/>
        <v>-</v>
      </c>
      <c r="K303" s="176"/>
      <c r="L303" s="70" t="str">
        <f t="shared" si="24"/>
        <v/>
      </c>
      <c r="M303" s="176"/>
      <c r="N303" s="176"/>
      <c r="O303" s="86" t="str">
        <f t="shared" si="25"/>
        <v>-</v>
      </c>
      <c r="P303" s="71" t="str">
        <f t="shared" si="4"/>
        <v>A programmer</v>
      </c>
      <c r="Q303" s="75" t="str">
        <f t="shared" si="28"/>
        <v>-</v>
      </c>
      <c r="R303" s="132"/>
      <c r="S303" s="78" t="str">
        <f t="shared" si="6"/>
        <v>A programmer</v>
      </c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76"/>
      <c r="B304" s="176"/>
      <c r="C304" s="176"/>
      <c r="D304" s="176"/>
      <c r="E304" s="176"/>
      <c r="F304" s="176"/>
      <c r="G304" s="176"/>
      <c r="H304" s="75" t="str">
        <f t="shared" si="29"/>
        <v>-</v>
      </c>
      <c r="I304" s="176"/>
      <c r="J304" s="67" t="str">
        <f t="shared" si="27"/>
        <v>-</v>
      </c>
      <c r="K304" s="176"/>
      <c r="L304" s="70" t="str">
        <f t="shared" si="24"/>
        <v/>
      </c>
      <c r="M304" s="176"/>
      <c r="N304" s="176"/>
      <c r="O304" s="86" t="str">
        <f t="shared" si="25"/>
        <v>-</v>
      </c>
      <c r="P304" s="71" t="str">
        <f t="shared" si="4"/>
        <v>A programmer</v>
      </c>
      <c r="Q304" s="75" t="str">
        <f t="shared" si="28"/>
        <v>-</v>
      </c>
      <c r="R304" s="132"/>
      <c r="S304" s="78" t="str">
        <f t="shared" si="6"/>
        <v>A programmer</v>
      </c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76"/>
      <c r="B305" s="176"/>
      <c r="C305" s="176"/>
      <c r="D305" s="176"/>
      <c r="E305" s="176"/>
      <c r="F305" s="176"/>
      <c r="G305" s="176"/>
      <c r="H305" s="75" t="str">
        <f t="shared" si="29"/>
        <v>-</v>
      </c>
      <c r="I305" s="176"/>
      <c r="J305" s="67" t="str">
        <f t="shared" si="27"/>
        <v>-</v>
      </c>
      <c r="K305" s="176"/>
      <c r="L305" s="70" t="str">
        <f t="shared" si="24"/>
        <v/>
      </c>
      <c r="M305" s="176"/>
      <c r="N305" s="176"/>
      <c r="O305" s="86" t="str">
        <f t="shared" si="25"/>
        <v>-</v>
      </c>
      <c r="P305" s="71" t="str">
        <f t="shared" si="4"/>
        <v>A programmer</v>
      </c>
      <c r="Q305" s="75" t="str">
        <f t="shared" si="28"/>
        <v>-</v>
      </c>
      <c r="R305" s="132"/>
      <c r="S305" s="78" t="str">
        <f t="shared" si="6"/>
        <v>A programmer</v>
      </c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76"/>
      <c r="B306" s="176"/>
      <c r="C306" s="176"/>
      <c r="D306" s="176"/>
      <c r="E306" s="176"/>
      <c r="F306" s="176"/>
      <c r="G306" s="176"/>
      <c r="H306" s="75" t="str">
        <f t="shared" si="29"/>
        <v>-</v>
      </c>
      <c r="I306" s="176"/>
      <c r="J306" s="67" t="str">
        <f t="shared" si="27"/>
        <v>-</v>
      </c>
      <c r="K306" s="176"/>
      <c r="L306" s="70" t="str">
        <f t="shared" si="24"/>
        <v/>
      </c>
      <c r="M306" s="176"/>
      <c r="N306" s="176"/>
      <c r="O306" s="86" t="str">
        <f t="shared" si="25"/>
        <v>-</v>
      </c>
      <c r="P306" s="71" t="str">
        <f t="shared" si="4"/>
        <v>A programmer</v>
      </c>
      <c r="Q306" s="75" t="str">
        <f t="shared" si="28"/>
        <v>-</v>
      </c>
      <c r="R306" s="132"/>
      <c r="S306" s="78" t="str">
        <f t="shared" si="6"/>
        <v>A programmer</v>
      </c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76"/>
      <c r="B307" s="176"/>
      <c r="C307" s="176"/>
      <c r="D307" s="176"/>
      <c r="E307" s="176"/>
      <c r="F307" s="176"/>
      <c r="G307" s="176"/>
      <c r="H307" s="75" t="str">
        <f t="shared" si="29"/>
        <v>-</v>
      </c>
      <c r="I307" s="176"/>
      <c r="J307" s="67" t="str">
        <f t="shared" si="27"/>
        <v>-</v>
      </c>
      <c r="K307" s="176"/>
      <c r="L307" s="70" t="str">
        <f t="shared" si="24"/>
        <v/>
      </c>
      <c r="M307" s="176"/>
      <c r="N307" s="176"/>
      <c r="O307" s="86" t="str">
        <f t="shared" si="25"/>
        <v>-</v>
      </c>
      <c r="P307" s="71" t="str">
        <f t="shared" si="4"/>
        <v>A programmer</v>
      </c>
      <c r="Q307" s="75" t="str">
        <f t="shared" si="28"/>
        <v>-</v>
      </c>
      <c r="R307" s="132"/>
      <c r="S307" s="78" t="str">
        <f t="shared" si="6"/>
        <v>A programmer</v>
      </c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76"/>
      <c r="B308" s="176"/>
      <c r="C308" s="176"/>
      <c r="D308" s="176"/>
      <c r="E308" s="176"/>
      <c r="F308" s="176"/>
      <c r="G308" s="176"/>
      <c r="H308" s="75" t="str">
        <f t="shared" si="29"/>
        <v>-</v>
      </c>
      <c r="I308" s="176"/>
      <c r="J308" s="67" t="str">
        <f t="shared" si="27"/>
        <v>-</v>
      </c>
      <c r="K308" s="176"/>
      <c r="L308" s="70" t="str">
        <f t="shared" si="24"/>
        <v/>
      </c>
      <c r="M308" s="176"/>
      <c r="N308" s="176"/>
      <c r="O308" s="86" t="str">
        <f t="shared" si="25"/>
        <v>-</v>
      </c>
      <c r="P308" s="71" t="str">
        <f t="shared" si="4"/>
        <v>A programmer</v>
      </c>
      <c r="Q308" s="75" t="str">
        <f t="shared" si="28"/>
        <v>-</v>
      </c>
      <c r="R308" s="132"/>
      <c r="S308" s="78" t="str">
        <f t="shared" si="6"/>
        <v>A programmer</v>
      </c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76"/>
      <c r="B309" s="176"/>
      <c r="C309" s="176"/>
      <c r="D309" s="176"/>
      <c r="E309" s="176"/>
      <c r="F309" s="176"/>
      <c r="G309" s="176"/>
      <c r="H309" s="75" t="str">
        <f t="shared" si="29"/>
        <v>-</v>
      </c>
      <c r="I309" s="176"/>
      <c r="J309" s="67" t="str">
        <f t="shared" si="27"/>
        <v>-</v>
      </c>
      <c r="K309" s="176"/>
      <c r="L309" s="70" t="str">
        <f t="shared" si="24"/>
        <v/>
      </c>
      <c r="M309" s="176"/>
      <c r="N309" s="176"/>
      <c r="O309" s="86" t="str">
        <f t="shared" si="25"/>
        <v>-</v>
      </c>
      <c r="P309" s="71" t="str">
        <f t="shared" si="4"/>
        <v>A programmer</v>
      </c>
      <c r="Q309" s="176"/>
      <c r="R309" s="176"/>
      <c r="S309" s="78" t="str">
        <f t="shared" si="6"/>
        <v>A programmer</v>
      </c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76"/>
      <c r="B310" s="176"/>
      <c r="C310" s="176"/>
      <c r="D310" s="176"/>
      <c r="E310" s="176"/>
      <c r="F310" s="176"/>
      <c r="G310" s="176"/>
      <c r="H310" s="75" t="str">
        <f t="shared" si="29"/>
        <v>-</v>
      </c>
      <c r="I310" s="176"/>
      <c r="J310" s="67" t="str">
        <f t="shared" si="27"/>
        <v>-</v>
      </c>
      <c r="K310" s="176"/>
      <c r="L310" s="70" t="str">
        <f t="shared" si="24"/>
        <v/>
      </c>
      <c r="M310" s="176"/>
      <c r="N310" s="176"/>
      <c r="O310" s="86" t="str">
        <f t="shared" si="25"/>
        <v>-</v>
      </c>
      <c r="P310" s="71" t="str">
        <f t="shared" si="4"/>
        <v>A programmer</v>
      </c>
      <c r="Q310" s="176"/>
      <c r="R310" s="176"/>
      <c r="S310" s="78" t="str">
        <f t="shared" si="6"/>
        <v>A programmer</v>
      </c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76"/>
      <c r="B311" s="176"/>
      <c r="C311" s="176"/>
      <c r="D311" s="176"/>
      <c r="E311" s="176"/>
      <c r="F311" s="176"/>
      <c r="G311" s="176"/>
      <c r="H311" s="75" t="str">
        <f t="shared" si="29"/>
        <v>-</v>
      </c>
      <c r="I311" s="176"/>
      <c r="J311" s="67" t="str">
        <f t="shared" si="27"/>
        <v>-</v>
      </c>
      <c r="K311" s="176"/>
      <c r="L311" s="70" t="str">
        <f t="shared" si="24"/>
        <v/>
      </c>
      <c r="M311" s="176"/>
      <c r="N311" s="176"/>
      <c r="O311" s="86" t="str">
        <f t="shared" si="25"/>
        <v>-</v>
      </c>
      <c r="P311" s="71" t="str">
        <f t="shared" si="4"/>
        <v>A programmer</v>
      </c>
      <c r="Q311" s="176"/>
      <c r="R311" s="176"/>
      <c r="S311" s="78" t="str">
        <f t="shared" si="6"/>
        <v>A programmer</v>
      </c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76"/>
      <c r="B312" s="176"/>
      <c r="C312" s="176"/>
      <c r="D312" s="176"/>
      <c r="E312" s="176"/>
      <c r="F312" s="176"/>
      <c r="G312" s="176"/>
      <c r="H312" s="75" t="str">
        <f t="shared" si="29"/>
        <v>-</v>
      </c>
      <c r="I312" s="176"/>
      <c r="J312" s="67" t="str">
        <f t="shared" si="27"/>
        <v>-</v>
      </c>
      <c r="K312" s="176"/>
      <c r="L312" s="70" t="str">
        <f t="shared" si="24"/>
        <v/>
      </c>
      <c r="M312" s="176"/>
      <c r="N312" s="176"/>
      <c r="O312" s="86" t="str">
        <f t="shared" si="25"/>
        <v>-</v>
      </c>
      <c r="P312" s="71" t="str">
        <f t="shared" si="4"/>
        <v>A programmer</v>
      </c>
      <c r="Q312" s="176"/>
      <c r="R312" s="176"/>
      <c r="S312" s="78" t="str">
        <f t="shared" si="6"/>
        <v>A programmer</v>
      </c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76"/>
      <c r="B313" s="176"/>
      <c r="C313" s="176"/>
      <c r="D313" s="176"/>
      <c r="E313" s="176"/>
      <c r="F313" s="176"/>
      <c r="G313" s="176"/>
      <c r="H313" s="75" t="str">
        <f t="shared" si="29"/>
        <v>-</v>
      </c>
      <c r="I313" s="176"/>
      <c r="J313" s="67" t="str">
        <f t="shared" si="27"/>
        <v>-</v>
      </c>
      <c r="K313" s="176"/>
      <c r="L313" s="70" t="str">
        <f t="shared" si="24"/>
        <v/>
      </c>
      <c r="M313" s="176"/>
      <c r="N313" s="176"/>
      <c r="O313" s="86" t="str">
        <f t="shared" si="25"/>
        <v>-</v>
      </c>
      <c r="P313" s="71" t="str">
        <f t="shared" si="4"/>
        <v>A programmer</v>
      </c>
      <c r="Q313" s="176"/>
      <c r="R313" s="176"/>
      <c r="S313" s="78" t="str">
        <f t="shared" si="6"/>
        <v>A programmer</v>
      </c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76"/>
      <c r="B314" s="176"/>
      <c r="C314" s="176"/>
      <c r="D314" s="176"/>
      <c r="E314" s="176"/>
      <c r="F314" s="176"/>
      <c r="G314" s="176"/>
      <c r="H314" s="75" t="str">
        <f t="shared" si="29"/>
        <v>-</v>
      </c>
      <c r="I314" s="176"/>
      <c r="J314" s="67" t="str">
        <f t="shared" si="27"/>
        <v>-</v>
      </c>
      <c r="K314" s="176"/>
      <c r="L314" s="70" t="str">
        <f t="shared" si="24"/>
        <v/>
      </c>
      <c r="M314" s="176"/>
      <c r="N314" s="176"/>
      <c r="O314" s="86" t="str">
        <f t="shared" si="25"/>
        <v>-</v>
      </c>
      <c r="P314" s="71" t="str">
        <f t="shared" si="4"/>
        <v>A programmer</v>
      </c>
      <c r="Q314" s="176"/>
      <c r="R314" s="176"/>
      <c r="S314" s="78" t="str">
        <f t="shared" si="6"/>
        <v>A programmer</v>
      </c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76"/>
      <c r="B315" s="176"/>
      <c r="C315" s="176"/>
      <c r="D315" s="176"/>
      <c r="E315" s="176"/>
      <c r="F315" s="176"/>
      <c r="G315" s="176"/>
      <c r="H315" s="75" t="str">
        <f t="shared" si="29"/>
        <v>-</v>
      </c>
      <c r="I315" s="176"/>
      <c r="J315" s="67" t="str">
        <f t="shared" si="27"/>
        <v>-</v>
      </c>
      <c r="K315" s="176"/>
      <c r="L315" s="70" t="str">
        <f t="shared" si="24"/>
        <v/>
      </c>
      <c r="M315" s="176"/>
      <c r="N315" s="176"/>
      <c r="O315" s="86" t="str">
        <f t="shared" si="25"/>
        <v>-</v>
      </c>
      <c r="P315" s="71" t="str">
        <f t="shared" si="4"/>
        <v>A programmer</v>
      </c>
      <c r="Q315" s="176"/>
      <c r="R315" s="176"/>
      <c r="S315" s="78" t="str">
        <f t="shared" si="6"/>
        <v>A programmer</v>
      </c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76"/>
      <c r="B316" s="176"/>
      <c r="C316" s="176"/>
      <c r="D316" s="176"/>
      <c r="E316" s="176"/>
      <c r="F316" s="176"/>
      <c r="G316" s="176"/>
      <c r="H316" s="75" t="str">
        <f t="shared" si="29"/>
        <v>-</v>
      </c>
      <c r="I316" s="176"/>
      <c r="J316" s="67" t="str">
        <f t="shared" si="27"/>
        <v>-</v>
      </c>
      <c r="K316" s="176"/>
      <c r="L316" s="70" t="str">
        <f t="shared" si="24"/>
        <v/>
      </c>
      <c r="M316" s="176"/>
      <c r="N316" s="176"/>
      <c r="O316" s="86" t="str">
        <f t="shared" si="25"/>
        <v>-</v>
      </c>
      <c r="P316" s="71" t="str">
        <f t="shared" si="4"/>
        <v>A programmer</v>
      </c>
      <c r="Q316" s="176"/>
      <c r="R316" s="176"/>
      <c r="S316" s="78" t="str">
        <f t="shared" si="6"/>
        <v>A programmer</v>
      </c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76"/>
      <c r="B317" s="176"/>
      <c r="C317" s="176"/>
      <c r="D317" s="176"/>
      <c r="E317" s="176"/>
      <c r="F317" s="176"/>
      <c r="G317" s="176"/>
      <c r="H317" s="75" t="str">
        <f t="shared" si="29"/>
        <v>-</v>
      </c>
      <c r="I317" s="176"/>
      <c r="J317" s="67" t="str">
        <f t="shared" si="27"/>
        <v>-</v>
      </c>
      <c r="K317" s="176"/>
      <c r="L317" s="70" t="str">
        <f t="shared" si="24"/>
        <v/>
      </c>
      <c r="M317" s="176"/>
      <c r="N317" s="176"/>
      <c r="O317" s="86" t="str">
        <f t="shared" si="25"/>
        <v>-</v>
      </c>
      <c r="P317" s="71" t="str">
        <f t="shared" si="4"/>
        <v>A programmer</v>
      </c>
      <c r="Q317" s="176"/>
      <c r="R317" s="176"/>
      <c r="S317" s="78" t="str">
        <f t="shared" si="6"/>
        <v>A programmer</v>
      </c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76"/>
      <c r="B318" s="176"/>
      <c r="C318" s="176"/>
      <c r="D318" s="176"/>
      <c r="E318" s="176"/>
      <c r="F318" s="176"/>
      <c r="G318" s="176"/>
      <c r="H318" s="75" t="str">
        <f t="shared" si="29"/>
        <v>-</v>
      </c>
      <c r="I318" s="176"/>
      <c r="J318" s="67" t="str">
        <f t="shared" si="27"/>
        <v>-</v>
      </c>
      <c r="K318" s="176"/>
      <c r="L318" s="70" t="str">
        <f t="shared" si="24"/>
        <v/>
      </c>
      <c r="M318" s="176"/>
      <c r="N318" s="176"/>
      <c r="O318" s="86" t="str">
        <f t="shared" si="25"/>
        <v>-</v>
      </c>
      <c r="P318" s="71" t="str">
        <f t="shared" si="4"/>
        <v>A programmer</v>
      </c>
      <c r="Q318" s="176"/>
      <c r="R318" s="176"/>
      <c r="S318" s="78" t="str">
        <f t="shared" si="6"/>
        <v>A programmer</v>
      </c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76"/>
      <c r="B319" s="176"/>
      <c r="C319" s="176"/>
      <c r="D319" s="176"/>
      <c r="E319" s="176"/>
      <c r="F319" s="176"/>
      <c r="G319" s="176"/>
      <c r="H319" s="75" t="str">
        <f t="shared" si="29"/>
        <v>-</v>
      </c>
      <c r="I319" s="176"/>
      <c r="J319" s="67" t="str">
        <f t="shared" si="27"/>
        <v>-</v>
      </c>
      <c r="K319" s="176"/>
      <c r="L319" s="70" t="str">
        <f t="shared" si="24"/>
        <v/>
      </c>
      <c r="M319" s="176"/>
      <c r="N319" s="176"/>
      <c r="O319" s="86" t="str">
        <f t="shared" si="25"/>
        <v>-</v>
      </c>
      <c r="P319" s="71" t="str">
        <f t="shared" si="4"/>
        <v>A programmer</v>
      </c>
      <c r="Q319" s="176"/>
      <c r="R319" s="176"/>
      <c r="S319" s="78" t="str">
        <f t="shared" si="6"/>
        <v>A programmer</v>
      </c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76"/>
      <c r="B320" s="176"/>
      <c r="C320" s="176"/>
      <c r="D320" s="176"/>
      <c r="E320" s="176"/>
      <c r="F320" s="176"/>
      <c r="G320" s="176"/>
      <c r="H320" s="75" t="str">
        <f t="shared" si="29"/>
        <v>-</v>
      </c>
      <c r="I320" s="176"/>
      <c r="J320" s="176"/>
      <c r="K320" s="176"/>
      <c r="L320" s="70" t="str">
        <f t="shared" si="24"/>
        <v/>
      </c>
      <c r="M320" s="176"/>
      <c r="N320" s="176"/>
      <c r="O320" s="86" t="str">
        <f t="shared" si="25"/>
        <v>-</v>
      </c>
      <c r="P320" s="71" t="str">
        <f t="shared" si="4"/>
        <v>A programmer</v>
      </c>
      <c r="Q320" s="176"/>
      <c r="R320" s="176"/>
      <c r="S320" s="78" t="str">
        <f t="shared" si="6"/>
        <v>A programmer</v>
      </c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76"/>
      <c r="B321" s="176"/>
      <c r="C321" s="176"/>
      <c r="D321" s="176"/>
      <c r="E321" s="176"/>
      <c r="F321" s="176"/>
      <c r="G321" s="176"/>
      <c r="H321" s="75" t="str">
        <f t="shared" si="29"/>
        <v>-</v>
      </c>
      <c r="I321" s="176"/>
      <c r="J321" s="176"/>
      <c r="K321" s="176"/>
      <c r="L321" s="70" t="str">
        <f t="shared" si="24"/>
        <v/>
      </c>
      <c r="M321" s="176"/>
      <c r="N321" s="176"/>
      <c r="O321" s="86" t="str">
        <f t="shared" si="25"/>
        <v>-</v>
      </c>
      <c r="P321" s="71" t="str">
        <f t="shared" si="4"/>
        <v>A programmer</v>
      </c>
      <c r="Q321" s="176"/>
      <c r="R321" s="176"/>
      <c r="S321" s="78" t="str">
        <f t="shared" si="6"/>
        <v>A programmer</v>
      </c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76"/>
      <c r="B322" s="176"/>
      <c r="C322" s="176"/>
      <c r="D322" s="176"/>
      <c r="E322" s="176"/>
      <c r="F322" s="176"/>
      <c r="G322" s="176"/>
      <c r="H322" s="75" t="str">
        <f t="shared" si="29"/>
        <v>-</v>
      </c>
      <c r="I322" s="176"/>
      <c r="J322" s="176"/>
      <c r="K322" s="176"/>
      <c r="L322" s="70" t="str">
        <f t="shared" si="24"/>
        <v/>
      </c>
      <c r="M322" s="176"/>
      <c r="N322" s="176"/>
      <c r="O322" s="86" t="str">
        <f t="shared" si="25"/>
        <v>-</v>
      </c>
      <c r="P322" s="71" t="str">
        <f t="shared" si="4"/>
        <v>A programmer</v>
      </c>
      <c r="Q322" s="176"/>
      <c r="R322" s="176"/>
      <c r="S322" s="78" t="str">
        <f t="shared" si="6"/>
        <v>A programmer</v>
      </c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76"/>
      <c r="B323" s="176"/>
      <c r="C323" s="176"/>
      <c r="D323" s="176"/>
      <c r="E323" s="176"/>
      <c r="F323" s="176"/>
      <c r="G323" s="176"/>
      <c r="H323" s="75" t="str">
        <f t="shared" si="29"/>
        <v>-</v>
      </c>
      <c r="I323" s="176"/>
      <c r="J323" s="176"/>
      <c r="K323" s="176"/>
      <c r="L323" s="70" t="str">
        <f t="shared" si="24"/>
        <v/>
      </c>
      <c r="M323" s="176"/>
      <c r="N323" s="176"/>
      <c r="O323" s="86" t="str">
        <f t="shared" si="25"/>
        <v>-</v>
      </c>
      <c r="P323" s="71" t="str">
        <f t="shared" si="4"/>
        <v>A programmer</v>
      </c>
      <c r="Q323" s="176"/>
      <c r="R323" s="176"/>
      <c r="S323" s="78" t="str">
        <f t="shared" si="6"/>
        <v>A programmer</v>
      </c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76"/>
      <c r="B324" s="176"/>
      <c r="C324" s="176"/>
      <c r="D324" s="176"/>
      <c r="E324" s="176"/>
      <c r="F324" s="176"/>
      <c r="G324" s="176"/>
      <c r="H324" s="75" t="str">
        <f t="shared" si="29"/>
        <v>-</v>
      </c>
      <c r="I324" s="176"/>
      <c r="J324" s="176"/>
      <c r="K324" s="176"/>
      <c r="L324" s="70" t="str">
        <f t="shared" si="24"/>
        <v/>
      </c>
      <c r="M324" s="176"/>
      <c r="N324" s="176"/>
      <c r="O324" s="86" t="str">
        <f t="shared" si="25"/>
        <v>-</v>
      </c>
      <c r="P324" s="71" t="str">
        <f t="shared" si="4"/>
        <v>A programmer</v>
      </c>
      <c r="Q324" s="176"/>
      <c r="R324" s="176"/>
      <c r="S324" s="78" t="str">
        <f t="shared" si="6"/>
        <v>A programmer</v>
      </c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76"/>
      <c r="B325" s="176"/>
      <c r="C325" s="176"/>
      <c r="D325" s="176"/>
      <c r="E325" s="176"/>
      <c r="F325" s="176"/>
      <c r="G325" s="176"/>
      <c r="H325" s="75" t="str">
        <f t="shared" si="29"/>
        <v>-</v>
      </c>
      <c r="I325" s="176"/>
      <c r="J325" s="176"/>
      <c r="K325" s="176"/>
      <c r="L325" s="70" t="str">
        <f t="shared" si="24"/>
        <v/>
      </c>
      <c r="M325" s="176"/>
      <c r="N325" s="176"/>
      <c r="O325" s="86" t="str">
        <f t="shared" si="25"/>
        <v>-</v>
      </c>
      <c r="P325" s="71" t="str">
        <f t="shared" si="4"/>
        <v>A programmer</v>
      </c>
      <c r="Q325" s="176"/>
      <c r="R325" s="176"/>
      <c r="S325" s="78" t="str">
        <f t="shared" si="6"/>
        <v>A programmer</v>
      </c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76"/>
      <c r="B326" s="176"/>
      <c r="C326" s="176"/>
      <c r="D326" s="176"/>
      <c r="E326" s="176"/>
      <c r="F326" s="176"/>
      <c r="G326" s="176"/>
      <c r="H326" s="75" t="str">
        <f t="shared" si="29"/>
        <v>-</v>
      </c>
      <c r="I326" s="176"/>
      <c r="J326" s="176"/>
      <c r="K326" s="176"/>
      <c r="L326" s="70" t="str">
        <f t="shared" si="24"/>
        <v/>
      </c>
      <c r="M326" s="176"/>
      <c r="N326" s="176"/>
      <c r="O326" s="86" t="str">
        <f t="shared" si="25"/>
        <v>-</v>
      </c>
      <c r="P326" s="71" t="str">
        <f t="shared" si="4"/>
        <v>A programmer</v>
      </c>
      <c r="Q326" s="176"/>
      <c r="R326" s="176"/>
      <c r="S326" s="78" t="str">
        <f t="shared" si="6"/>
        <v>A programmer</v>
      </c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76"/>
      <c r="B327" s="176"/>
      <c r="C327" s="176"/>
      <c r="D327" s="176"/>
      <c r="E327" s="176"/>
      <c r="F327" s="176"/>
      <c r="G327" s="176"/>
      <c r="H327" s="75" t="str">
        <f t="shared" si="29"/>
        <v>-</v>
      </c>
      <c r="I327" s="176"/>
      <c r="J327" s="176"/>
      <c r="K327" s="176"/>
      <c r="L327" s="70" t="str">
        <f t="shared" si="24"/>
        <v/>
      </c>
      <c r="M327" s="176"/>
      <c r="N327" s="176"/>
      <c r="O327" s="86" t="str">
        <f t="shared" si="25"/>
        <v>-</v>
      </c>
      <c r="P327" s="71" t="str">
        <f t="shared" si="4"/>
        <v>A programmer</v>
      </c>
      <c r="Q327" s="176"/>
      <c r="R327" s="176"/>
      <c r="S327" s="78" t="str">
        <f t="shared" si="6"/>
        <v>A programmer</v>
      </c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76"/>
      <c r="B328" s="176"/>
      <c r="C328" s="176"/>
      <c r="D328" s="176"/>
      <c r="E328" s="176"/>
      <c r="F328" s="176"/>
      <c r="G328" s="176"/>
      <c r="H328" s="75" t="str">
        <f t="shared" si="29"/>
        <v>-</v>
      </c>
      <c r="I328" s="176"/>
      <c r="J328" s="176"/>
      <c r="K328" s="176"/>
      <c r="L328" s="70" t="str">
        <f t="shared" si="24"/>
        <v/>
      </c>
      <c r="M328" s="176"/>
      <c r="N328" s="176"/>
      <c r="O328" s="86" t="str">
        <f t="shared" si="25"/>
        <v>-</v>
      </c>
      <c r="P328" s="71" t="str">
        <f t="shared" si="4"/>
        <v>A programmer</v>
      </c>
      <c r="Q328" s="176"/>
      <c r="R328" s="176"/>
      <c r="S328" s="78" t="str">
        <f t="shared" si="6"/>
        <v>A programmer</v>
      </c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76"/>
      <c r="B329" s="176"/>
      <c r="C329" s="176"/>
      <c r="D329" s="176"/>
      <c r="E329" s="176"/>
      <c r="F329" s="176"/>
      <c r="G329" s="176"/>
      <c r="H329" s="75" t="str">
        <f t="shared" si="29"/>
        <v>-</v>
      </c>
      <c r="I329" s="176"/>
      <c r="J329" s="176"/>
      <c r="K329" s="176"/>
      <c r="L329" s="70" t="str">
        <f t="shared" si="24"/>
        <v/>
      </c>
      <c r="M329" s="176"/>
      <c r="N329" s="176"/>
      <c r="O329" s="86" t="str">
        <f t="shared" si="25"/>
        <v>-</v>
      </c>
      <c r="P329" s="71" t="str">
        <f t="shared" si="4"/>
        <v>A programmer</v>
      </c>
      <c r="Q329" s="176"/>
      <c r="R329" s="176"/>
      <c r="S329" s="78" t="str">
        <f t="shared" si="6"/>
        <v>A programmer</v>
      </c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76"/>
      <c r="B330" s="176"/>
      <c r="C330" s="176"/>
      <c r="D330" s="176"/>
      <c r="E330" s="176"/>
      <c r="F330" s="176"/>
      <c r="G330" s="176"/>
      <c r="H330" s="75" t="str">
        <f t="shared" si="29"/>
        <v>-</v>
      </c>
      <c r="I330" s="176"/>
      <c r="J330" s="176"/>
      <c r="K330" s="176"/>
      <c r="L330" s="70" t="str">
        <f t="shared" si="24"/>
        <v/>
      </c>
      <c r="M330" s="176"/>
      <c r="N330" s="176"/>
      <c r="O330" s="86" t="str">
        <f t="shared" si="25"/>
        <v>-</v>
      </c>
      <c r="P330" s="71" t="str">
        <f t="shared" si="4"/>
        <v>A programmer</v>
      </c>
      <c r="Q330" s="176"/>
      <c r="R330" s="176"/>
      <c r="S330" s="78" t="str">
        <f t="shared" si="6"/>
        <v>A programmer</v>
      </c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76"/>
      <c r="B331" s="176"/>
      <c r="C331" s="176"/>
      <c r="D331" s="176"/>
      <c r="E331" s="176"/>
      <c r="F331" s="176"/>
      <c r="G331" s="176"/>
      <c r="H331" s="75" t="str">
        <f t="shared" si="29"/>
        <v>-</v>
      </c>
      <c r="I331" s="176"/>
      <c r="J331" s="176"/>
      <c r="K331" s="176"/>
      <c r="L331" s="70" t="str">
        <f t="shared" si="24"/>
        <v/>
      </c>
      <c r="M331" s="176"/>
      <c r="N331" s="176"/>
      <c r="O331" s="86" t="str">
        <f t="shared" si="25"/>
        <v>-</v>
      </c>
      <c r="P331" s="71" t="str">
        <f t="shared" si="4"/>
        <v>A programmer</v>
      </c>
      <c r="Q331" s="176"/>
      <c r="R331" s="176"/>
      <c r="S331" s="78" t="str">
        <f t="shared" si="6"/>
        <v>A programmer</v>
      </c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76"/>
      <c r="B332" s="176"/>
      <c r="C332" s="176"/>
      <c r="D332" s="176"/>
      <c r="E332" s="176"/>
      <c r="F332" s="176"/>
      <c r="G332" s="176"/>
      <c r="H332" s="75" t="str">
        <f t="shared" si="29"/>
        <v>-</v>
      </c>
      <c r="I332" s="176"/>
      <c r="J332" s="176"/>
      <c r="K332" s="176"/>
      <c r="L332" s="70" t="str">
        <f t="shared" si="24"/>
        <v/>
      </c>
      <c r="M332" s="176"/>
      <c r="N332" s="176"/>
      <c r="O332" s="86" t="str">
        <f t="shared" si="25"/>
        <v>-</v>
      </c>
      <c r="P332" s="71" t="str">
        <f t="shared" si="4"/>
        <v>A programmer</v>
      </c>
      <c r="Q332" s="176"/>
      <c r="R332" s="176"/>
      <c r="S332" s="78" t="str">
        <f t="shared" si="6"/>
        <v>A programmer</v>
      </c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76"/>
      <c r="B333" s="176"/>
      <c r="C333" s="176"/>
      <c r="D333" s="176"/>
      <c r="E333" s="176"/>
      <c r="F333" s="176"/>
      <c r="G333" s="176"/>
      <c r="H333" s="75" t="str">
        <f t="shared" si="29"/>
        <v>-</v>
      </c>
      <c r="I333" s="176"/>
      <c r="J333" s="176"/>
      <c r="K333" s="176"/>
      <c r="L333" s="70" t="str">
        <f t="shared" si="24"/>
        <v/>
      </c>
      <c r="M333" s="176"/>
      <c r="N333" s="176"/>
      <c r="O333" s="86" t="str">
        <f t="shared" si="25"/>
        <v>-</v>
      </c>
      <c r="P333" s="71" t="str">
        <f t="shared" si="4"/>
        <v>A programmer</v>
      </c>
      <c r="Q333" s="176"/>
      <c r="R333" s="176"/>
      <c r="S333" s="78" t="str">
        <f t="shared" si="6"/>
        <v>A programmer</v>
      </c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76"/>
      <c r="B334" s="176"/>
      <c r="C334" s="176"/>
      <c r="D334" s="176"/>
      <c r="E334" s="176"/>
      <c r="F334" s="176"/>
      <c r="G334" s="176"/>
      <c r="H334" s="75" t="str">
        <f t="shared" si="29"/>
        <v>-</v>
      </c>
      <c r="I334" s="176"/>
      <c r="J334" s="176"/>
      <c r="K334" s="176"/>
      <c r="L334" s="70" t="str">
        <f t="shared" si="24"/>
        <v/>
      </c>
      <c r="M334" s="176"/>
      <c r="N334" s="176"/>
      <c r="O334" s="86" t="str">
        <f t="shared" si="25"/>
        <v>-</v>
      </c>
      <c r="P334" s="71" t="str">
        <f t="shared" si="4"/>
        <v>A programmer</v>
      </c>
      <c r="Q334" s="176"/>
      <c r="R334" s="176"/>
      <c r="S334" s="78" t="str">
        <f t="shared" si="6"/>
        <v>A programmer</v>
      </c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76"/>
      <c r="B335" s="176"/>
      <c r="C335" s="176"/>
      <c r="D335" s="176"/>
      <c r="E335" s="176"/>
      <c r="F335" s="176"/>
      <c r="G335" s="176"/>
      <c r="H335" s="75" t="str">
        <f t="shared" si="29"/>
        <v>-</v>
      </c>
      <c r="I335" s="176"/>
      <c r="J335" s="176"/>
      <c r="K335" s="176"/>
      <c r="L335" s="70" t="str">
        <f t="shared" si="24"/>
        <v/>
      </c>
      <c r="M335" s="176"/>
      <c r="N335" s="176"/>
      <c r="O335" s="86" t="str">
        <f t="shared" si="25"/>
        <v>-</v>
      </c>
      <c r="P335" s="71" t="str">
        <f t="shared" si="4"/>
        <v>A programmer</v>
      </c>
      <c r="Q335" s="176"/>
      <c r="R335" s="176"/>
      <c r="S335" s="78" t="str">
        <f t="shared" si="6"/>
        <v>A programmer</v>
      </c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76"/>
      <c r="B336" s="176"/>
      <c r="C336" s="176"/>
      <c r="D336" s="176"/>
      <c r="E336" s="176"/>
      <c r="F336" s="176"/>
      <c r="G336" s="176"/>
      <c r="H336" s="75" t="str">
        <f t="shared" si="29"/>
        <v>-</v>
      </c>
      <c r="I336" s="176"/>
      <c r="J336" s="176"/>
      <c r="K336" s="176"/>
      <c r="L336" s="70" t="str">
        <f t="shared" si="24"/>
        <v/>
      </c>
      <c r="M336" s="176"/>
      <c r="N336" s="176"/>
      <c r="O336" s="86" t="str">
        <f t="shared" si="25"/>
        <v>-</v>
      </c>
      <c r="P336" s="71" t="str">
        <f t="shared" si="4"/>
        <v>A programmer</v>
      </c>
      <c r="Q336" s="176"/>
      <c r="R336" s="176"/>
      <c r="S336" s="78" t="str">
        <f t="shared" si="6"/>
        <v>A programmer</v>
      </c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76"/>
      <c r="B337" s="176"/>
      <c r="C337" s="176"/>
      <c r="D337" s="176"/>
      <c r="E337" s="176"/>
      <c r="F337" s="176"/>
      <c r="G337" s="176"/>
      <c r="H337" s="75" t="str">
        <f t="shared" si="29"/>
        <v>-</v>
      </c>
      <c r="I337" s="176"/>
      <c r="J337" s="176"/>
      <c r="K337" s="176"/>
      <c r="L337" s="70" t="str">
        <f t="shared" si="24"/>
        <v/>
      </c>
      <c r="M337" s="176"/>
      <c r="N337" s="176"/>
      <c r="O337" s="86" t="str">
        <f t="shared" si="25"/>
        <v>-</v>
      </c>
      <c r="P337" s="71" t="str">
        <f t="shared" si="4"/>
        <v>A programmer</v>
      </c>
      <c r="Q337" s="176"/>
      <c r="R337" s="176"/>
      <c r="S337" s="78" t="str">
        <f t="shared" si="6"/>
        <v>A programmer</v>
      </c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76"/>
      <c r="B338" s="176"/>
      <c r="C338" s="176"/>
      <c r="D338" s="176"/>
      <c r="E338" s="176"/>
      <c r="F338" s="176"/>
      <c r="G338" s="176"/>
      <c r="H338" s="75" t="str">
        <f t="shared" si="29"/>
        <v>-</v>
      </c>
      <c r="I338" s="176"/>
      <c r="J338" s="176"/>
      <c r="K338" s="176"/>
      <c r="L338" s="70" t="str">
        <f t="shared" si="24"/>
        <v/>
      </c>
      <c r="M338" s="176"/>
      <c r="N338" s="176"/>
      <c r="O338" s="86" t="str">
        <f t="shared" si="25"/>
        <v>-</v>
      </c>
      <c r="P338" s="71" t="str">
        <f t="shared" si="4"/>
        <v>A programmer</v>
      </c>
      <c r="Q338" s="176"/>
      <c r="R338" s="176"/>
      <c r="S338" s="78" t="str">
        <f t="shared" si="6"/>
        <v>A programmer</v>
      </c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76"/>
      <c r="B339" s="176"/>
      <c r="C339" s="176"/>
      <c r="D339" s="176"/>
      <c r="E339" s="176"/>
      <c r="F339" s="176"/>
      <c r="G339" s="176"/>
      <c r="H339" s="75" t="str">
        <f t="shared" si="29"/>
        <v>-</v>
      </c>
      <c r="I339" s="176"/>
      <c r="J339" s="176"/>
      <c r="K339" s="176"/>
      <c r="L339" s="70" t="str">
        <f t="shared" si="24"/>
        <v/>
      </c>
      <c r="M339" s="176"/>
      <c r="N339" s="176"/>
      <c r="O339" s="86" t="str">
        <f t="shared" si="25"/>
        <v>-</v>
      </c>
      <c r="P339" s="71" t="str">
        <f t="shared" si="4"/>
        <v>A programmer</v>
      </c>
      <c r="Q339" s="176"/>
      <c r="R339" s="176"/>
      <c r="S339" s="78" t="str">
        <f t="shared" si="6"/>
        <v>A programmer</v>
      </c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76"/>
      <c r="B340" s="176"/>
      <c r="C340" s="176"/>
      <c r="D340" s="176"/>
      <c r="E340" s="176"/>
      <c r="F340" s="176"/>
      <c r="G340" s="176"/>
      <c r="H340" s="75" t="str">
        <f t="shared" si="29"/>
        <v>-</v>
      </c>
      <c r="I340" s="176"/>
      <c r="J340" s="176"/>
      <c r="K340" s="176"/>
      <c r="L340" s="70" t="str">
        <f t="shared" si="24"/>
        <v/>
      </c>
      <c r="M340" s="176"/>
      <c r="N340" s="176"/>
      <c r="O340" s="86" t="str">
        <f t="shared" si="25"/>
        <v>-</v>
      </c>
      <c r="P340" s="71" t="str">
        <f t="shared" si="4"/>
        <v>A programmer</v>
      </c>
      <c r="Q340" s="176"/>
      <c r="R340" s="176"/>
      <c r="S340" s="78" t="str">
        <f t="shared" si="6"/>
        <v>A programmer</v>
      </c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76"/>
      <c r="B341" s="176"/>
      <c r="C341" s="176"/>
      <c r="D341" s="176"/>
      <c r="E341" s="176"/>
      <c r="F341" s="176"/>
      <c r="G341" s="176"/>
      <c r="H341" s="75" t="str">
        <f t="shared" si="29"/>
        <v>-</v>
      </c>
      <c r="I341" s="176"/>
      <c r="J341" s="176"/>
      <c r="K341" s="176"/>
      <c r="L341" s="70" t="str">
        <f t="shared" si="24"/>
        <v/>
      </c>
      <c r="M341" s="176"/>
      <c r="N341" s="176"/>
      <c r="O341" s="86" t="str">
        <f t="shared" si="25"/>
        <v>-</v>
      </c>
      <c r="P341" s="71" t="str">
        <f t="shared" si="4"/>
        <v>A programmer</v>
      </c>
      <c r="Q341" s="176"/>
      <c r="R341" s="176"/>
      <c r="S341" s="78" t="str">
        <f t="shared" si="6"/>
        <v>A programmer</v>
      </c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76"/>
      <c r="B342" s="176"/>
      <c r="C342" s="176"/>
      <c r="D342" s="176"/>
      <c r="E342" s="176"/>
      <c r="F342" s="176"/>
      <c r="G342" s="176"/>
      <c r="H342" s="75" t="str">
        <f t="shared" si="29"/>
        <v>-</v>
      </c>
      <c r="I342" s="176"/>
      <c r="J342" s="176"/>
      <c r="K342" s="176"/>
      <c r="L342" s="70" t="str">
        <f t="shared" si="24"/>
        <v/>
      </c>
      <c r="M342" s="176"/>
      <c r="N342" s="176"/>
      <c r="O342" s="86" t="str">
        <f t="shared" si="25"/>
        <v>-</v>
      </c>
      <c r="P342" s="71" t="str">
        <f t="shared" si="4"/>
        <v>A programmer</v>
      </c>
      <c r="Q342" s="176"/>
      <c r="R342" s="176"/>
      <c r="S342" s="78" t="str">
        <f t="shared" si="6"/>
        <v>A programmer</v>
      </c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76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70" t="str">
        <f t="shared" si="24"/>
        <v/>
      </c>
      <c r="M343" s="176"/>
      <c r="N343" s="176"/>
      <c r="O343" s="86" t="str">
        <f t="shared" si="25"/>
        <v>-</v>
      </c>
      <c r="P343" s="71" t="str">
        <f t="shared" si="4"/>
        <v>A programmer</v>
      </c>
      <c r="Q343" s="176"/>
      <c r="R343" s="176"/>
      <c r="S343" s="78" t="str">
        <f t="shared" si="6"/>
        <v>A programmer</v>
      </c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76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70" t="str">
        <f t="shared" si="24"/>
        <v/>
      </c>
      <c r="M344" s="176"/>
      <c r="N344" s="176"/>
      <c r="O344" s="86" t="str">
        <f t="shared" si="25"/>
        <v>-</v>
      </c>
      <c r="P344" s="71" t="str">
        <f t="shared" si="4"/>
        <v>A programmer</v>
      </c>
      <c r="Q344" s="176"/>
      <c r="R344" s="176"/>
      <c r="S344" s="78" t="str">
        <f t="shared" si="6"/>
        <v>A programmer</v>
      </c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76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70" t="str">
        <f t="shared" si="24"/>
        <v/>
      </c>
      <c r="M345" s="176"/>
      <c r="N345" s="176"/>
      <c r="O345" s="86" t="str">
        <f t="shared" si="25"/>
        <v>-</v>
      </c>
      <c r="P345" s="71" t="str">
        <f t="shared" si="4"/>
        <v>A programmer</v>
      </c>
      <c r="Q345" s="176"/>
      <c r="R345" s="176"/>
      <c r="S345" s="78" t="str">
        <f t="shared" si="6"/>
        <v>A programmer</v>
      </c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76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70" t="str">
        <f t="shared" si="24"/>
        <v/>
      </c>
      <c r="M346" s="176"/>
      <c r="N346" s="176"/>
      <c r="O346" s="86" t="str">
        <f t="shared" si="25"/>
        <v>-</v>
      </c>
      <c r="P346" s="71" t="str">
        <f t="shared" si="4"/>
        <v>A programmer</v>
      </c>
      <c r="Q346" s="176"/>
      <c r="R346" s="176"/>
      <c r="S346" s="78" t="str">
        <f t="shared" si="6"/>
        <v>A programmer</v>
      </c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76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70" t="str">
        <f t="shared" si="24"/>
        <v/>
      </c>
      <c r="M347" s="176"/>
      <c r="N347" s="176"/>
      <c r="O347" s="86" t="str">
        <f t="shared" si="25"/>
        <v>-</v>
      </c>
      <c r="P347" s="71" t="str">
        <f t="shared" si="4"/>
        <v>A programmer</v>
      </c>
      <c r="Q347" s="176"/>
      <c r="R347" s="176"/>
      <c r="S347" s="78" t="str">
        <f t="shared" si="6"/>
        <v>A programmer</v>
      </c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76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70" t="str">
        <f t="shared" si="24"/>
        <v/>
      </c>
      <c r="M348" s="176"/>
      <c r="N348" s="176"/>
      <c r="O348" s="86" t="str">
        <f t="shared" si="25"/>
        <v>-</v>
      </c>
      <c r="P348" s="71" t="str">
        <f t="shared" si="4"/>
        <v>A programmer</v>
      </c>
      <c r="Q348" s="176"/>
      <c r="R348" s="176"/>
      <c r="S348" s="78" t="str">
        <f t="shared" si="6"/>
        <v>A programmer</v>
      </c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76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70" t="str">
        <f t="shared" si="24"/>
        <v/>
      </c>
      <c r="M349" s="176"/>
      <c r="N349" s="176"/>
      <c r="O349" s="86" t="str">
        <f t="shared" si="25"/>
        <v>-</v>
      </c>
      <c r="P349" s="71" t="str">
        <f t="shared" si="4"/>
        <v>A programmer</v>
      </c>
      <c r="Q349" s="176"/>
      <c r="R349" s="176"/>
      <c r="S349" s="78" t="str">
        <f t="shared" si="6"/>
        <v>A programmer</v>
      </c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76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70" t="str">
        <f t="shared" si="24"/>
        <v/>
      </c>
      <c r="M350" s="176"/>
      <c r="N350" s="176"/>
      <c r="O350" s="86" t="str">
        <f t="shared" si="25"/>
        <v>-</v>
      </c>
      <c r="P350" s="71" t="str">
        <f t="shared" si="4"/>
        <v>A programmer</v>
      </c>
      <c r="Q350" s="176"/>
      <c r="R350" s="176"/>
      <c r="S350" s="78" t="str">
        <f t="shared" si="6"/>
        <v>A programmer</v>
      </c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76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70" t="str">
        <f t="shared" si="24"/>
        <v/>
      </c>
      <c r="M351" s="176"/>
      <c r="N351" s="176"/>
      <c r="O351" s="86" t="str">
        <f t="shared" si="25"/>
        <v>-</v>
      </c>
      <c r="P351" s="71" t="str">
        <f t="shared" si="4"/>
        <v>A programmer</v>
      </c>
      <c r="Q351" s="176"/>
      <c r="R351" s="176"/>
      <c r="S351" s="78" t="str">
        <f t="shared" si="6"/>
        <v>A programmer</v>
      </c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76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70" t="str">
        <f t="shared" si="24"/>
        <v/>
      </c>
      <c r="M352" s="176"/>
      <c r="N352" s="176"/>
      <c r="O352" s="86" t="str">
        <f t="shared" si="25"/>
        <v>-</v>
      </c>
      <c r="P352" s="71" t="str">
        <f t="shared" si="4"/>
        <v>A programmer</v>
      </c>
      <c r="Q352" s="176"/>
      <c r="R352" s="176"/>
      <c r="S352" s="78" t="str">
        <f t="shared" si="6"/>
        <v>A programmer</v>
      </c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76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70" t="str">
        <f t="shared" si="24"/>
        <v/>
      </c>
      <c r="M353" s="176"/>
      <c r="N353" s="176"/>
      <c r="O353" s="86" t="str">
        <f t="shared" si="25"/>
        <v>-</v>
      </c>
      <c r="P353" s="71" t="str">
        <f t="shared" si="4"/>
        <v>A programmer</v>
      </c>
      <c r="Q353" s="176"/>
      <c r="R353" s="176"/>
      <c r="S353" s="78" t="str">
        <f t="shared" si="6"/>
        <v>A programmer</v>
      </c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76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70" t="str">
        <f t="shared" si="24"/>
        <v/>
      </c>
      <c r="M354" s="176"/>
      <c r="N354" s="176"/>
      <c r="O354" s="86" t="str">
        <f t="shared" si="25"/>
        <v>-</v>
      </c>
      <c r="P354" s="71" t="str">
        <f t="shared" si="4"/>
        <v>A programmer</v>
      </c>
      <c r="Q354" s="176"/>
      <c r="R354" s="176"/>
      <c r="S354" s="78" t="str">
        <f t="shared" si="6"/>
        <v>A programmer</v>
      </c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76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70" t="str">
        <f t="shared" si="24"/>
        <v/>
      </c>
      <c r="M355" s="176"/>
      <c r="N355" s="176"/>
      <c r="O355" s="86" t="str">
        <f t="shared" si="25"/>
        <v>-</v>
      </c>
      <c r="P355" s="71" t="str">
        <f t="shared" si="4"/>
        <v>A programmer</v>
      </c>
      <c r="Q355" s="176"/>
      <c r="R355" s="176"/>
      <c r="S355" s="78" t="str">
        <f t="shared" si="6"/>
        <v>A programmer</v>
      </c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76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70" t="str">
        <f t="shared" si="24"/>
        <v/>
      </c>
      <c r="M356" s="176"/>
      <c r="N356" s="176"/>
      <c r="O356" s="86" t="str">
        <f t="shared" si="25"/>
        <v>-</v>
      </c>
      <c r="P356" s="71" t="str">
        <f t="shared" si="4"/>
        <v>A programmer</v>
      </c>
      <c r="Q356" s="176"/>
      <c r="R356" s="176"/>
      <c r="S356" s="78" t="str">
        <f t="shared" si="6"/>
        <v>A programmer</v>
      </c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76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70" t="str">
        <f t="shared" si="24"/>
        <v/>
      </c>
      <c r="M357" s="176"/>
      <c r="N357" s="176"/>
      <c r="O357" s="86" t="str">
        <f t="shared" si="25"/>
        <v>-</v>
      </c>
      <c r="P357" s="71" t="str">
        <f t="shared" si="4"/>
        <v>A programmer</v>
      </c>
      <c r="Q357" s="176"/>
      <c r="R357" s="176"/>
      <c r="S357" s="78" t="str">
        <f t="shared" si="6"/>
        <v>A programmer</v>
      </c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76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70" t="str">
        <f t="shared" si="24"/>
        <v/>
      </c>
      <c r="M358" s="176"/>
      <c r="N358" s="176"/>
      <c r="O358" s="86" t="str">
        <f t="shared" si="25"/>
        <v>-</v>
      </c>
      <c r="P358" s="71" t="str">
        <f t="shared" si="4"/>
        <v>A programmer</v>
      </c>
      <c r="Q358" s="176"/>
      <c r="R358" s="176"/>
      <c r="S358" s="78" t="str">
        <f t="shared" si="6"/>
        <v>A programmer</v>
      </c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76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70" t="str">
        <f t="shared" si="24"/>
        <v/>
      </c>
      <c r="M359" s="176"/>
      <c r="N359" s="176"/>
      <c r="O359" s="86" t="str">
        <f t="shared" si="25"/>
        <v>-</v>
      </c>
      <c r="P359" s="71" t="str">
        <f t="shared" si="4"/>
        <v>A programmer</v>
      </c>
      <c r="Q359" s="176"/>
      <c r="R359" s="176"/>
      <c r="S359" s="78" t="str">
        <f t="shared" si="6"/>
        <v>A programmer</v>
      </c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76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70" t="str">
        <f t="shared" si="24"/>
        <v/>
      </c>
      <c r="M360" s="176"/>
      <c r="N360" s="176"/>
      <c r="O360" s="86" t="str">
        <f t="shared" si="25"/>
        <v>-</v>
      </c>
      <c r="P360" s="71" t="str">
        <f t="shared" si="4"/>
        <v>A programmer</v>
      </c>
      <c r="Q360" s="176"/>
      <c r="R360" s="176"/>
      <c r="S360" s="78" t="str">
        <f t="shared" si="6"/>
        <v>A programmer</v>
      </c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76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70" t="str">
        <f t="shared" si="24"/>
        <v/>
      </c>
      <c r="M361" s="176"/>
      <c r="N361" s="176"/>
      <c r="O361" s="86" t="str">
        <f t="shared" si="25"/>
        <v>-</v>
      </c>
      <c r="P361" s="71" t="str">
        <f t="shared" si="4"/>
        <v>A programmer</v>
      </c>
      <c r="Q361" s="176"/>
      <c r="R361" s="176"/>
      <c r="S361" s="78" t="str">
        <f t="shared" si="6"/>
        <v>A programmer</v>
      </c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76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70" t="str">
        <f t="shared" si="24"/>
        <v/>
      </c>
      <c r="M362" s="176"/>
      <c r="N362" s="176"/>
      <c r="O362" s="86" t="str">
        <f t="shared" si="25"/>
        <v>-</v>
      </c>
      <c r="P362" s="71" t="str">
        <f t="shared" si="4"/>
        <v>A programmer</v>
      </c>
      <c r="Q362" s="176"/>
      <c r="R362" s="176"/>
      <c r="S362" s="78" t="str">
        <f t="shared" si="6"/>
        <v>A programmer</v>
      </c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76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70" t="str">
        <f t="shared" si="24"/>
        <v/>
      </c>
      <c r="M363" s="176"/>
      <c r="N363" s="176"/>
      <c r="O363" s="86" t="str">
        <f t="shared" si="25"/>
        <v>-</v>
      </c>
      <c r="P363" s="71" t="str">
        <f t="shared" si="4"/>
        <v>A programmer</v>
      </c>
      <c r="Q363" s="176"/>
      <c r="R363" s="176"/>
      <c r="S363" s="78" t="str">
        <f t="shared" si="6"/>
        <v>A programmer</v>
      </c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76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70" t="str">
        <f t="shared" si="24"/>
        <v/>
      </c>
      <c r="M364" s="176"/>
      <c r="N364" s="176"/>
      <c r="O364" s="86" t="str">
        <f t="shared" si="25"/>
        <v>-</v>
      </c>
      <c r="P364" s="71" t="str">
        <f t="shared" si="4"/>
        <v>A programmer</v>
      </c>
      <c r="Q364" s="176"/>
      <c r="R364" s="176"/>
      <c r="S364" s="78" t="str">
        <f t="shared" si="6"/>
        <v>A programmer</v>
      </c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76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70" t="str">
        <f t="shared" si="24"/>
        <v/>
      </c>
      <c r="M365" s="176"/>
      <c r="N365" s="176"/>
      <c r="O365" s="86" t="str">
        <f t="shared" si="25"/>
        <v>-</v>
      </c>
      <c r="P365" s="71" t="str">
        <f t="shared" si="4"/>
        <v>A programmer</v>
      </c>
      <c r="Q365" s="176"/>
      <c r="R365" s="176"/>
      <c r="S365" s="78" t="str">
        <f t="shared" si="6"/>
        <v>A programmer</v>
      </c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76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70" t="str">
        <f t="shared" si="24"/>
        <v/>
      </c>
      <c r="M366" s="176"/>
      <c r="N366" s="176"/>
      <c r="O366" s="86" t="str">
        <f t="shared" si="25"/>
        <v>-</v>
      </c>
      <c r="P366" s="71" t="str">
        <f t="shared" si="4"/>
        <v>A programmer</v>
      </c>
      <c r="Q366" s="176"/>
      <c r="R366" s="176"/>
      <c r="S366" s="78" t="str">
        <f t="shared" si="6"/>
        <v>A programmer</v>
      </c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76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70" t="str">
        <f t="shared" si="24"/>
        <v/>
      </c>
      <c r="M367" s="176"/>
      <c r="N367" s="176"/>
      <c r="O367" s="86" t="str">
        <f t="shared" si="25"/>
        <v>-</v>
      </c>
      <c r="P367" s="71" t="str">
        <f t="shared" si="4"/>
        <v>A programmer</v>
      </c>
      <c r="Q367" s="176"/>
      <c r="R367" s="176"/>
      <c r="S367" s="78" t="str">
        <f t="shared" si="6"/>
        <v>A programmer</v>
      </c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76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70" t="str">
        <f t="shared" si="24"/>
        <v/>
      </c>
      <c r="M368" s="176"/>
      <c r="N368" s="176"/>
      <c r="O368" s="86" t="str">
        <f t="shared" si="25"/>
        <v>-</v>
      </c>
      <c r="P368" s="71" t="str">
        <f t="shared" si="4"/>
        <v>A programmer</v>
      </c>
      <c r="Q368" s="176"/>
      <c r="R368" s="176"/>
      <c r="S368" s="78" t="str">
        <f t="shared" si="6"/>
        <v>A programmer</v>
      </c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76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70" t="str">
        <f t="shared" si="24"/>
        <v/>
      </c>
      <c r="M369" s="176"/>
      <c r="N369" s="176"/>
      <c r="O369" s="86" t="str">
        <f t="shared" si="25"/>
        <v>-</v>
      </c>
      <c r="P369" s="71" t="str">
        <f t="shared" si="4"/>
        <v>A programmer</v>
      </c>
      <c r="Q369" s="176"/>
      <c r="R369" s="176"/>
      <c r="S369" s="78" t="str">
        <f t="shared" si="6"/>
        <v>A programmer</v>
      </c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76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70" t="str">
        <f t="shared" si="24"/>
        <v/>
      </c>
      <c r="M370" s="176"/>
      <c r="N370" s="176"/>
      <c r="O370" s="86" t="str">
        <f t="shared" si="25"/>
        <v>-</v>
      </c>
      <c r="P370" s="71" t="str">
        <f t="shared" si="4"/>
        <v>A programmer</v>
      </c>
      <c r="Q370" s="176"/>
      <c r="R370" s="176"/>
      <c r="S370" s="78" t="str">
        <f t="shared" si="6"/>
        <v>A programmer</v>
      </c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76"/>
      <c r="B371" s="176"/>
      <c r="C371" s="176"/>
      <c r="D371" s="176"/>
      <c r="E371" s="176"/>
      <c r="F371" s="176"/>
      <c r="G371" s="176"/>
      <c r="H371" s="176"/>
      <c r="I371" s="176"/>
      <c r="J371" s="176"/>
      <c r="K371" s="176"/>
      <c r="L371" s="70" t="str">
        <f t="shared" si="24"/>
        <v/>
      </c>
      <c r="M371" s="176"/>
      <c r="N371" s="176"/>
      <c r="O371" s="86" t="str">
        <f t="shared" si="25"/>
        <v>-</v>
      </c>
      <c r="P371" s="71" t="str">
        <f t="shared" si="4"/>
        <v>A programmer</v>
      </c>
      <c r="Q371" s="176"/>
      <c r="R371" s="176"/>
      <c r="S371" s="78" t="str">
        <f t="shared" si="6"/>
        <v>A programmer</v>
      </c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76"/>
      <c r="B372" s="176"/>
      <c r="C372" s="176"/>
      <c r="D372" s="176"/>
      <c r="E372" s="176"/>
      <c r="F372" s="176"/>
      <c r="G372" s="176"/>
      <c r="H372" s="176"/>
      <c r="I372" s="176"/>
      <c r="J372" s="176"/>
      <c r="K372" s="176"/>
      <c r="L372" s="70" t="str">
        <f t="shared" si="24"/>
        <v/>
      </c>
      <c r="M372" s="176"/>
      <c r="N372" s="176"/>
      <c r="O372" s="86" t="str">
        <f t="shared" si="25"/>
        <v>-</v>
      </c>
      <c r="P372" s="71" t="str">
        <f t="shared" si="4"/>
        <v>A programmer</v>
      </c>
      <c r="Q372" s="176"/>
      <c r="R372" s="176"/>
      <c r="S372" s="78" t="str">
        <f t="shared" si="6"/>
        <v>A programmer</v>
      </c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76"/>
      <c r="B373" s="176"/>
      <c r="C373" s="176"/>
      <c r="D373" s="176"/>
      <c r="E373" s="176"/>
      <c r="F373" s="176"/>
      <c r="G373" s="176"/>
      <c r="H373" s="176"/>
      <c r="I373" s="176"/>
      <c r="J373" s="176"/>
      <c r="K373" s="176"/>
      <c r="L373" s="70" t="str">
        <f t="shared" si="24"/>
        <v/>
      </c>
      <c r="M373" s="176"/>
      <c r="N373" s="176"/>
      <c r="O373" s="86" t="str">
        <f t="shared" si="25"/>
        <v>-</v>
      </c>
      <c r="P373" s="71" t="str">
        <f t="shared" si="4"/>
        <v>A programmer</v>
      </c>
      <c r="Q373" s="176"/>
      <c r="R373" s="176"/>
      <c r="S373" s="78" t="str">
        <f t="shared" si="6"/>
        <v>A programmer</v>
      </c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76"/>
      <c r="B374" s="176"/>
      <c r="C374" s="176"/>
      <c r="D374" s="176"/>
      <c r="E374" s="176"/>
      <c r="F374" s="176"/>
      <c r="G374" s="176"/>
      <c r="H374" s="176"/>
      <c r="I374" s="176"/>
      <c r="J374" s="176"/>
      <c r="K374" s="176"/>
      <c r="L374" s="70" t="str">
        <f t="shared" si="24"/>
        <v/>
      </c>
      <c r="M374" s="176"/>
      <c r="N374" s="176"/>
      <c r="O374" s="86" t="str">
        <f t="shared" si="25"/>
        <v>-</v>
      </c>
      <c r="P374" s="71" t="str">
        <f t="shared" si="4"/>
        <v>A programmer</v>
      </c>
      <c r="Q374" s="176"/>
      <c r="R374" s="176"/>
      <c r="S374" s="78" t="str">
        <f t="shared" si="6"/>
        <v>A programmer</v>
      </c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76"/>
      <c r="B375" s="176"/>
      <c r="C375" s="176"/>
      <c r="D375" s="176"/>
      <c r="E375" s="176"/>
      <c r="F375" s="176"/>
      <c r="G375" s="176"/>
      <c r="H375" s="176"/>
      <c r="I375" s="176"/>
      <c r="J375" s="176"/>
      <c r="K375" s="176"/>
      <c r="L375" s="176"/>
      <c r="M375" s="176"/>
      <c r="N375" s="176"/>
      <c r="O375" s="86" t="str">
        <f t="shared" si="25"/>
        <v>-</v>
      </c>
      <c r="P375" s="71" t="str">
        <f t="shared" si="4"/>
        <v>A programmer</v>
      </c>
      <c r="Q375" s="176"/>
      <c r="R375" s="176"/>
      <c r="S375" s="78" t="str">
        <f t="shared" si="6"/>
        <v>A programmer</v>
      </c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76"/>
      <c r="B376" s="176"/>
      <c r="C376" s="176"/>
      <c r="D376" s="176"/>
      <c r="E376" s="176"/>
      <c r="F376" s="176"/>
      <c r="G376" s="176"/>
      <c r="H376" s="176"/>
      <c r="I376" s="176"/>
      <c r="J376" s="176"/>
      <c r="K376" s="176"/>
      <c r="L376" s="176"/>
      <c r="M376" s="176"/>
      <c r="N376" s="176"/>
      <c r="O376" s="86" t="str">
        <f t="shared" si="25"/>
        <v>-</v>
      </c>
      <c r="P376" s="71" t="str">
        <f t="shared" si="4"/>
        <v>A programmer</v>
      </c>
      <c r="Q376" s="176"/>
      <c r="R376" s="176"/>
      <c r="S376" s="78" t="str">
        <f t="shared" si="6"/>
        <v>A programmer</v>
      </c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76"/>
      <c r="B377" s="176"/>
      <c r="C377" s="176"/>
      <c r="D377" s="176"/>
      <c r="E377" s="176"/>
      <c r="F377" s="176"/>
      <c r="G377" s="176"/>
      <c r="H377" s="176"/>
      <c r="I377" s="176"/>
      <c r="J377" s="176"/>
      <c r="K377" s="176"/>
      <c r="L377" s="176"/>
      <c r="M377" s="176"/>
      <c r="N377" s="176"/>
      <c r="O377" s="86" t="str">
        <f t="shared" si="25"/>
        <v>-</v>
      </c>
      <c r="P377" s="71" t="str">
        <f t="shared" si="4"/>
        <v>A programmer</v>
      </c>
      <c r="Q377" s="176"/>
      <c r="R377" s="176"/>
      <c r="S377" s="78" t="str">
        <f t="shared" si="6"/>
        <v>A programmer</v>
      </c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76"/>
      <c r="B378" s="176"/>
      <c r="C378" s="176"/>
      <c r="D378" s="176"/>
      <c r="E378" s="176"/>
      <c r="F378" s="176"/>
      <c r="G378" s="176"/>
      <c r="H378" s="176"/>
      <c r="I378" s="176"/>
      <c r="J378" s="176"/>
      <c r="K378" s="176"/>
      <c r="L378" s="176"/>
      <c r="M378" s="176"/>
      <c r="N378" s="176"/>
      <c r="O378" s="86" t="str">
        <f t="shared" si="25"/>
        <v>-</v>
      </c>
      <c r="P378" s="71" t="str">
        <f t="shared" si="4"/>
        <v>A programmer</v>
      </c>
      <c r="Q378" s="176"/>
      <c r="R378" s="176"/>
      <c r="S378" s="78" t="str">
        <f t="shared" si="6"/>
        <v>A programmer</v>
      </c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76"/>
      <c r="B379" s="176"/>
      <c r="C379" s="176"/>
      <c r="D379" s="176"/>
      <c r="E379" s="176"/>
      <c r="F379" s="176"/>
      <c r="G379" s="176"/>
      <c r="H379" s="176"/>
      <c r="I379" s="176"/>
      <c r="J379" s="176"/>
      <c r="K379" s="176"/>
      <c r="L379" s="176"/>
      <c r="M379" s="176"/>
      <c r="N379" s="176"/>
      <c r="O379" s="86" t="str">
        <f t="shared" si="25"/>
        <v>-</v>
      </c>
      <c r="P379" s="71" t="str">
        <f t="shared" si="4"/>
        <v>A programmer</v>
      </c>
      <c r="Q379" s="176"/>
      <c r="R379" s="176"/>
      <c r="S379" s="78" t="str">
        <f t="shared" si="6"/>
        <v>A programmer</v>
      </c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76"/>
      <c r="B380" s="176"/>
      <c r="C380" s="176"/>
      <c r="D380" s="176"/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86" t="str">
        <f t="shared" si="25"/>
        <v>-</v>
      </c>
      <c r="P380" s="71" t="str">
        <f t="shared" si="4"/>
        <v>A programmer</v>
      </c>
      <c r="Q380" s="176"/>
      <c r="R380" s="176"/>
      <c r="S380" s="78" t="str">
        <f t="shared" si="6"/>
        <v>A programmer</v>
      </c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76"/>
      <c r="B381" s="176"/>
      <c r="C381" s="176"/>
      <c r="D381" s="176"/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86" t="str">
        <f t="shared" si="25"/>
        <v>-</v>
      </c>
      <c r="P381" s="71" t="str">
        <f t="shared" si="4"/>
        <v>A programmer</v>
      </c>
      <c r="Q381" s="176"/>
      <c r="R381" s="176"/>
      <c r="S381" s="78" t="str">
        <f t="shared" si="6"/>
        <v>A programmer</v>
      </c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76"/>
      <c r="B382" s="176"/>
      <c r="C382" s="176"/>
      <c r="D382" s="176"/>
      <c r="E382" s="176"/>
      <c r="F382" s="176"/>
      <c r="G382" s="176"/>
      <c r="H382" s="176"/>
      <c r="I382" s="176"/>
      <c r="J382" s="176"/>
      <c r="K382" s="176"/>
      <c r="L382" s="176"/>
      <c r="M382" s="176"/>
      <c r="N382" s="176"/>
      <c r="O382" s="86" t="str">
        <f t="shared" si="25"/>
        <v>-</v>
      </c>
      <c r="P382" s="71" t="str">
        <f t="shared" si="4"/>
        <v>A programmer</v>
      </c>
      <c r="Q382" s="176"/>
      <c r="R382" s="176"/>
      <c r="S382" s="78" t="str">
        <f t="shared" si="6"/>
        <v>A programmer</v>
      </c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76"/>
      <c r="B383" s="176"/>
      <c r="C383" s="176"/>
      <c r="D383" s="176"/>
      <c r="E383" s="176"/>
      <c r="F383" s="176"/>
      <c r="G383" s="176"/>
      <c r="H383" s="176"/>
      <c r="I383" s="176"/>
      <c r="J383" s="176"/>
      <c r="K383" s="176"/>
      <c r="L383" s="176"/>
      <c r="M383" s="176"/>
      <c r="N383" s="176"/>
      <c r="O383" s="86" t="str">
        <f t="shared" si="25"/>
        <v>-</v>
      </c>
      <c r="P383" s="71" t="str">
        <f t="shared" si="4"/>
        <v>A programmer</v>
      </c>
      <c r="Q383" s="176"/>
      <c r="R383" s="176"/>
      <c r="S383" s="78" t="str">
        <f t="shared" si="6"/>
        <v>A programmer</v>
      </c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76"/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86" t="str">
        <f t="shared" si="25"/>
        <v>-</v>
      </c>
      <c r="P384" s="71" t="str">
        <f t="shared" si="4"/>
        <v>A programmer</v>
      </c>
      <c r="Q384" s="176"/>
      <c r="R384" s="176"/>
      <c r="S384" s="78" t="str">
        <f t="shared" si="6"/>
        <v>A programmer</v>
      </c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76"/>
      <c r="B385" s="176"/>
      <c r="C385" s="176"/>
      <c r="D385" s="176"/>
      <c r="E385" s="176"/>
      <c r="F385" s="176"/>
      <c r="G385" s="176"/>
      <c r="H385" s="176"/>
      <c r="I385" s="176"/>
      <c r="J385" s="176"/>
      <c r="K385" s="176"/>
      <c r="L385" s="176"/>
      <c r="M385" s="176"/>
      <c r="N385" s="176"/>
      <c r="O385" s="86" t="str">
        <f t="shared" si="25"/>
        <v>-</v>
      </c>
      <c r="P385" s="71" t="str">
        <f t="shared" si="4"/>
        <v>A programmer</v>
      </c>
      <c r="Q385" s="176"/>
      <c r="R385" s="176"/>
      <c r="S385" s="78" t="str">
        <f t="shared" si="6"/>
        <v>A programmer</v>
      </c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76"/>
      <c r="B386" s="176"/>
      <c r="C386" s="176"/>
      <c r="D386" s="176"/>
      <c r="E386" s="176"/>
      <c r="F386" s="176"/>
      <c r="G386" s="176"/>
      <c r="H386" s="176"/>
      <c r="I386" s="176"/>
      <c r="J386" s="176"/>
      <c r="K386" s="176"/>
      <c r="L386" s="176"/>
      <c r="M386" s="176"/>
      <c r="N386" s="176"/>
      <c r="O386" s="86" t="str">
        <f t="shared" si="25"/>
        <v>-</v>
      </c>
      <c r="P386" s="71" t="str">
        <f t="shared" si="4"/>
        <v>A programmer</v>
      </c>
      <c r="Q386" s="176"/>
      <c r="R386" s="176"/>
      <c r="S386" s="78" t="str">
        <f t="shared" si="6"/>
        <v>A programmer</v>
      </c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76"/>
      <c r="B387" s="176"/>
      <c r="C387" s="176"/>
      <c r="D387" s="176"/>
      <c r="E387" s="176"/>
      <c r="F387" s="176"/>
      <c r="G387" s="176"/>
      <c r="H387" s="176"/>
      <c r="I387" s="176"/>
      <c r="J387" s="176"/>
      <c r="K387" s="176"/>
      <c r="L387" s="176"/>
      <c r="M387" s="176"/>
      <c r="N387" s="176"/>
      <c r="O387" s="86" t="str">
        <f t="shared" si="25"/>
        <v>-</v>
      </c>
      <c r="P387" s="71" t="str">
        <f t="shared" si="4"/>
        <v>A programmer</v>
      </c>
      <c r="Q387" s="176"/>
      <c r="R387" s="176"/>
      <c r="S387" s="78" t="str">
        <f t="shared" si="6"/>
        <v>A programmer</v>
      </c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76"/>
      <c r="B388" s="176"/>
      <c r="C388" s="176"/>
      <c r="D388" s="176"/>
      <c r="E388" s="176"/>
      <c r="F388" s="176"/>
      <c r="G388" s="176"/>
      <c r="H388" s="176"/>
      <c r="I388" s="176"/>
      <c r="J388" s="176"/>
      <c r="K388" s="176"/>
      <c r="L388" s="176"/>
      <c r="M388" s="176"/>
      <c r="N388" s="176"/>
      <c r="O388" s="86" t="str">
        <f t="shared" si="25"/>
        <v>-</v>
      </c>
      <c r="P388" s="71" t="str">
        <f t="shared" si="4"/>
        <v>A programmer</v>
      </c>
      <c r="Q388" s="176"/>
      <c r="R388" s="176"/>
      <c r="S388" s="78" t="str">
        <f t="shared" si="6"/>
        <v>A programmer</v>
      </c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76"/>
      <c r="B389" s="176"/>
      <c r="C389" s="176"/>
      <c r="D389" s="176"/>
      <c r="E389" s="176"/>
      <c r="F389" s="176"/>
      <c r="G389" s="176"/>
      <c r="H389" s="176"/>
      <c r="I389" s="176"/>
      <c r="J389" s="176"/>
      <c r="K389" s="176"/>
      <c r="L389" s="176"/>
      <c r="M389" s="176"/>
      <c r="N389" s="176"/>
      <c r="O389" s="86" t="str">
        <f t="shared" si="25"/>
        <v>-</v>
      </c>
      <c r="P389" s="71" t="str">
        <f t="shared" si="4"/>
        <v>A programmer</v>
      </c>
      <c r="Q389" s="176"/>
      <c r="R389" s="176"/>
      <c r="S389" s="78" t="str">
        <f t="shared" si="6"/>
        <v>A programmer</v>
      </c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76"/>
      <c r="B390" s="176"/>
      <c r="C390" s="176"/>
      <c r="D390" s="176"/>
      <c r="E390" s="176"/>
      <c r="F390" s="176"/>
      <c r="G390" s="176"/>
      <c r="H390" s="176"/>
      <c r="I390" s="176"/>
      <c r="J390" s="176"/>
      <c r="K390" s="176"/>
      <c r="L390" s="176"/>
      <c r="M390" s="176"/>
      <c r="N390" s="176"/>
      <c r="O390" s="86" t="str">
        <f t="shared" si="25"/>
        <v>-</v>
      </c>
      <c r="P390" s="71" t="str">
        <f t="shared" si="4"/>
        <v>A programmer</v>
      </c>
      <c r="Q390" s="176"/>
      <c r="R390" s="176"/>
      <c r="S390" s="78" t="str">
        <f t="shared" si="6"/>
        <v>A programmer</v>
      </c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76"/>
      <c r="B391" s="176"/>
      <c r="C391" s="176"/>
      <c r="D391" s="176"/>
      <c r="E391" s="176"/>
      <c r="F391" s="176"/>
      <c r="G391" s="176"/>
      <c r="H391" s="176"/>
      <c r="I391" s="176"/>
      <c r="J391" s="176"/>
      <c r="K391" s="176"/>
      <c r="L391" s="176"/>
      <c r="M391" s="176"/>
      <c r="N391" s="176"/>
      <c r="O391" s="86" t="str">
        <f t="shared" si="25"/>
        <v>-</v>
      </c>
      <c r="P391" s="71" t="str">
        <f t="shared" si="4"/>
        <v>A programmer</v>
      </c>
      <c r="Q391" s="176"/>
      <c r="R391" s="176"/>
      <c r="S391" s="78" t="str">
        <f t="shared" si="6"/>
        <v>A programmer</v>
      </c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76"/>
      <c r="B392" s="176"/>
      <c r="C392" s="176"/>
      <c r="D392" s="176"/>
      <c r="E392" s="176"/>
      <c r="F392" s="176"/>
      <c r="G392" s="176"/>
      <c r="H392" s="176"/>
      <c r="I392" s="176"/>
      <c r="J392" s="176"/>
      <c r="K392" s="176"/>
      <c r="L392" s="176"/>
      <c r="M392" s="176"/>
      <c r="N392" s="176"/>
      <c r="O392" s="86" t="str">
        <f t="shared" si="25"/>
        <v>-</v>
      </c>
      <c r="P392" s="71" t="str">
        <f t="shared" si="4"/>
        <v>A programmer</v>
      </c>
      <c r="Q392" s="176"/>
      <c r="R392" s="176"/>
      <c r="S392" s="78" t="str">
        <f t="shared" si="6"/>
        <v>A programmer</v>
      </c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76"/>
      <c r="B393" s="176"/>
      <c r="C393" s="176"/>
      <c r="D393" s="176"/>
      <c r="E393" s="176"/>
      <c r="F393" s="176"/>
      <c r="G393" s="176"/>
      <c r="H393" s="176"/>
      <c r="I393" s="176"/>
      <c r="J393" s="176"/>
      <c r="K393" s="176"/>
      <c r="L393" s="176"/>
      <c r="M393" s="176"/>
      <c r="N393" s="176"/>
      <c r="O393" s="86" t="str">
        <f t="shared" si="25"/>
        <v>-</v>
      </c>
      <c r="P393" s="71" t="str">
        <f t="shared" si="4"/>
        <v>A programmer</v>
      </c>
      <c r="Q393" s="176"/>
      <c r="R393" s="176"/>
      <c r="S393" s="78" t="str">
        <f t="shared" si="6"/>
        <v>A programmer</v>
      </c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76"/>
      <c r="B394" s="176"/>
      <c r="C394" s="176"/>
      <c r="D394" s="176"/>
      <c r="E394" s="176"/>
      <c r="F394" s="176"/>
      <c r="G394" s="176"/>
      <c r="H394" s="176"/>
      <c r="I394" s="176"/>
      <c r="J394" s="176"/>
      <c r="K394" s="176"/>
      <c r="L394" s="176"/>
      <c r="M394" s="176"/>
      <c r="N394" s="176"/>
      <c r="O394" s="86" t="str">
        <f t="shared" si="25"/>
        <v>-</v>
      </c>
      <c r="P394" s="71" t="str">
        <f t="shared" si="4"/>
        <v>A programmer</v>
      </c>
      <c r="Q394" s="176"/>
      <c r="R394" s="176"/>
      <c r="S394" s="78" t="str">
        <f t="shared" si="6"/>
        <v>A programmer</v>
      </c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76"/>
      <c r="B395" s="176"/>
      <c r="C395" s="176"/>
      <c r="D395" s="176"/>
      <c r="E395" s="176"/>
      <c r="F395" s="176"/>
      <c r="G395" s="176"/>
      <c r="H395" s="176"/>
      <c r="I395" s="176"/>
      <c r="J395" s="176"/>
      <c r="K395" s="176"/>
      <c r="L395" s="176"/>
      <c r="M395" s="176"/>
      <c r="N395" s="176"/>
      <c r="O395" s="86" t="str">
        <f t="shared" si="25"/>
        <v>-</v>
      </c>
      <c r="P395" s="71" t="str">
        <f t="shared" si="4"/>
        <v>A programmer</v>
      </c>
      <c r="Q395" s="176"/>
      <c r="R395" s="176"/>
      <c r="S395" s="78" t="str">
        <f t="shared" si="6"/>
        <v>A programmer</v>
      </c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76"/>
      <c r="B396" s="176"/>
      <c r="C396" s="176"/>
      <c r="D396" s="176"/>
      <c r="E396" s="176"/>
      <c r="F396" s="176"/>
      <c r="G396" s="176"/>
      <c r="H396" s="176"/>
      <c r="I396" s="176"/>
      <c r="J396" s="176"/>
      <c r="K396" s="176"/>
      <c r="L396" s="176"/>
      <c r="M396" s="176"/>
      <c r="N396" s="176"/>
      <c r="O396" s="86" t="str">
        <f t="shared" si="25"/>
        <v>-</v>
      </c>
      <c r="P396" s="71" t="str">
        <f t="shared" si="4"/>
        <v>A programmer</v>
      </c>
      <c r="Q396" s="176"/>
      <c r="R396" s="176"/>
      <c r="S396" s="78" t="str">
        <f t="shared" si="6"/>
        <v>A programmer</v>
      </c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76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176"/>
      <c r="O397" s="86" t="str">
        <f t="shared" si="25"/>
        <v>-</v>
      </c>
      <c r="P397" s="71" t="str">
        <f t="shared" si="4"/>
        <v>A programmer</v>
      </c>
      <c r="Q397" s="176"/>
      <c r="R397" s="176"/>
      <c r="S397" s="78" t="str">
        <f t="shared" si="6"/>
        <v>A programmer</v>
      </c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76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176"/>
      <c r="O398" s="86" t="str">
        <f t="shared" si="25"/>
        <v>-</v>
      </c>
      <c r="P398" s="71" t="str">
        <f t="shared" si="4"/>
        <v>A programmer</v>
      </c>
      <c r="Q398" s="176"/>
      <c r="R398" s="176"/>
      <c r="S398" s="78" t="str">
        <f t="shared" si="6"/>
        <v>A programmer</v>
      </c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76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176"/>
      <c r="O399" s="86" t="str">
        <f t="shared" si="25"/>
        <v>-</v>
      </c>
      <c r="P399" s="71" t="str">
        <f t="shared" si="4"/>
        <v>A programmer</v>
      </c>
      <c r="Q399" s="176"/>
      <c r="R399" s="176"/>
      <c r="S399" s="78" t="str">
        <f t="shared" si="6"/>
        <v>A programmer</v>
      </c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76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176"/>
      <c r="O400" s="86" t="str">
        <f t="shared" si="25"/>
        <v>-</v>
      </c>
      <c r="P400" s="71" t="str">
        <f t="shared" si="4"/>
        <v>A programmer</v>
      </c>
      <c r="Q400" s="176"/>
      <c r="R400" s="176"/>
      <c r="S400" s="78" t="str">
        <f t="shared" si="6"/>
        <v>A programmer</v>
      </c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76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176"/>
      <c r="O401" s="86" t="str">
        <f t="shared" si="25"/>
        <v>-</v>
      </c>
      <c r="P401" s="71" t="str">
        <f t="shared" si="4"/>
        <v>A programmer</v>
      </c>
      <c r="Q401" s="176"/>
      <c r="R401" s="176"/>
      <c r="S401" s="78" t="str">
        <f t="shared" si="6"/>
        <v>A programmer</v>
      </c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76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86" t="str">
        <f t="shared" si="25"/>
        <v>-</v>
      </c>
      <c r="P402" s="71" t="str">
        <f t="shared" si="4"/>
        <v>A programmer</v>
      </c>
      <c r="Q402" s="176"/>
      <c r="R402" s="176"/>
      <c r="S402" s="78" t="str">
        <f t="shared" si="6"/>
        <v>A programmer</v>
      </c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76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176"/>
      <c r="O403" s="86" t="str">
        <f t="shared" si="25"/>
        <v>-</v>
      </c>
      <c r="P403" s="71" t="str">
        <f t="shared" si="4"/>
        <v>A programmer</v>
      </c>
      <c r="Q403" s="176"/>
      <c r="R403" s="176"/>
      <c r="S403" s="78" t="str">
        <f t="shared" si="6"/>
        <v>A programmer</v>
      </c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76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176"/>
      <c r="O404" s="86" t="str">
        <f t="shared" si="25"/>
        <v>-</v>
      </c>
      <c r="P404" s="71" t="str">
        <f t="shared" si="4"/>
        <v>A programmer</v>
      </c>
      <c r="Q404" s="176"/>
      <c r="R404" s="176"/>
      <c r="S404" s="78" t="str">
        <f t="shared" si="6"/>
        <v>A programmer</v>
      </c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76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176"/>
      <c r="O405" s="86" t="str">
        <f t="shared" si="25"/>
        <v>-</v>
      </c>
      <c r="P405" s="71" t="str">
        <f t="shared" si="4"/>
        <v>A programmer</v>
      </c>
      <c r="Q405" s="176"/>
      <c r="R405" s="176"/>
      <c r="S405" s="78" t="str">
        <f t="shared" si="6"/>
        <v>A programmer</v>
      </c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76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176"/>
      <c r="O406" s="86" t="str">
        <f t="shared" si="25"/>
        <v>-</v>
      </c>
      <c r="P406" s="71" t="str">
        <f t="shared" si="4"/>
        <v>A programmer</v>
      </c>
      <c r="Q406" s="176"/>
      <c r="R406" s="176"/>
      <c r="S406" s="78" t="str">
        <f t="shared" si="6"/>
        <v>A programmer</v>
      </c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76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176"/>
      <c r="O407" s="86" t="str">
        <f t="shared" si="25"/>
        <v>-</v>
      </c>
      <c r="P407" s="71" t="str">
        <f t="shared" si="4"/>
        <v>A programmer</v>
      </c>
      <c r="Q407" s="176"/>
      <c r="R407" s="176"/>
      <c r="S407" s="78" t="str">
        <f t="shared" si="6"/>
        <v>A programmer</v>
      </c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76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176"/>
      <c r="O408" s="86" t="str">
        <f t="shared" si="25"/>
        <v>-</v>
      </c>
      <c r="P408" s="71" t="str">
        <f t="shared" si="4"/>
        <v>A programmer</v>
      </c>
      <c r="Q408" s="176"/>
      <c r="R408" s="176"/>
      <c r="S408" s="78" t="str">
        <f t="shared" si="6"/>
        <v>A programmer</v>
      </c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76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176"/>
      <c r="O409" s="86" t="str">
        <f t="shared" si="25"/>
        <v>-</v>
      </c>
      <c r="P409" s="71" t="str">
        <f t="shared" si="4"/>
        <v>A programmer</v>
      </c>
      <c r="Q409" s="176"/>
      <c r="R409" s="176"/>
      <c r="S409" s="78" t="str">
        <f t="shared" si="6"/>
        <v>A programmer</v>
      </c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76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176"/>
      <c r="O410" s="86" t="str">
        <f t="shared" si="25"/>
        <v>-</v>
      </c>
      <c r="P410" s="71" t="str">
        <f t="shared" si="4"/>
        <v>A programmer</v>
      </c>
      <c r="Q410" s="176"/>
      <c r="R410" s="176"/>
      <c r="S410" s="78" t="str">
        <f t="shared" si="6"/>
        <v>A programmer</v>
      </c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76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176"/>
      <c r="O411" s="86" t="str">
        <f t="shared" si="25"/>
        <v>-</v>
      </c>
      <c r="P411" s="71" t="str">
        <f t="shared" si="4"/>
        <v>A programmer</v>
      </c>
      <c r="Q411" s="176"/>
      <c r="R411" s="176"/>
      <c r="S411" s="78" t="str">
        <f t="shared" si="6"/>
        <v>A programmer</v>
      </c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76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176"/>
      <c r="O412" s="86" t="str">
        <f t="shared" si="25"/>
        <v>-</v>
      </c>
      <c r="P412" s="71" t="str">
        <f t="shared" si="4"/>
        <v>A programmer</v>
      </c>
      <c r="Q412" s="176"/>
      <c r="R412" s="176"/>
      <c r="S412" s="78" t="str">
        <f t="shared" si="6"/>
        <v>A programmer</v>
      </c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76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176"/>
      <c r="O413" s="86" t="str">
        <f t="shared" si="25"/>
        <v>-</v>
      </c>
      <c r="P413" s="71" t="str">
        <f t="shared" si="4"/>
        <v>A programmer</v>
      </c>
      <c r="Q413" s="176"/>
      <c r="R413" s="176"/>
      <c r="S413" s="78" t="str">
        <f t="shared" si="6"/>
        <v>A programmer</v>
      </c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76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176"/>
      <c r="O414" s="86" t="str">
        <f t="shared" si="25"/>
        <v>-</v>
      </c>
      <c r="P414" s="71" t="str">
        <f t="shared" si="4"/>
        <v>A programmer</v>
      </c>
      <c r="Q414" s="176"/>
      <c r="R414" s="176"/>
      <c r="S414" s="78" t="str">
        <f t="shared" si="6"/>
        <v>A programmer</v>
      </c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76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176"/>
      <c r="O415" s="86" t="str">
        <f t="shared" si="25"/>
        <v>-</v>
      </c>
      <c r="P415" s="71" t="str">
        <f t="shared" si="4"/>
        <v>A programmer</v>
      </c>
      <c r="Q415" s="176"/>
      <c r="R415" s="176"/>
      <c r="S415" s="78" t="str">
        <f t="shared" si="6"/>
        <v>A programmer</v>
      </c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76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176"/>
      <c r="O416" s="86" t="str">
        <f t="shared" si="25"/>
        <v>-</v>
      </c>
      <c r="P416" s="71" t="str">
        <f t="shared" si="4"/>
        <v>A programmer</v>
      </c>
      <c r="Q416" s="176"/>
      <c r="R416" s="176"/>
      <c r="S416" s="78" t="str">
        <f t="shared" si="6"/>
        <v>A programmer</v>
      </c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76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176"/>
      <c r="O417" s="86" t="str">
        <f t="shared" si="25"/>
        <v>-</v>
      </c>
      <c r="P417" s="71" t="str">
        <f t="shared" si="4"/>
        <v>A programmer</v>
      </c>
      <c r="Q417" s="176"/>
      <c r="R417" s="176"/>
      <c r="S417" s="78" t="str">
        <f t="shared" si="6"/>
        <v>A programmer</v>
      </c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76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176"/>
      <c r="O418" s="86" t="str">
        <f t="shared" si="25"/>
        <v>-</v>
      </c>
      <c r="P418" s="71" t="str">
        <f t="shared" si="4"/>
        <v>A programmer</v>
      </c>
      <c r="Q418" s="176"/>
      <c r="R418" s="176"/>
      <c r="S418" s="78" t="str">
        <f t="shared" si="6"/>
        <v>A programmer</v>
      </c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76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176"/>
      <c r="O419" s="86" t="str">
        <f t="shared" si="25"/>
        <v>-</v>
      </c>
      <c r="P419" s="71" t="str">
        <f t="shared" si="4"/>
        <v>A programmer</v>
      </c>
      <c r="Q419" s="176"/>
      <c r="R419" s="176"/>
      <c r="S419" s="78" t="str">
        <f t="shared" si="6"/>
        <v>A programmer</v>
      </c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76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176"/>
      <c r="O420" s="86" t="str">
        <f t="shared" si="25"/>
        <v>-</v>
      </c>
      <c r="P420" s="71" t="str">
        <f t="shared" si="4"/>
        <v>A programmer</v>
      </c>
      <c r="Q420" s="176"/>
      <c r="R420" s="176"/>
      <c r="S420" s="78" t="str">
        <f t="shared" si="6"/>
        <v>A programmer</v>
      </c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76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176"/>
      <c r="O421" s="86" t="str">
        <f t="shared" si="25"/>
        <v>-</v>
      </c>
      <c r="P421" s="71" t="str">
        <f t="shared" si="4"/>
        <v>A programmer</v>
      </c>
      <c r="Q421" s="176"/>
      <c r="R421" s="176"/>
      <c r="S421" s="78" t="str">
        <f t="shared" si="6"/>
        <v>A programmer</v>
      </c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76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176"/>
      <c r="O422" s="86" t="str">
        <f t="shared" si="25"/>
        <v>-</v>
      </c>
      <c r="P422" s="71" t="str">
        <f t="shared" si="4"/>
        <v>A programmer</v>
      </c>
      <c r="Q422" s="176"/>
      <c r="R422" s="176"/>
      <c r="S422" s="78" t="str">
        <f t="shared" si="6"/>
        <v>A programmer</v>
      </c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76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176"/>
      <c r="O423" s="86" t="str">
        <f t="shared" si="25"/>
        <v>-</v>
      </c>
      <c r="P423" s="71" t="str">
        <f t="shared" si="4"/>
        <v>A programmer</v>
      </c>
      <c r="Q423" s="176"/>
      <c r="R423" s="176"/>
      <c r="S423" s="78" t="str">
        <f t="shared" si="6"/>
        <v>A programmer</v>
      </c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76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71" t="str">
        <f t="shared" si="4"/>
        <v>A programmer</v>
      </c>
      <c r="Q424" s="176"/>
      <c r="R424" s="176"/>
      <c r="S424" s="78" t="str">
        <f t="shared" si="6"/>
        <v>A programmer</v>
      </c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76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71" t="str">
        <f t="shared" si="4"/>
        <v>A programmer</v>
      </c>
      <c r="Q425" s="176"/>
      <c r="R425" s="176"/>
      <c r="S425" s="78" t="str">
        <f t="shared" si="6"/>
        <v>A programmer</v>
      </c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76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71" t="str">
        <f t="shared" si="4"/>
        <v>A programmer</v>
      </c>
      <c r="Q426" s="176"/>
      <c r="R426" s="176"/>
      <c r="S426" s="78" t="str">
        <f t="shared" si="6"/>
        <v>A programmer</v>
      </c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76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71" t="str">
        <f t="shared" si="4"/>
        <v>A programmer</v>
      </c>
      <c r="Q427" s="176"/>
      <c r="R427" s="176"/>
      <c r="S427" s="78" t="str">
        <f t="shared" si="6"/>
        <v>A programmer</v>
      </c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76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71" t="str">
        <f t="shared" si="4"/>
        <v>A programmer</v>
      </c>
      <c r="Q428" s="176"/>
      <c r="R428" s="176"/>
      <c r="S428" s="78" t="str">
        <f t="shared" si="6"/>
        <v>A programmer</v>
      </c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76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71" t="str">
        <f t="shared" si="4"/>
        <v>A programmer</v>
      </c>
      <c r="Q429" s="176"/>
      <c r="R429" s="176"/>
      <c r="S429" s="78" t="str">
        <f t="shared" si="6"/>
        <v>A programmer</v>
      </c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76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71" t="str">
        <f t="shared" si="4"/>
        <v>A programmer</v>
      </c>
      <c r="Q430" s="176"/>
      <c r="R430" s="176"/>
      <c r="S430" s="78" t="str">
        <f t="shared" si="6"/>
        <v>A programmer</v>
      </c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76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71" t="str">
        <f t="shared" si="4"/>
        <v>A programmer</v>
      </c>
      <c r="Q431" s="176"/>
      <c r="R431" s="176"/>
      <c r="S431" s="78" t="str">
        <f t="shared" si="6"/>
        <v>A programmer</v>
      </c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76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71" t="str">
        <f t="shared" si="4"/>
        <v>A programmer</v>
      </c>
      <c r="Q432" s="176"/>
      <c r="R432" s="176"/>
      <c r="S432" s="78" t="str">
        <f t="shared" si="6"/>
        <v>A programmer</v>
      </c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76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71" t="str">
        <f t="shared" si="4"/>
        <v>A programmer</v>
      </c>
      <c r="Q433" s="176"/>
      <c r="R433" s="176"/>
      <c r="S433" s="78" t="str">
        <f t="shared" si="6"/>
        <v>A programmer</v>
      </c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76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71" t="str">
        <f t="shared" si="4"/>
        <v>A programmer</v>
      </c>
      <c r="Q434" s="176"/>
      <c r="R434" s="176"/>
      <c r="S434" s="78" t="str">
        <f t="shared" si="6"/>
        <v>A programmer</v>
      </c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76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71" t="str">
        <f t="shared" si="4"/>
        <v>A programmer</v>
      </c>
      <c r="Q435" s="176"/>
      <c r="R435" s="176"/>
      <c r="S435" s="78" t="str">
        <f t="shared" si="6"/>
        <v>A programmer</v>
      </c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76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71" t="str">
        <f t="shared" si="4"/>
        <v>A programmer</v>
      </c>
      <c r="Q436" s="176"/>
      <c r="R436" s="176"/>
      <c r="S436" s="78" t="str">
        <f t="shared" si="6"/>
        <v>A programmer</v>
      </c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76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71" t="str">
        <f t="shared" si="4"/>
        <v>A programmer</v>
      </c>
      <c r="Q437" s="176"/>
      <c r="R437" s="176"/>
      <c r="S437" s="78" t="str">
        <f t="shared" si="6"/>
        <v>A programmer</v>
      </c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76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71" t="str">
        <f t="shared" si="4"/>
        <v>A programmer</v>
      </c>
      <c r="Q438" s="176"/>
      <c r="R438" s="176"/>
      <c r="S438" s="78" t="str">
        <f t="shared" si="6"/>
        <v>A programmer</v>
      </c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76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71" t="str">
        <f t="shared" si="4"/>
        <v>A programmer</v>
      </c>
      <c r="Q439" s="176"/>
      <c r="R439" s="176"/>
      <c r="S439" s="78" t="str">
        <f t="shared" si="6"/>
        <v>A programmer</v>
      </c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76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71" t="str">
        <f t="shared" si="4"/>
        <v>A programmer</v>
      </c>
      <c r="Q440" s="176"/>
      <c r="R440" s="176"/>
      <c r="S440" s="78" t="str">
        <f t="shared" si="6"/>
        <v>A programmer</v>
      </c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76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71" t="str">
        <f t="shared" si="4"/>
        <v>A programmer</v>
      </c>
      <c r="Q441" s="176"/>
      <c r="R441" s="176"/>
      <c r="S441" s="78" t="str">
        <f t="shared" si="6"/>
        <v>A programmer</v>
      </c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76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176"/>
      <c r="O442" s="176"/>
      <c r="P442" s="71" t="str">
        <f t="shared" si="4"/>
        <v>A programmer</v>
      </c>
      <c r="Q442" s="176"/>
      <c r="R442" s="176"/>
      <c r="S442" s="78" t="str">
        <f t="shared" si="6"/>
        <v>A programmer</v>
      </c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76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71" t="str">
        <f t="shared" si="4"/>
        <v>A programmer</v>
      </c>
      <c r="Q443" s="176"/>
      <c r="R443" s="176"/>
      <c r="S443" s="78" t="str">
        <f t="shared" si="6"/>
        <v>A programmer</v>
      </c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76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71" t="str">
        <f t="shared" si="4"/>
        <v>A programmer</v>
      </c>
      <c r="Q444" s="176"/>
      <c r="R444" s="176"/>
      <c r="S444" s="78" t="str">
        <f t="shared" si="6"/>
        <v>A programmer</v>
      </c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76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71" t="str">
        <f t="shared" si="4"/>
        <v>A programmer</v>
      </c>
      <c r="Q445" s="176"/>
      <c r="R445" s="176"/>
      <c r="S445" s="78" t="str">
        <f t="shared" si="6"/>
        <v>A programmer</v>
      </c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76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71" t="str">
        <f t="shared" si="4"/>
        <v>A programmer</v>
      </c>
      <c r="Q446" s="176"/>
      <c r="R446" s="176"/>
      <c r="S446" s="78" t="str">
        <f t="shared" si="6"/>
        <v>A programmer</v>
      </c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76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71" t="str">
        <f t="shared" si="4"/>
        <v>A programmer</v>
      </c>
      <c r="Q447" s="176"/>
      <c r="R447" s="176"/>
      <c r="S447" s="78" t="str">
        <f t="shared" si="6"/>
        <v>A programmer</v>
      </c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76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71" t="str">
        <f t="shared" si="4"/>
        <v>A programmer</v>
      </c>
      <c r="Q448" s="176"/>
      <c r="R448" s="176"/>
      <c r="S448" s="78" t="str">
        <f t="shared" si="6"/>
        <v>A programmer</v>
      </c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76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71" t="str">
        <f t="shared" si="4"/>
        <v>A programmer</v>
      </c>
      <c r="Q449" s="176"/>
      <c r="R449" s="176"/>
      <c r="S449" s="78" t="str">
        <f t="shared" si="6"/>
        <v>A programmer</v>
      </c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76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71" t="str">
        <f t="shared" si="4"/>
        <v>A programmer</v>
      </c>
      <c r="Q450" s="176"/>
      <c r="R450" s="176"/>
      <c r="S450" s="78" t="str">
        <f t="shared" si="6"/>
        <v>A programmer</v>
      </c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76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71" t="str">
        <f t="shared" si="4"/>
        <v>A programmer</v>
      </c>
      <c r="Q451" s="176"/>
      <c r="R451" s="176"/>
      <c r="S451" s="78" t="str">
        <f t="shared" si="6"/>
        <v>A programmer</v>
      </c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76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71" t="str">
        <f t="shared" si="4"/>
        <v>A programmer</v>
      </c>
      <c r="Q452" s="176"/>
      <c r="R452" s="176"/>
      <c r="S452" s="78" t="str">
        <f t="shared" si="6"/>
        <v>A programmer</v>
      </c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76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176"/>
      <c r="O453" s="176"/>
      <c r="P453" s="71" t="str">
        <f t="shared" si="4"/>
        <v>A programmer</v>
      </c>
      <c r="Q453" s="176"/>
      <c r="R453" s="176"/>
      <c r="S453" s="78" t="str">
        <f t="shared" si="6"/>
        <v>A programmer</v>
      </c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76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176"/>
      <c r="O454" s="176"/>
      <c r="P454" s="71" t="str">
        <f t="shared" si="4"/>
        <v>A programmer</v>
      </c>
      <c r="Q454" s="176"/>
      <c r="R454" s="176"/>
      <c r="S454" s="78" t="str">
        <f t="shared" si="6"/>
        <v>A programmer</v>
      </c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76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71" t="str">
        <f t="shared" si="4"/>
        <v>A programmer</v>
      </c>
      <c r="Q455" s="176"/>
      <c r="R455" s="176"/>
      <c r="S455" s="78" t="str">
        <f t="shared" si="6"/>
        <v>A programmer</v>
      </c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76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176"/>
      <c r="O456" s="176"/>
      <c r="P456" s="71" t="str">
        <f t="shared" si="4"/>
        <v>A programmer</v>
      </c>
      <c r="Q456" s="176"/>
      <c r="R456" s="176"/>
      <c r="S456" s="78" t="str">
        <f t="shared" si="6"/>
        <v>A programmer</v>
      </c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76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176"/>
      <c r="O457" s="176"/>
      <c r="P457" s="71" t="str">
        <f t="shared" si="4"/>
        <v>A programmer</v>
      </c>
      <c r="Q457" s="176"/>
      <c r="R457" s="176"/>
      <c r="S457" s="78" t="str">
        <f t="shared" si="6"/>
        <v>A programmer</v>
      </c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76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71" t="str">
        <f t="shared" si="4"/>
        <v>A programmer</v>
      </c>
      <c r="Q458" s="176"/>
      <c r="R458" s="176"/>
      <c r="S458" s="78" t="str">
        <f t="shared" si="6"/>
        <v>A programmer</v>
      </c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76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71" t="str">
        <f t="shared" si="4"/>
        <v>A programmer</v>
      </c>
      <c r="Q459" s="176"/>
      <c r="R459" s="176"/>
      <c r="S459" s="78" t="str">
        <f t="shared" si="6"/>
        <v>A programmer</v>
      </c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76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71" t="str">
        <f t="shared" si="4"/>
        <v>A programmer</v>
      </c>
      <c r="Q460" s="176"/>
      <c r="R460" s="176"/>
      <c r="S460" s="78" t="str">
        <f t="shared" si="6"/>
        <v>A programmer</v>
      </c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76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71" t="str">
        <f t="shared" si="4"/>
        <v>A programmer</v>
      </c>
      <c r="Q461" s="176"/>
      <c r="R461" s="176"/>
      <c r="S461" s="78" t="str">
        <f t="shared" si="6"/>
        <v>A programmer</v>
      </c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76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71" t="str">
        <f t="shared" si="4"/>
        <v>A programmer</v>
      </c>
      <c r="Q462" s="176"/>
      <c r="R462" s="176"/>
      <c r="S462" s="78" t="str">
        <f t="shared" si="6"/>
        <v>A programmer</v>
      </c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76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71" t="str">
        <f t="shared" si="4"/>
        <v>A programmer</v>
      </c>
      <c r="Q463" s="176"/>
      <c r="R463" s="176"/>
      <c r="S463" s="78" t="str">
        <f t="shared" si="6"/>
        <v>A programmer</v>
      </c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76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71" t="str">
        <f t="shared" si="4"/>
        <v>A programmer</v>
      </c>
      <c r="Q464" s="176"/>
      <c r="R464" s="176"/>
      <c r="S464" s="78" t="str">
        <f t="shared" si="6"/>
        <v>A programmer</v>
      </c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76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71" t="str">
        <f t="shared" si="4"/>
        <v>A programmer</v>
      </c>
      <c r="Q465" s="176"/>
      <c r="R465" s="176"/>
      <c r="S465" s="78" t="str">
        <f t="shared" si="6"/>
        <v>A programmer</v>
      </c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76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71" t="str">
        <f t="shared" si="4"/>
        <v>A programmer</v>
      </c>
      <c r="Q466" s="176"/>
      <c r="R466" s="176"/>
      <c r="S466" s="78" t="str">
        <f t="shared" si="6"/>
        <v>A programmer</v>
      </c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76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71" t="str">
        <f t="shared" si="4"/>
        <v>A programmer</v>
      </c>
      <c r="Q467" s="176"/>
      <c r="R467" s="176"/>
      <c r="S467" s="78" t="str">
        <f t="shared" si="6"/>
        <v>A programmer</v>
      </c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76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71" t="str">
        <f t="shared" si="4"/>
        <v>A programmer</v>
      </c>
      <c r="Q468" s="176"/>
      <c r="R468" s="176"/>
      <c r="S468" s="78" t="str">
        <f t="shared" si="6"/>
        <v>A programmer</v>
      </c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76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71" t="str">
        <f t="shared" si="4"/>
        <v>A programmer</v>
      </c>
      <c r="Q469" s="176"/>
      <c r="R469" s="176"/>
      <c r="S469" s="78" t="str">
        <f t="shared" si="6"/>
        <v>A programmer</v>
      </c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76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176"/>
      <c r="O470" s="176"/>
      <c r="P470" s="71" t="str">
        <f t="shared" si="4"/>
        <v>A programmer</v>
      </c>
      <c r="Q470" s="176"/>
      <c r="R470" s="176"/>
      <c r="S470" s="78" t="str">
        <f t="shared" si="6"/>
        <v>A programmer</v>
      </c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76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71" t="str">
        <f t="shared" si="4"/>
        <v>A programmer</v>
      </c>
      <c r="Q471" s="176"/>
      <c r="R471" s="176"/>
      <c r="S471" s="78" t="str">
        <f t="shared" si="6"/>
        <v>A programmer</v>
      </c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76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71" t="str">
        <f t="shared" si="4"/>
        <v>A programmer</v>
      </c>
      <c r="Q472" s="176"/>
      <c r="R472" s="176"/>
      <c r="S472" s="78" t="str">
        <f t="shared" si="6"/>
        <v>A programmer</v>
      </c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76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71" t="str">
        <f t="shared" si="4"/>
        <v>A programmer</v>
      </c>
      <c r="Q473" s="176"/>
      <c r="R473" s="176"/>
      <c r="S473" s="78" t="str">
        <f t="shared" si="6"/>
        <v>A programmer</v>
      </c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76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71" t="str">
        <f t="shared" si="4"/>
        <v>A programmer</v>
      </c>
      <c r="Q474" s="176"/>
      <c r="R474" s="176"/>
      <c r="S474" s="78" t="str">
        <f t="shared" si="6"/>
        <v>A programmer</v>
      </c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76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71" t="str">
        <f t="shared" si="4"/>
        <v>A programmer</v>
      </c>
      <c r="Q475" s="176"/>
      <c r="R475" s="176"/>
      <c r="S475" s="78" t="str">
        <f t="shared" si="6"/>
        <v>A programmer</v>
      </c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76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176"/>
      <c r="O476" s="176"/>
      <c r="P476" s="71" t="str">
        <f t="shared" si="4"/>
        <v>A programmer</v>
      </c>
      <c r="Q476" s="176"/>
      <c r="R476" s="176"/>
      <c r="S476" s="78" t="str">
        <f t="shared" si="6"/>
        <v>A programmer</v>
      </c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76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176"/>
      <c r="O477" s="176"/>
      <c r="P477" s="71" t="str">
        <f t="shared" si="4"/>
        <v>A programmer</v>
      </c>
      <c r="Q477" s="176"/>
      <c r="R477" s="176"/>
      <c r="S477" s="78" t="str">
        <f t="shared" si="6"/>
        <v>A programmer</v>
      </c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76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71" t="str">
        <f t="shared" si="4"/>
        <v>A programmer</v>
      </c>
      <c r="Q478" s="176"/>
      <c r="R478" s="176"/>
      <c r="S478" s="78" t="str">
        <f t="shared" si="6"/>
        <v>A programmer</v>
      </c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76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71" t="str">
        <f t="shared" si="4"/>
        <v>A programmer</v>
      </c>
      <c r="Q479" s="176"/>
      <c r="R479" s="176"/>
      <c r="S479" s="78" t="str">
        <f t="shared" si="6"/>
        <v>A programmer</v>
      </c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76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71" t="str">
        <f t="shared" si="4"/>
        <v>A programmer</v>
      </c>
      <c r="Q480" s="176"/>
      <c r="R480" s="176"/>
      <c r="S480" s="78" t="str">
        <f t="shared" si="6"/>
        <v>A programmer</v>
      </c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76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71" t="str">
        <f t="shared" si="4"/>
        <v>A programmer</v>
      </c>
      <c r="Q481" s="176"/>
      <c r="R481" s="176"/>
      <c r="S481" s="78" t="str">
        <f t="shared" si="6"/>
        <v>A programmer</v>
      </c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76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176"/>
      <c r="O482" s="176"/>
      <c r="P482" s="71" t="str">
        <f t="shared" si="4"/>
        <v>A programmer</v>
      </c>
      <c r="Q482" s="176"/>
      <c r="R482" s="176"/>
      <c r="S482" s="78" t="str">
        <f t="shared" si="6"/>
        <v>A programmer</v>
      </c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76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176"/>
      <c r="O483" s="176"/>
      <c r="P483" s="71" t="str">
        <f t="shared" si="4"/>
        <v>A programmer</v>
      </c>
      <c r="Q483" s="176"/>
      <c r="R483" s="176"/>
      <c r="S483" s="78" t="str">
        <f t="shared" si="6"/>
        <v>A programmer</v>
      </c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76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71" t="str">
        <f t="shared" si="4"/>
        <v>A programmer</v>
      </c>
      <c r="Q484" s="176"/>
      <c r="R484" s="176"/>
      <c r="S484" s="78" t="str">
        <f t="shared" si="6"/>
        <v>A programmer</v>
      </c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76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71" t="str">
        <f t="shared" si="4"/>
        <v>A programmer</v>
      </c>
      <c r="Q485" s="176"/>
      <c r="R485" s="176"/>
      <c r="S485" s="78" t="str">
        <f t="shared" si="6"/>
        <v>A programmer</v>
      </c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76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71" t="str">
        <f t="shared" si="4"/>
        <v>A programmer</v>
      </c>
      <c r="Q486" s="176"/>
      <c r="R486" s="176"/>
      <c r="S486" s="78" t="str">
        <f t="shared" si="6"/>
        <v>A programmer</v>
      </c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76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71" t="str">
        <f t="shared" si="4"/>
        <v>A programmer</v>
      </c>
      <c r="Q487" s="176"/>
      <c r="R487" s="176"/>
      <c r="S487" s="78" t="str">
        <f t="shared" si="6"/>
        <v>A programmer</v>
      </c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76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176"/>
      <c r="O488" s="176"/>
      <c r="P488" s="71" t="str">
        <f t="shared" si="4"/>
        <v>A programmer</v>
      </c>
      <c r="Q488" s="176"/>
      <c r="R488" s="176"/>
      <c r="S488" s="78" t="str">
        <f t="shared" si="6"/>
        <v>A programmer</v>
      </c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76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71" t="str">
        <f t="shared" si="4"/>
        <v>A programmer</v>
      </c>
      <c r="Q489" s="176"/>
      <c r="R489" s="176"/>
      <c r="S489" s="78" t="str">
        <f t="shared" si="6"/>
        <v>A programmer</v>
      </c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76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71" t="str">
        <f t="shared" si="4"/>
        <v>A programmer</v>
      </c>
      <c r="Q490" s="176"/>
      <c r="R490" s="176"/>
      <c r="S490" s="78" t="str">
        <f t="shared" si="6"/>
        <v>A programmer</v>
      </c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76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  <c r="P491" s="71" t="str">
        <f t="shared" si="4"/>
        <v>A programmer</v>
      </c>
      <c r="Q491" s="176"/>
      <c r="R491" s="176"/>
      <c r="S491" s="78" t="str">
        <f t="shared" si="6"/>
        <v>A programmer</v>
      </c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76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71" t="str">
        <f t="shared" si="4"/>
        <v>A programmer</v>
      </c>
      <c r="Q492" s="176"/>
      <c r="R492" s="176"/>
      <c r="S492" s="78" t="str">
        <f t="shared" si="6"/>
        <v>A programmer</v>
      </c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76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71" t="str">
        <f t="shared" si="4"/>
        <v>A programmer</v>
      </c>
      <c r="Q493" s="176"/>
      <c r="R493" s="176"/>
      <c r="S493" s="78" t="str">
        <f t="shared" si="6"/>
        <v>A programmer</v>
      </c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76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71" t="str">
        <f t="shared" si="4"/>
        <v>A programmer</v>
      </c>
      <c r="Q494" s="176"/>
      <c r="R494" s="176"/>
      <c r="S494" s="78" t="str">
        <f t="shared" si="6"/>
        <v>A programmer</v>
      </c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76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71" t="str">
        <f t="shared" si="4"/>
        <v>A programmer</v>
      </c>
      <c r="Q495" s="176"/>
      <c r="R495" s="176"/>
      <c r="S495" s="78" t="str">
        <f t="shared" si="6"/>
        <v>A programmer</v>
      </c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76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71" t="str">
        <f t="shared" si="4"/>
        <v>A programmer</v>
      </c>
      <c r="Q496" s="176"/>
      <c r="R496" s="176"/>
      <c r="S496" s="78" t="str">
        <f t="shared" si="6"/>
        <v>A programmer</v>
      </c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76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71" t="str">
        <f t="shared" si="4"/>
        <v>A programmer</v>
      </c>
      <c r="Q497" s="176"/>
      <c r="R497" s="176"/>
      <c r="S497" s="78" t="str">
        <f t="shared" si="6"/>
        <v>A programmer</v>
      </c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76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71" t="str">
        <f t="shared" si="4"/>
        <v>A programmer</v>
      </c>
      <c r="Q498" s="176"/>
      <c r="R498" s="176"/>
      <c r="S498" s="78" t="str">
        <f t="shared" si="6"/>
        <v>A programmer</v>
      </c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76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71" t="str">
        <f t="shared" si="4"/>
        <v>A programmer</v>
      </c>
      <c r="Q499" s="176"/>
      <c r="R499" s="176"/>
      <c r="S499" s="78" t="str">
        <f t="shared" si="6"/>
        <v>A programmer</v>
      </c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76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71" t="str">
        <f t="shared" si="4"/>
        <v>A programmer</v>
      </c>
      <c r="Q500" s="176"/>
      <c r="R500" s="176"/>
      <c r="S500" s="78" t="str">
        <f t="shared" si="6"/>
        <v>A programmer</v>
      </c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76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71" t="str">
        <f t="shared" si="4"/>
        <v>A programmer</v>
      </c>
      <c r="Q501" s="176"/>
      <c r="R501" s="176"/>
      <c r="S501" s="78" t="str">
        <f t="shared" si="6"/>
        <v>A programmer</v>
      </c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76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176"/>
      <c r="O502" s="176"/>
      <c r="P502" s="71" t="str">
        <f t="shared" si="4"/>
        <v>A programmer</v>
      </c>
      <c r="Q502" s="176"/>
      <c r="R502" s="176"/>
      <c r="S502" s="78" t="str">
        <f t="shared" si="6"/>
        <v>A programmer</v>
      </c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76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71" t="str">
        <f t="shared" si="4"/>
        <v>A programmer</v>
      </c>
      <c r="Q503" s="176"/>
      <c r="R503" s="176"/>
      <c r="S503" s="78" t="str">
        <f t="shared" si="6"/>
        <v>A programmer</v>
      </c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76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176"/>
      <c r="O504" s="176"/>
      <c r="P504" s="71" t="str">
        <f t="shared" si="4"/>
        <v>A programmer</v>
      </c>
      <c r="Q504" s="176"/>
      <c r="R504" s="176"/>
      <c r="S504" s="78" t="str">
        <f t="shared" si="6"/>
        <v>A programmer</v>
      </c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76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176"/>
      <c r="O505" s="176"/>
      <c r="P505" s="71" t="str">
        <f t="shared" si="4"/>
        <v>A programmer</v>
      </c>
      <c r="Q505" s="176"/>
      <c r="R505" s="176"/>
      <c r="S505" s="78" t="str">
        <f t="shared" si="6"/>
        <v>A programmer</v>
      </c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76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71" t="str">
        <f t="shared" si="4"/>
        <v>A programmer</v>
      </c>
      <c r="Q506" s="176"/>
      <c r="R506" s="176"/>
      <c r="S506" s="78" t="str">
        <f t="shared" si="6"/>
        <v>A programmer</v>
      </c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76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71" t="str">
        <f t="shared" si="4"/>
        <v>A programmer</v>
      </c>
      <c r="Q507" s="176"/>
      <c r="R507" s="176"/>
      <c r="S507" s="78" t="str">
        <f t="shared" si="6"/>
        <v>A programmer</v>
      </c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76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71" t="str">
        <f t="shared" si="4"/>
        <v>A programmer</v>
      </c>
      <c r="Q508" s="176"/>
      <c r="R508" s="176"/>
      <c r="S508" s="78" t="str">
        <f t="shared" si="6"/>
        <v>A programmer</v>
      </c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76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71" t="str">
        <f t="shared" si="4"/>
        <v>A programmer</v>
      </c>
      <c r="Q509" s="176"/>
      <c r="R509" s="176"/>
      <c r="S509" s="78" t="str">
        <f t="shared" si="6"/>
        <v>A programmer</v>
      </c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76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71" t="str">
        <f t="shared" si="4"/>
        <v>A programmer</v>
      </c>
      <c r="Q510" s="176"/>
      <c r="R510" s="176"/>
      <c r="S510" s="78" t="str">
        <f t="shared" si="6"/>
        <v>A programmer</v>
      </c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76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71" t="str">
        <f t="shared" si="4"/>
        <v>A programmer</v>
      </c>
      <c r="Q511" s="176"/>
      <c r="R511" s="176"/>
      <c r="S511" s="78" t="str">
        <f t="shared" si="6"/>
        <v>A programmer</v>
      </c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76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71" t="str">
        <f t="shared" si="4"/>
        <v>A programmer</v>
      </c>
      <c r="Q512" s="176"/>
      <c r="R512" s="176"/>
      <c r="S512" s="78" t="str">
        <f t="shared" si="6"/>
        <v>A programmer</v>
      </c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76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71" t="str">
        <f t="shared" si="4"/>
        <v>A programmer</v>
      </c>
      <c r="Q513" s="176"/>
      <c r="R513" s="176"/>
      <c r="S513" s="78" t="str">
        <f t="shared" si="6"/>
        <v>A programmer</v>
      </c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76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71" t="str">
        <f t="shared" si="4"/>
        <v>A programmer</v>
      </c>
      <c r="Q514" s="176"/>
      <c r="R514" s="176"/>
      <c r="S514" s="78" t="str">
        <f t="shared" si="6"/>
        <v>A programmer</v>
      </c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76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71" t="str">
        <f t="shared" si="4"/>
        <v>A programmer</v>
      </c>
      <c r="Q515" s="176"/>
      <c r="R515" s="176"/>
      <c r="S515" s="78" t="str">
        <f t="shared" si="6"/>
        <v>A programmer</v>
      </c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76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71" t="str">
        <f t="shared" si="4"/>
        <v>A programmer</v>
      </c>
      <c r="Q516" s="176"/>
      <c r="R516" s="176"/>
      <c r="S516" s="78" t="str">
        <f t="shared" si="6"/>
        <v>A programmer</v>
      </c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76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76"/>
      <c r="S517" s="78" t="str">
        <f t="shared" si="6"/>
        <v>A programmer</v>
      </c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76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76"/>
      <c r="S518" s="78" t="str">
        <f t="shared" si="6"/>
        <v>A programmer</v>
      </c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76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76"/>
      <c r="S519" s="78" t="str">
        <f t="shared" si="6"/>
        <v>A programmer</v>
      </c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76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76"/>
      <c r="S520" s="78" t="str">
        <f t="shared" si="6"/>
        <v>A programmer</v>
      </c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76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76"/>
      <c r="S521" s="78" t="str">
        <f t="shared" si="6"/>
        <v>A programmer</v>
      </c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76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76"/>
      <c r="S522" s="78" t="str">
        <f t="shared" si="6"/>
        <v>A programmer</v>
      </c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76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76"/>
      <c r="S523" s="78" t="str">
        <f t="shared" si="6"/>
        <v>A programmer</v>
      </c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76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76"/>
      <c r="S524" s="78" t="str">
        <f t="shared" si="6"/>
        <v>A programmer</v>
      </c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76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76"/>
      <c r="S525" s="78" t="str">
        <f t="shared" si="6"/>
        <v>A programmer</v>
      </c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76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76"/>
      <c r="S526" s="78" t="str">
        <f t="shared" si="6"/>
        <v>A programmer</v>
      </c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76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76"/>
      <c r="S527" s="78" t="str">
        <f t="shared" si="6"/>
        <v>A programmer</v>
      </c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76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76"/>
      <c r="S528" s="78" t="str">
        <f t="shared" si="6"/>
        <v>A programmer</v>
      </c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76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76"/>
      <c r="S529" s="78" t="str">
        <f t="shared" si="6"/>
        <v>A programmer</v>
      </c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76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76"/>
      <c r="S530" s="78" t="str">
        <f t="shared" si="6"/>
        <v>A programmer</v>
      </c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76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76"/>
      <c r="S531" s="78" t="str">
        <f t="shared" si="6"/>
        <v>A programmer</v>
      </c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76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76"/>
      <c r="S532" s="78" t="str">
        <f t="shared" si="6"/>
        <v>A programmer</v>
      </c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76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76"/>
      <c r="S533" s="78" t="str">
        <f t="shared" si="6"/>
        <v>A programmer</v>
      </c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76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76"/>
      <c r="S534" s="78" t="str">
        <f t="shared" si="6"/>
        <v>A programmer</v>
      </c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76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76"/>
      <c r="S535" s="78" t="str">
        <f t="shared" si="6"/>
        <v>A programmer</v>
      </c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76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76"/>
      <c r="S536" s="78" t="str">
        <f t="shared" si="6"/>
        <v>A programmer</v>
      </c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76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76"/>
      <c r="S537" s="78" t="str">
        <f t="shared" si="6"/>
        <v>A programmer</v>
      </c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76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76"/>
      <c r="S538" s="78" t="str">
        <f t="shared" si="6"/>
        <v>A programmer</v>
      </c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76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76"/>
      <c r="S539" s="78" t="str">
        <f t="shared" si="6"/>
        <v>A programmer</v>
      </c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76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76"/>
      <c r="S540" s="78" t="str">
        <f t="shared" si="6"/>
        <v>A programmer</v>
      </c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76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76"/>
      <c r="S541" s="78" t="str">
        <f t="shared" si="6"/>
        <v>A programmer</v>
      </c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76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76"/>
      <c r="S542" s="78" t="str">
        <f t="shared" si="6"/>
        <v>A programmer</v>
      </c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76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76"/>
      <c r="S543" s="78" t="str">
        <f t="shared" si="6"/>
        <v>A programmer</v>
      </c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76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76"/>
      <c r="S544" s="78" t="str">
        <f t="shared" si="6"/>
        <v>A programmer</v>
      </c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76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76"/>
      <c r="S545" s="78" t="str">
        <f t="shared" si="6"/>
        <v>A programmer</v>
      </c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76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76"/>
      <c r="S546" s="78" t="str">
        <f t="shared" si="6"/>
        <v>A programmer</v>
      </c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76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76"/>
      <c r="S547" s="78" t="str">
        <f t="shared" si="6"/>
        <v>A programmer</v>
      </c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76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76"/>
      <c r="S548" s="78" t="str">
        <f t="shared" si="6"/>
        <v>A programmer</v>
      </c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76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76"/>
      <c r="S549" s="78" t="str">
        <f t="shared" si="6"/>
        <v>A programmer</v>
      </c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76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76"/>
      <c r="S550" s="78" t="str">
        <f t="shared" si="6"/>
        <v>A programmer</v>
      </c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76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76"/>
      <c r="S551" s="78" t="str">
        <f t="shared" si="6"/>
        <v>A programmer</v>
      </c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76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76"/>
      <c r="S552" s="78" t="str">
        <f t="shared" si="6"/>
        <v>A programmer</v>
      </c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76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76"/>
      <c r="S553" s="78" t="str">
        <f t="shared" si="6"/>
        <v>A programmer</v>
      </c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76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76"/>
      <c r="S554" s="78" t="str">
        <f t="shared" si="6"/>
        <v>A programmer</v>
      </c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76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76"/>
      <c r="S555" s="78" t="str">
        <f t="shared" si="6"/>
        <v>A programmer</v>
      </c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76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76"/>
      <c r="S556" s="78" t="str">
        <f t="shared" si="6"/>
        <v>A programmer</v>
      </c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76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76"/>
      <c r="S557" s="78" t="str">
        <f t="shared" si="6"/>
        <v>A programmer</v>
      </c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76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76"/>
      <c r="S558" s="78" t="str">
        <f t="shared" si="6"/>
        <v>A programmer</v>
      </c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76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76"/>
      <c r="S559" s="78" t="str">
        <f t="shared" si="6"/>
        <v>A programmer</v>
      </c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76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76"/>
      <c r="S560" s="78" t="str">
        <f t="shared" si="6"/>
        <v>A programmer</v>
      </c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76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76"/>
      <c r="S561" s="78" t="str">
        <f t="shared" si="6"/>
        <v>A programmer</v>
      </c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76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78" t="str">
        <f t="shared" si="6"/>
        <v>A programmer</v>
      </c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76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76"/>
      <c r="S563" s="78" t="str">
        <f t="shared" si="6"/>
        <v>A programmer</v>
      </c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76"/>
      <c r="B564" s="176"/>
      <c r="C564" s="176"/>
      <c r="D564" s="176"/>
      <c r="E564" s="176"/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78" t="str">
        <f t="shared" si="6"/>
        <v>A programmer</v>
      </c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76"/>
      <c r="B565" s="176"/>
      <c r="C565" s="176"/>
      <c r="D565" s="176"/>
      <c r="E565" s="176"/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78" t="str">
        <f t="shared" si="6"/>
        <v>A programmer</v>
      </c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76"/>
      <c r="B566" s="176"/>
      <c r="C566" s="176"/>
      <c r="D566" s="176"/>
      <c r="E566" s="176"/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76"/>
      <c r="S566" s="78" t="str">
        <f t="shared" si="6"/>
        <v>A programmer</v>
      </c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76"/>
      <c r="B567" s="176"/>
      <c r="C567" s="176"/>
      <c r="D567" s="176"/>
      <c r="E567" s="176"/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76"/>
      <c r="S567" s="78" t="str">
        <f t="shared" si="6"/>
        <v>A programmer</v>
      </c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76"/>
      <c r="B568" s="176"/>
      <c r="C568" s="176"/>
      <c r="D568" s="176"/>
      <c r="E568" s="176"/>
      <c r="F568" s="176"/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76"/>
      <c r="S568" s="78" t="str">
        <f t="shared" si="6"/>
        <v>A programmer</v>
      </c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76"/>
      <c r="B569" s="176"/>
      <c r="C569" s="176"/>
      <c r="D569" s="176"/>
      <c r="E569" s="176"/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76"/>
      <c r="S569" s="78" t="str">
        <f t="shared" si="6"/>
        <v>A programmer</v>
      </c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76"/>
      <c r="B570" s="176"/>
      <c r="C570" s="176"/>
      <c r="D570" s="176"/>
      <c r="E570" s="176"/>
      <c r="F570" s="176"/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76"/>
      <c r="S570" s="78" t="str">
        <f t="shared" si="6"/>
        <v>A programmer</v>
      </c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76"/>
      <c r="B571" s="176"/>
      <c r="C571" s="176"/>
      <c r="D571" s="176"/>
      <c r="E571" s="176"/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76"/>
      <c r="S571" s="78" t="str">
        <f t="shared" si="6"/>
        <v>A programmer</v>
      </c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76"/>
      <c r="B572" s="176"/>
      <c r="C572" s="176"/>
      <c r="D572" s="176"/>
      <c r="E572" s="176"/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76"/>
      <c r="S572" s="78" t="str">
        <f t="shared" si="6"/>
        <v>A programmer</v>
      </c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76"/>
      <c r="B573" s="176"/>
      <c r="C573" s="176"/>
      <c r="D573" s="176"/>
      <c r="E573" s="176"/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76"/>
      <c r="S573" s="78" t="str">
        <f t="shared" si="6"/>
        <v>A programmer</v>
      </c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76"/>
      <c r="B574" s="176"/>
      <c r="C574" s="176"/>
      <c r="D574" s="176"/>
      <c r="E574" s="176"/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76"/>
      <c r="S574" s="78" t="str">
        <f t="shared" si="6"/>
        <v>A programmer</v>
      </c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76"/>
      <c r="B575" s="176"/>
      <c r="C575" s="176"/>
      <c r="D575" s="176"/>
      <c r="E575" s="176"/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76"/>
      <c r="S575" s="78" t="str">
        <f t="shared" si="6"/>
        <v>A programmer</v>
      </c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76"/>
      <c r="B576" s="176"/>
      <c r="C576" s="176"/>
      <c r="D576" s="176"/>
      <c r="E576" s="176"/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76"/>
      <c r="S576" s="78" t="str">
        <f t="shared" si="6"/>
        <v>A programmer</v>
      </c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76"/>
      <c r="B577" s="176"/>
      <c r="C577" s="176"/>
      <c r="D577" s="176"/>
      <c r="E577" s="176"/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76"/>
      <c r="S577" s="78" t="str">
        <f t="shared" si="6"/>
        <v>A programmer</v>
      </c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76"/>
      <c r="B578" s="176"/>
      <c r="C578" s="176"/>
      <c r="D578" s="176"/>
      <c r="E578" s="176"/>
      <c r="F578" s="176"/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76"/>
      <c r="S578" s="78" t="str">
        <f t="shared" si="6"/>
        <v>A programmer</v>
      </c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76"/>
      <c r="B579" s="176"/>
      <c r="C579" s="176"/>
      <c r="D579" s="176"/>
      <c r="E579" s="176"/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76"/>
      <c r="S579" s="78" t="str">
        <f t="shared" si="6"/>
        <v>A programmer</v>
      </c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76"/>
      <c r="B580" s="176"/>
      <c r="C580" s="176"/>
      <c r="D580" s="176"/>
      <c r="E580" s="176"/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76"/>
      <c r="S580" s="78" t="str">
        <f t="shared" si="6"/>
        <v>A programmer</v>
      </c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76"/>
      <c r="B581" s="176"/>
      <c r="C581" s="176"/>
      <c r="D581" s="176"/>
      <c r="E581" s="176"/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76"/>
      <c r="S581" s="78" t="str">
        <f t="shared" si="6"/>
        <v>A programmer</v>
      </c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76"/>
      <c r="B582" s="176"/>
      <c r="C582" s="176"/>
      <c r="D582" s="176"/>
      <c r="E582" s="176"/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76"/>
      <c r="S582" s="78" t="str">
        <f t="shared" si="6"/>
        <v>A programmer</v>
      </c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76"/>
      <c r="B583" s="176"/>
      <c r="C583" s="176"/>
      <c r="D583" s="176"/>
      <c r="E583" s="176"/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76"/>
      <c r="S583" s="78" t="str">
        <f t="shared" si="6"/>
        <v>A programmer</v>
      </c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76"/>
      <c r="B584" s="176"/>
      <c r="C584" s="176"/>
      <c r="D584" s="176"/>
      <c r="E584" s="176"/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76"/>
      <c r="S584" s="78" t="str">
        <f t="shared" si="6"/>
        <v>A programmer</v>
      </c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76"/>
      <c r="B585" s="176"/>
      <c r="C585" s="176"/>
      <c r="D585" s="176"/>
      <c r="E585" s="176"/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76"/>
      <c r="S585" s="78" t="str">
        <f t="shared" si="6"/>
        <v>A programmer</v>
      </c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76"/>
      <c r="B586" s="176"/>
      <c r="C586" s="176"/>
      <c r="D586" s="176"/>
      <c r="E586" s="176"/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76"/>
      <c r="S586" s="78" t="str">
        <f t="shared" si="6"/>
        <v>A programmer</v>
      </c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76"/>
      <c r="B587" s="176"/>
      <c r="C587" s="176"/>
      <c r="D587" s="176"/>
      <c r="E587" s="176"/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76"/>
      <c r="S587" s="78" t="str">
        <f t="shared" si="6"/>
        <v>A programmer</v>
      </c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76"/>
      <c r="B588" s="176"/>
      <c r="C588" s="176"/>
      <c r="D588" s="176"/>
      <c r="E588" s="176"/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76"/>
      <c r="S588" s="78" t="str">
        <f t="shared" si="6"/>
        <v>A programmer</v>
      </c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76"/>
      <c r="B589" s="176"/>
      <c r="C589" s="176"/>
      <c r="D589" s="176"/>
      <c r="E589" s="176"/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76"/>
      <c r="S589" s="78" t="str">
        <f t="shared" si="6"/>
        <v>A programmer</v>
      </c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76"/>
      <c r="B590" s="176"/>
      <c r="C590" s="176"/>
      <c r="D590" s="176"/>
      <c r="E590" s="176"/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76"/>
      <c r="S590" s="78" t="str">
        <f t="shared" si="6"/>
        <v>A programmer</v>
      </c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76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76"/>
      <c r="S591" s="78" t="str">
        <f t="shared" si="6"/>
        <v>A programmer</v>
      </c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76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76"/>
      <c r="S592" s="78" t="str">
        <f t="shared" si="6"/>
        <v>A programmer</v>
      </c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76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76"/>
      <c r="S593" s="78" t="str">
        <f t="shared" si="6"/>
        <v>A programmer</v>
      </c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76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76"/>
      <c r="S594" s="78" t="str">
        <f t="shared" si="6"/>
        <v>A programmer</v>
      </c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76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76"/>
      <c r="S595" s="78" t="str">
        <f t="shared" si="6"/>
        <v>A programmer</v>
      </c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76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76"/>
      <c r="S596" s="78" t="str">
        <f t="shared" si="6"/>
        <v>A programmer</v>
      </c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76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176"/>
      <c r="O597" s="176"/>
      <c r="P597" s="176"/>
      <c r="Q597" s="176"/>
      <c r="R597" s="176"/>
      <c r="S597" s="78" t="str">
        <f t="shared" si="6"/>
        <v>A programmer</v>
      </c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76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76"/>
      <c r="S598" s="78" t="str">
        <f t="shared" si="6"/>
        <v>A programmer</v>
      </c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76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76"/>
      <c r="S599" s="78" t="str">
        <f t="shared" si="6"/>
        <v>A programmer</v>
      </c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76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76"/>
      <c r="S600" s="78" t="str">
        <f t="shared" si="6"/>
        <v>A programmer</v>
      </c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76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76"/>
      <c r="S601" s="78" t="str">
        <f t="shared" si="6"/>
        <v>A programmer</v>
      </c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76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76"/>
      <c r="S602" s="78" t="str">
        <f t="shared" si="6"/>
        <v>A programmer</v>
      </c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76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76"/>
      <c r="S603" s="78" t="str">
        <f t="shared" si="6"/>
        <v>A programmer</v>
      </c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76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76"/>
      <c r="S604" s="78" t="str">
        <f t="shared" si="6"/>
        <v>A programmer</v>
      </c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76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76"/>
      <c r="S605" s="78" t="str">
        <f t="shared" si="6"/>
        <v>A programmer</v>
      </c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76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76"/>
      <c r="S606" s="78" t="str">
        <f t="shared" si="6"/>
        <v>A programmer</v>
      </c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76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76"/>
      <c r="S607" s="78" t="str">
        <f t="shared" si="6"/>
        <v>A programmer</v>
      </c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76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76"/>
      <c r="S608" s="78" t="str">
        <f t="shared" si="6"/>
        <v>A programmer</v>
      </c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76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76"/>
      <c r="S609" s="78" t="str">
        <f t="shared" si="6"/>
        <v>A programmer</v>
      </c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76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76"/>
      <c r="S610" s="78" t="str">
        <f t="shared" si="6"/>
        <v>A programmer</v>
      </c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76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76"/>
      <c r="S611" s="78" t="str">
        <f t="shared" si="6"/>
        <v>A programmer</v>
      </c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76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76"/>
      <c r="S612" s="78" t="str">
        <f t="shared" si="6"/>
        <v>A programmer</v>
      </c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76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76"/>
      <c r="S613" s="78" t="str">
        <f t="shared" si="6"/>
        <v>A programmer</v>
      </c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76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76"/>
      <c r="S614" s="78" t="str">
        <f t="shared" si="6"/>
        <v>A programmer</v>
      </c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76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76"/>
      <c r="S615" s="78" t="str">
        <f t="shared" si="6"/>
        <v>A programmer</v>
      </c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76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76"/>
      <c r="S616" s="78" t="str">
        <f t="shared" si="6"/>
        <v>A programmer</v>
      </c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76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76"/>
      <c r="S617" s="78" t="str">
        <f t="shared" si="6"/>
        <v>A programmer</v>
      </c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76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76"/>
      <c r="S618" s="78" t="str">
        <f t="shared" si="6"/>
        <v>A programmer</v>
      </c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76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76"/>
      <c r="S619" s="78" t="str">
        <f t="shared" si="6"/>
        <v>A programmer</v>
      </c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76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76"/>
      <c r="S620" s="78" t="str">
        <f t="shared" si="6"/>
        <v>A programmer</v>
      </c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76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76"/>
      <c r="S621" s="78" t="str">
        <f t="shared" si="6"/>
        <v>A programmer</v>
      </c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76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76"/>
      <c r="S622" s="78" t="str">
        <f t="shared" si="6"/>
        <v>A programmer</v>
      </c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76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76"/>
      <c r="S623" s="78" t="str">
        <f t="shared" si="6"/>
        <v>A programmer</v>
      </c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76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76"/>
      <c r="S624" s="78" t="str">
        <f t="shared" si="6"/>
        <v>A programmer</v>
      </c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76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76"/>
      <c r="S625" s="78" t="str">
        <f t="shared" si="6"/>
        <v>A programmer</v>
      </c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76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76"/>
      <c r="S626" s="78" t="str">
        <f t="shared" si="6"/>
        <v>A programmer</v>
      </c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76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76"/>
      <c r="S627" s="78" t="str">
        <f t="shared" si="6"/>
        <v>A programmer</v>
      </c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76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76"/>
      <c r="S628" s="78" t="str">
        <f t="shared" si="6"/>
        <v>A programmer</v>
      </c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76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76"/>
      <c r="S629" s="78" t="str">
        <f t="shared" si="6"/>
        <v>A programmer</v>
      </c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76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76"/>
      <c r="S630" s="78" t="str">
        <f t="shared" si="6"/>
        <v>A programmer</v>
      </c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76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76"/>
      <c r="S631" s="78" t="str">
        <f t="shared" si="6"/>
        <v>A programmer</v>
      </c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76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76"/>
      <c r="S632" s="78" t="str">
        <f t="shared" si="6"/>
        <v>A programmer</v>
      </c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76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76"/>
      <c r="S633" s="78" t="str">
        <f t="shared" si="6"/>
        <v>A programmer</v>
      </c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76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76"/>
      <c r="S634" s="78" t="str">
        <f t="shared" si="6"/>
        <v>A programmer</v>
      </c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76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76"/>
      <c r="S635" s="78" t="str">
        <f t="shared" si="6"/>
        <v>A programmer</v>
      </c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76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76"/>
      <c r="S636" s="78" t="str">
        <f t="shared" si="6"/>
        <v>A programmer</v>
      </c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76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76"/>
      <c r="S637" s="78" t="str">
        <f t="shared" si="6"/>
        <v>A programmer</v>
      </c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76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76"/>
      <c r="S638" s="78" t="str">
        <f t="shared" si="6"/>
        <v>A programmer</v>
      </c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76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76"/>
      <c r="S639" s="78" t="str">
        <f t="shared" si="6"/>
        <v>A programmer</v>
      </c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76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76"/>
      <c r="S640" s="78" t="str">
        <f t="shared" si="6"/>
        <v>A programmer</v>
      </c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76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76"/>
      <c r="S641" s="78" t="str">
        <f t="shared" si="6"/>
        <v>A programmer</v>
      </c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76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76"/>
      <c r="S642" s="78" t="str">
        <f t="shared" si="6"/>
        <v>A programmer</v>
      </c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76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76"/>
      <c r="S643" s="78" t="str">
        <f t="shared" si="6"/>
        <v>A programmer</v>
      </c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76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76"/>
      <c r="S644" s="78" t="str">
        <f t="shared" si="6"/>
        <v>A programmer</v>
      </c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76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176"/>
      <c r="O645" s="176"/>
      <c r="P645" s="176"/>
      <c r="Q645" s="176"/>
      <c r="R645" s="176"/>
      <c r="S645" s="78" t="str">
        <f t="shared" si="6"/>
        <v>A programmer</v>
      </c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76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76"/>
      <c r="S646" s="78" t="str">
        <f t="shared" si="6"/>
        <v>A programmer</v>
      </c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76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76"/>
      <c r="S647" s="78" t="str">
        <f t="shared" si="6"/>
        <v>A programmer</v>
      </c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76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76"/>
      <c r="S648" s="78" t="str">
        <f t="shared" si="6"/>
        <v>A programmer</v>
      </c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76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76"/>
      <c r="S649" s="78" t="str">
        <f t="shared" si="6"/>
        <v>A programmer</v>
      </c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76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76"/>
      <c r="S650" s="78" t="str">
        <f t="shared" si="6"/>
        <v>A programmer</v>
      </c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76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76"/>
      <c r="S651" s="78" t="str">
        <f t="shared" si="6"/>
        <v>A programmer</v>
      </c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76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76"/>
      <c r="S652" s="78" t="str">
        <f t="shared" si="6"/>
        <v>A programmer</v>
      </c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76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76"/>
      <c r="S653" s="78" t="str">
        <f t="shared" si="6"/>
        <v>A programmer</v>
      </c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76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76"/>
      <c r="S654" s="78" t="str">
        <f t="shared" si="6"/>
        <v>A programmer</v>
      </c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76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76"/>
      <c r="S655" s="78" t="str">
        <f t="shared" si="6"/>
        <v>A programmer</v>
      </c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76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76"/>
      <c r="S656" s="78" t="str">
        <f t="shared" si="6"/>
        <v>A programmer</v>
      </c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76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76"/>
      <c r="S657" s="78" t="str">
        <f t="shared" si="6"/>
        <v>A programmer</v>
      </c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76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76"/>
      <c r="S658" s="78" t="str">
        <f t="shared" si="6"/>
        <v>A programmer</v>
      </c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76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76"/>
      <c r="S659" s="78" t="str">
        <f t="shared" si="6"/>
        <v>A programmer</v>
      </c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76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76"/>
      <c r="S660" s="78" t="str">
        <f t="shared" si="6"/>
        <v>A programmer</v>
      </c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76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76"/>
      <c r="S661" s="78" t="str">
        <f t="shared" si="6"/>
        <v>A programmer</v>
      </c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76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76"/>
      <c r="S662" s="78" t="str">
        <f t="shared" si="6"/>
        <v>A programmer</v>
      </c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76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76"/>
      <c r="S663" s="78" t="str">
        <f t="shared" si="6"/>
        <v>A programmer</v>
      </c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76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76"/>
      <c r="S664" s="78" t="str">
        <f t="shared" si="6"/>
        <v>A programmer</v>
      </c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76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76"/>
      <c r="S665" s="78" t="str">
        <f t="shared" si="6"/>
        <v>A programmer</v>
      </c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76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76"/>
      <c r="S666" s="78" t="str">
        <f t="shared" si="6"/>
        <v>A programmer</v>
      </c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76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76"/>
      <c r="S667" s="78" t="str">
        <f t="shared" si="6"/>
        <v>A programmer</v>
      </c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76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76"/>
      <c r="S668" s="78" t="str">
        <f t="shared" si="6"/>
        <v>A programmer</v>
      </c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76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76"/>
      <c r="S669" s="78" t="str">
        <f t="shared" si="6"/>
        <v>A programmer</v>
      </c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76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76"/>
      <c r="S670" s="78" t="str">
        <f t="shared" si="6"/>
        <v>A programmer</v>
      </c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76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76"/>
      <c r="S671" s="78" t="str">
        <f t="shared" si="6"/>
        <v>A programmer</v>
      </c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76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76"/>
      <c r="S672" s="78" t="str">
        <f t="shared" si="6"/>
        <v>A programmer</v>
      </c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76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76"/>
      <c r="S673" s="78" t="str">
        <f t="shared" si="6"/>
        <v>A programmer</v>
      </c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76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76"/>
      <c r="S674" s="78" t="str">
        <f t="shared" si="6"/>
        <v>A programmer</v>
      </c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76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76"/>
      <c r="S675" s="78" t="str">
        <f t="shared" si="6"/>
        <v>A programmer</v>
      </c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76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76"/>
      <c r="S676" s="78" t="str">
        <f t="shared" si="6"/>
        <v>A programmer</v>
      </c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76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76"/>
      <c r="S677" s="78" t="str">
        <f t="shared" si="6"/>
        <v>A programmer</v>
      </c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76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176"/>
      <c r="O678" s="176"/>
      <c r="P678" s="176"/>
      <c r="Q678" s="176"/>
      <c r="R678" s="176"/>
      <c r="S678" s="78" t="str">
        <f t="shared" si="6"/>
        <v>A programmer</v>
      </c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76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176"/>
      <c r="O679" s="176"/>
      <c r="P679" s="176"/>
      <c r="Q679" s="176"/>
      <c r="R679" s="176"/>
      <c r="S679" s="78" t="str">
        <f t="shared" si="6"/>
        <v>A programmer</v>
      </c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76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176"/>
      <c r="O680" s="176"/>
      <c r="P680" s="176"/>
      <c r="Q680" s="176"/>
      <c r="R680" s="176"/>
      <c r="S680" s="78" t="str">
        <f t="shared" si="6"/>
        <v>A programmer</v>
      </c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76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176"/>
      <c r="O681" s="176"/>
      <c r="P681" s="176"/>
      <c r="Q681" s="176"/>
      <c r="R681" s="176"/>
      <c r="S681" s="78" t="str">
        <f t="shared" si="6"/>
        <v>A programmer</v>
      </c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76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176"/>
      <c r="O682" s="176"/>
      <c r="P682" s="176"/>
      <c r="Q682" s="176"/>
      <c r="R682" s="176"/>
      <c r="S682" s="78" t="str">
        <f t="shared" si="6"/>
        <v>A programmer</v>
      </c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76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176"/>
      <c r="O683" s="176"/>
      <c r="P683" s="176"/>
      <c r="Q683" s="176"/>
      <c r="R683" s="176"/>
      <c r="S683" s="78" t="str">
        <f t="shared" si="6"/>
        <v>A programmer</v>
      </c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76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176"/>
      <c r="O684" s="176"/>
      <c r="P684" s="176"/>
      <c r="Q684" s="176"/>
      <c r="R684" s="176"/>
      <c r="S684" s="78" t="str">
        <f t="shared" si="6"/>
        <v>A programmer</v>
      </c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76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176"/>
      <c r="O685" s="176"/>
      <c r="P685" s="176"/>
      <c r="Q685" s="176"/>
      <c r="R685" s="176"/>
      <c r="S685" s="78" t="str">
        <f t="shared" si="6"/>
        <v>A programmer</v>
      </c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76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176"/>
      <c r="O686" s="176"/>
      <c r="P686" s="176"/>
      <c r="Q686" s="176"/>
      <c r="R686" s="176"/>
      <c r="S686" s="78" t="str">
        <f t="shared" si="6"/>
        <v>A programmer</v>
      </c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76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176"/>
      <c r="O687" s="176"/>
      <c r="P687" s="176"/>
      <c r="Q687" s="176"/>
      <c r="R687" s="176"/>
      <c r="S687" s="78" t="str">
        <f t="shared" si="6"/>
        <v>A programmer</v>
      </c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76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176"/>
      <c r="O688" s="176"/>
      <c r="P688" s="176"/>
      <c r="Q688" s="176"/>
      <c r="R688" s="176"/>
      <c r="S688" s="78" t="str">
        <f t="shared" si="6"/>
        <v>A programmer</v>
      </c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76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176"/>
      <c r="O689" s="176"/>
      <c r="P689" s="176"/>
      <c r="Q689" s="176"/>
      <c r="R689" s="176"/>
      <c r="S689" s="78" t="str">
        <f t="shared" si="6"/>
        <v>A programmer</v>
      </c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76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176"/>
      <c r="O690" s="176"/>
      <c r="P690" s="176"/>
      <c r="Q690" s="176"/>
      <c r="R690" s="176"/>
      <c r="S690" s="78" t="str">
        <f t="shared" si="6"/>
        <v>A programmer</v>
      </c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76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176"/>
      <c r="O691" s="176"/>
      <c r="P691" s="176"/>
      <c r="Q691" s="176"/>
      <c r="R691" s="176"/>
      <c r="S691" s="78" t="str">
        <f t="shared" si="6"/>
        <v>A programmer</v>
      </c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76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176"/>
      <c r="O692" s="176"/>
      <c r="P692" s="176"/>
      <c r="Q692" s="176"/>
      <c r="R692" s="176"/>
      <c r="S692" s="78" t="str">
        <f t="shared" si="6"/>
        <v>A programmer</v>
      </c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76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176"/>
      <c r="O693" s="176"/>
      <c r="P693" s="176"/>
      <c r="Q693" s="176"/>
      <c r="R693" s="176"/>
      <c r="S693" s="78" t="str">
        <f t="shared" si="6"/>
        <v>A programmer</v>
      </c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76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176"/>
      <c r="O694" s="176"/>
      <c r="P694" s="176"/>
      <c r="Q694" s="176"/>
      <c r="R694" s="176"/>
      <c r="S694" s="78" t="str">
        <f t="shared" si="6"/>
        <v>A programmer</v>
      </c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76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176"/>
      <c r="O695" s="176"/>
      <c r="P695" s="176"/>
      <c r="Q695" s="176"/>
      <c r="R695" s="176"/>
      <c r="S695" s="78" t="str">
        <f t="shared" si="6"/>
        <v>A programmer</v>
      </c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76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176"/>
      <c r="O696" s="176"/>
      <c r="P696" s="176"/>
      <c r="Q696" s="176"/>
      <c r="R696" s="176"/>
      <c r="S696" s="78" t="str">
        <f t="shared" si="6"/>
        <v>A programmer</v>
      </c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76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176"/>
      <c r="O697" s="176"/>
      <c r="P697" s="176"/>
      <c r="Q697" s="176"/>
      <c r="R697" s="176"/>
      <c r="S697" s="78" t="str">
        <f t="shared" si="6"/>
        <v>A programmer</v>
      </c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76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176"/>
      <c r="O698" s="176"/>
      <c r="P698" s="176"/>
      <c r="Q698" s="176"/>
      <c r="R698" s="176"/>
      <c r="S698" s="78" t="str">
        <f t="shared" si="6"/>
        <v>A programmer</v>
      </c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76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176"/>
      <c r="O699" s="176"/>
      <c r="P699" s="176"/>
      <c r="Q699" s="176"/>
      <c r="R699" s="176"/>
      <c r="S699" s="78" t="str">
        <f t="shared" si="6"/>
        <v>A programmer</v>
      </c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76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176"/>
      <c r="O700" s="176"/>
      <c r="P700" s="176"/>
      <c r="Q700" s="176"/>
      <c r="R700" s="176"/>
      <c r="S700" s="78" t="str">
        <f t="shared" si="6"/>
        <v>A programmer</v>
      </c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76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176"/>
      <c r="O701" s="176"/>
      <c r="P701" s="176"/>
      <c r="Q701" s="176"/>
      <c r="R701" s="176"/>
      <c r="S701" s="78" t="str">
        <f t="shared" si="6"/>
        <v>A programmer</v>
      </c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76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176"/>
      <c r="O702" s="176"/>
      <c r="P702" s="176"/>
      <c r="Q702" s="176"/>
      <c r="R702" s="176"/>
      <c r="S702" s="78" t="str">
        <f t="shared" si="6"/>
        <v>A programmer</v>
      </c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76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176"/>
      <c r="O703" s="176"/>
      <c r="P703" s="176"/>
      <c r="Q703" s="176"/>
      <c r="R703" s="176"/>
      <c r="S703" s="78" t="str">
        <f t="shared" si="6"/>
        <v>A programmer</v>
      </c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76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176"/>
      <c r="O704" s="176"/>
      <c r="P704" s="176"/>
      <c r="Q704" s="176"/>
      <c r="R704" s="176"/>
      <c r="S704" s="78" t="str">
        <f t="shared" si="6"/>
        <v>A programmer</v>
      </c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76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176"/>
      <c r="O705" s="176"/>
      <c r="P705" s="176"/>
      <c r="Q705" s="176"/>
      <c r="R705" s="176"/>
      <c r="S705" s="78" t="str">
        <f t="shared" si="6"/>
        <v>A programmer</v>
      </c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76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176"/>
      <c r="O706" s="176"/>
      <c r="P706" s="176"/>
      <c r="Q706" s="176"/>
      <c r="R706" s="176"/>
      <c r="S706" s="78" t="str">
        <f t="shared" si="6"/>
        <v>A programmer</v>
      </c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76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176"/>
      <c r="O707" s="176"/>
      <c r="P707" s="176"/>
      <c r="Q707" s="176"/>
      <c r="R707" s="176"/>
      <c r="S707" s="78" t="str">
        <f t="shared" si="6"/>
        <v>A programmer</v>
      </c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76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176"/>
      <c r="O708" s="176"/>
      <c r="P708" s="176"/>
      <c r="Q708" s="176"/>
      <c r="R708" s="176"/>
      <c r="S708" s="78" t="str">
        <f t="shared" si="6"/>
        <v>A programmer</v>
      </c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76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176"/>
      <c r="O709" s="176"/>
      <c r="P709" s="176"/>
      <c r="Q709" s="176"/>
      <c r="R709" s="176"/>
      <c r="S709" s="78" t="str">
        <f t="shared" si="6"/>
        <v>A programmer</v>
      </c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76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176"/>
      <c r="O710" s="176"/>
      <c r="P710" s="176"/>
      <c r="Q710" s="176"/>
      <c r="R710" s="176"/>
      <c r="S710" s="78" t="str">
        <f t="shared" si="6"/>
        <v>A programmer</v>
      </c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76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176"/>
      <c r="O711" s="176"/>
      <c r="P711" s="176"/>
      <c r="Q711" s="176"/>
      <c r="R711" s="176"/>
      <c r="S711" s="78" t="str">
        <f t="shared" si="6"/>
        <v>A programmer</v>
      </c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76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176"/>
      <c r="O712" s="176"/>
      <c r="P712" s="176"/>
      <c r="Q712" s="176"/>
      <c r="R712" s="176"/>
      <c r="S712" s="78" t="str">
        <f t="shared" si="6"/>
        <v>A programmer</v>
      </c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76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176"/>
      <c r="O713" s="176"/>
      <c r="P713" s="176"/>
      <c r="Q713" s="176"/>
      <c r="R713" s="176"/>
      <c r="S713" s="78" t="str">
        <f t="shared" si="6"/>
        <v>A programmer</v>
      </c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76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176"/>
      <c r="O714" s="176"/>
      <c r="P714" s="176"/>
      <c r="Q714" s="176"/>
      <c r="R714" s="176"/>
      <c r="S714" s="78" t="str">
        <f t="shared" si="6"/>
        <v>A programmer</v>
      </c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76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176"/>
      <c r="O715" s="176"/>
      <c r="P715" s="176"/>
      <c r="Q715" s="176"/>
      <c r="R715" s="176"/>
      <c r="S715" s="78" t="str">
        <f t="shared" si="6"/>
        <v>A programmer</v>
      </c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76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176"/>
      <c r="O716" s="176"/>
      <c r="P716" s="176"/>
      <c r="Q716" s="176"/>
      <c r="R716" s="176"/>
      <c r="S716" s="78" t="str">
        <f t="shared" si="6"/>
        <v>A programmer</v>
      </c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76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176"/>
      <c r="O717" s="176"/>
      <c r="P717" s="176"/>
      <c r="Q717" s="176"/>
      <c r="R717" s="176"/>
      <c r="S717" s="78" t="str">
        <f t="shared" si="6"/>
        <v>A programmer</v>
      </c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76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176"/>
      <c r="O718" s="176"/>
      <c r="P718" s="176"/>
      <c r="Q718" s="176"/>
      <c r="R718" s="176"/>
      <c r="S718" s="78" t="str">
        <f t="shared" si="6"/>
        <v>A programmer</v>
      </c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76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176"/>
      <c r="O719" s="176"/>
      <c r="P719" s="176"/>
      <c r="Q719" s="176"/>
      <c r="R719" s="176"/>
      <c r="S719" s="78" t="str">
        <f t="shared" si="6"/>
        <v>A programmer</v>
      </c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76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176"/>
      <c r="O720" s="176"/>
      <c r="P720" s="176"/>
      <c r="Q720" s="176"/>
      <c r="R720" s="176"/>
      <c r="S720" s="78" t="str">
        <f t="shared" si="6"/>
        <v>A programmer</v>
      </c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76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176"/>
      <c r="O721" s="176"/>
      <c r="P721" s="176"/>
      <c r="Q721" s="176"/>
      <c r="R721" s="176"/>
      <c r="S721" s="78" t="str">
        <f t="shared" si="6"/>
        <v>A programmer</v>
      </c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76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176"/>
      <c r="O722" s="176"/>
      <c r="P722" s="176"/>
      <c r="Q722" s="176"/>
      <c r="R722" s="176"/>
      <c r="S722" s="78" t="str">
        <f t="shared" si="6"/>
        <v>A programmer</v>
      </c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76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176"/>
      <c r="O723" s="176"/>
      <c r="P723" s="176"/>
      <c r="Q723" s="176"/>
      <c r="R723" s="176"/>
      <c r="S723" s="78" t="str">
        <f t="shared" si="6"/>
        <v>A programmer</v>
      </c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76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176"/>
      <c r="O724" s="176"/>
      <c r="P724" s="176"/>
      <c r="Q724" s="176"/>
      <c r="R724" s="176"/>
      <c r="S724" s="78" t="str">
        <f t="shared" si="6"/>
        <v>A programmer</v>
      </c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76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176"/>
      <c r="O725" s="176"/>
      <c r="P725" s="176"/>
      <c r="Q725" s="176"/>
      <c r="R725" s="176"/>
      <c r="S725" s="78" t="str">
        <f t="shared" si="6"/>
        <v>A programmer</v>
      </c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76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176"/>
      <c r="O726" s="176"/>
      <c r="P726" s="176"/>
      <c r="Q726" s="176"/>
      <c r="R726" s="176"/>
      <c r="S726" s="78" t="str">
        <f t="shared" si="6"/>
        <v>A programmer</v>
      </c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76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176"/>
      <c r="O727" s="176"/>
      <c r="P727" s="176"/>
      <c r="Q727" s="176"/>
      <c r="R727" s="176"/>
      <c r="S727" s="78" t="str">
        <f t="shared" si="6"/>
        <v>A programmer</v>
      </c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76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176"/>
      <c r="O728" s="176"/>
      <c r="P728" s="176"/>
      <c r="Q728" s="176"/>
      <c r="R728" s="176"/>
      <c r="S728" s="78" t="str">
        <f t="shared" si="6"/>
        <v>A programmer</v>
      </c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76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176"/>
      <c r="O729" s="176"/>
      <c r="P729" s="176"/>
      <c r="Q729" s="176"/>
      <c r="R729" s="176"/>
      <c r="S729" s="78" t="str">
        <f t="shared" si="6"/>
        <v>A programmer</v>
      </c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76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176"/>
      <c r="O730" s="176"/>
      <c r="P730" s="176"/>
      <c r="Q730" s="176"/>
      <c r="R730" s="176"/>
      <c r="S730" s="78" t="str">
        <f t="shared" si="6"/>
        <v>A programmer</v>
      </c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76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176"/>
      <c r="O731" s="176"/>
      <c r="P731" s="176"/>
      <c r="Q731" s="176"/>
      <c r="R731" s="176"/>
      <c r="S731" s="78" t="str">
        <f t="shared" si="6"/>
        <v>A programmer</v>
      </c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76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176"/>
      <c r="O732" s="176"/>
      <c r="P732" s="176"/>
      <c r="Q732" s="176"/>
      <c r="R732" s="176"/>
      <c r="S732" s="78" t="str">
        <f t="shared" si="6"/>
        <v>A programmer</v>
      </c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76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176"/>
      <c r="O733" s="176"/>
      <c r="P733" s="176"/>
      <c r="Q733" s="176"/>
      <c r="R733" s="176"/>
      <c r="S733" s="78" t="str">
        <f t="shared" si="6"/>
        <v>A programmer</v>
      </c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76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176"/>
      <c r="O734" s="176"/>
      <c r="P734" s="176"/>
      <c r="Q734" s="176"/>
      <c r="R734" s="176"/>
      <c r="S734" s="78" t="str">
        <f t="shared" si="6"/>
        <v>A programmer</v>
      </c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76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176"/>
      <c r="O735" s="176"/>
      <c r="P735" s="176"/>
      <c r="Q735" s="176"/>
      <c r="R735" s="176"/>
      <c r="S735" s="78" t="str">
        <f t="shared" si="6"/>
        <v>A programmer</v>
      </c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76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176"/>
      <c r="O736" s="176"/>
      <c r="P736" s="176"/>
      <c r="Q736" s="176"/>
      <c r="R736" s="176"/>
      <c r="S736" s="78" t="str">
        <f t="shared" si="6"/>
        <v>A programmer</v>
      </c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76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176"/>
      <c r="O737" s="176"/>
      <c r="P737" s="176"/>
      <c r="Q737" s="176"/>
      <c r="R737" s="176"/>
      <c r="S737" s="78" t="str">
        <f t="shared" si="6"/>
        <v>A programmer</v>
      </c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76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176"/>
      <c r="O738" s="176"/>
      <c r="P738" s="176"/>
      <c r="Q738" s="176"/>
      <c r="R738" s="176"/>
      <c r="S738" s="78" t="str">
        <f t="shared" si="6"/>
        <v>A programmer</v>
      </c>
      <c r="T738" s="10"/>
      <c r="U738" s="10"/>
      <c r="V738" s="10"/>
      <c r="W738" s="10"/>
      <c r="X738" s="10"/>
      <c r="Y738" s="10"/>
      <c r="Z738" s="10"/>
    </row>
  </sheetData>
  <autoFilter ref="A6:S738"/>
  <customSheetViews>
    <customSheetView guid="{FB25FF63-1CD8-43C8-8ED2-FFB2096FE4C3}" filter="1" showAutoFilter="1">
      <pageMargins left="0.7" right="0.7" top="0.78740157499999996" bottom="0.78740157499999996" header="0.3" footer="0.3"/>
      <autoFilter ref="P5"/>
    </customSheetView>
    <customSheetView guid="{88E09CBE-F28B-4FEE-A007-03090B8BBE74}" filter="1" showAutoFilter="1">
      <pageMargins left="0.7" right="0.7" top="0.78740157499999996" bottom="0.78740157499999996" header="0.3" footer="0.3"/>
      <autoFilter ref="A2"/>
    </customSheetView>
    <customSheetView guid="{CFE1C2E2-5848-4820-A9F7-2A89BF167CC4}" filter="1" showAutoFilter="1">
      <pageMargins left="0.7" right="0.7" top="0.78740157499999996" bottom="0.78740157499999996" header="0.3" footer="0.3"/>
      <autoFilter ref="N5:N6"/>
    </customSheetView>
  </customSheetViews>
  <mergeCells count="4">
    <mergeCell ref="B6:E6"/>
    <mergeCell ref="K6:M6"/>
    <mergeCell ref="Q6:S6"/>
    <mergeCell ref="G6:J6"/>
  </mergeCells>
  <conditionalFormatting sqref="G22 H25:H26">
    <cfRule type="expression" dxfId="132" priority="1">
      <formula>$A23="Inactif"</formula>
    </cfRule>
  </conditionalFormatting>
  <conditionalFormatting sqref="G22 H25:H26">
    <cfRule type="expression" dxfId="131" priority="2">
      <formula>$A23="Résiliation"</formula>
    </cfRule>
  </conditionalFormatting>
  <conditionalFormatting sqref="G22 H25:H26">
    <cfRule type="expression" dxfId="130" priority="3">
      <formula>$A23="Medical"</formula>
    </cfRule>
  </conditionalFormatting>
  <conditionalFormatting sqref="O10">
    <cfRule type="expression" dxfId="129" priority="4">
      <formula>$A8="Medical"</formula>
    </cfRule>
  </conditionalFormatting>
  <conditionalFormatting sqref="O10">
    <cfRule type="expression" dxfId="128" priority="5">
      <formula>$A8="Résiliation"</formula>
    </cfRule>
  </conditionalFormatting>
  <conditionalFormatting sqref="O10">
    <cfRule type="expression" dxfId="127" priority="6">
      <formula>$A8="Inactif"</formula>
    </cfRule>
  </conditionalFormatting>
  <conditionalFormatting sqref="O10">
    <cfRule type="expression" dxfId="126" priority="7">
      <formula>$A8="Offre 1 mois"</formula>
    </cfRule>
  </conditionalFormatting>
  <conditionalFormatting sqref="J155">
    <cfRule type="expression" dxfId="125" priority="8">
      <formula>$A156="Medical"</formula>
    </cfRule>
  </conditionalFormatting>
  <conditionalFormatting sqref="J155">
    <cfRule type="expression" dxfId="124" priority="9">
      <formula>$A156="Résiliation"</formula>
    </cfRule>
  </conditionalFormatting>
  <conditionalFormatting sqref="J155">
    <cfRule type="expression" dxfId="123" priority="10">
      <formula>$A156="Inactif"</formula>
    </cfRule>
  </conditionalFormatting>
  <conditionalFormatting sqref="L8:L374">
    <cfRule type="expression" dxfId="122" priority="11">
      <formula>A8="Inactif"</formula>
    </cfRule>
  </conditionalFormatting>
  <conditionalFormatting sqref="L8:L374">
    <cfRule type="expression" dxfId="121" priority="12">
      <formula>A8="Résiliation"</formula>
    </cfRule>
  </conditionalFormatting>
  <conditionalFormatting sqref="A8:A16 B8:G169 H8:H342 I8:I169 J8:J319 K8:K169 L8:L374 M8:N169 P8:P516 Q8:R308 S8:S738 O9 O11:O423 A18:A169 N171:N188">
    <cfRule type="expression" dxfId="120" priority="13">
      <formula>$A8="Medical"</formula>
    </cfRule>
  </conditionalFormatting>
  <conditionalFormatting sqref="A8:A16 B8:G169 H8:H342 I8:I169 J8:J319 K8:K169 L8:L374 M8:N169 P8:P516 Q8:R308 S8:S738 O9 O11:O423 A18:A169 N171:N188">
    <cfRule type="expression" dxfId="119" priority="14">
      <formula>$A8="Résiliation"</formula>
    </cfRule>
  </conditionalFormatting>
  <conditionalFormatting sqref="A8:A16 B8:G169 H8:H342 I8:I169 J8:J319 K8:K169 L8:L374 M8:N169 P8:P516 Q8:R308 S8:S738 O9 O11:O423 A18:A169 N171:N188">
    <cfRule type="expression" dxfId="118" priority="15">
      <formula>$A8="Inactif"</formula>
    </cfRule>
  </conditionalFormatting>
  <conditionalFormatting sqref="J8:J319 P8:P516 R8:R308 S8:S738">
    <cfRule type="expression" dxfId="117" priority="16">
      <formula>AND(ISNUMBER(J8),TRUNC(J8)&lt;TODAY())</formula>
    </cfRule>
  </conditionalFormatting>
  <conditionalFormatting sqref="J8:J319 P8:P516 R8:R308 S8:S738">
    <cfRule type="timePeriod" dxfId="116" priority="17" timePeriod="last7Days">
      <formula>AND(TODAY()-FLOOR(J8,1)&lt;=6,FLOOR(J8,1)&lt;=TODAY())</formula>
    </cfRule>
  </conditionalFormatting>
  <conditionalFormatting sqref="P8:P516 Q8:R308 S8:S738 O9 O11:O423">
    <cfRule type="expression" dxfId="115" priority="18">
      <formula>$A8="Offre 1 mois"</formula>
    </cfRule>
  </conditionalFormatting>
  <conditionalFormatting sqref="K8:K169">
    <cfRule type="expression" dxfId="114" priority="19">
      <formula>MOD(ROW(),2)</formula>
    </cfRule>
  </conditionalFormatting>
  <conditionalFormatting sqref="K8:K169 L8:L374 M8:M169">
    <cfRule type="expression" dxfId="113" priority="20">
      <formula>MOD(ROW(),2)</formula>
    </cfRule>
  </conditionalFormatting>
  <conditionalFormatting sqref="G8:G169 F12:F45 H14 H18:H282">
    <cfRule type="expression" dxfId="112" priority="21">
      <formula>MOD(ROW(),2)</formula>
    </cfRule>
  </conditionalFormatting>
  <conditionalFormatting sqref="G8:G169 H8:H342 I8:I169 J8:J319 F12:F45">
    <cfRule type="expression" dxfId="111" priority="22">
      <formula>MOD(ROW(),2)</formula>
    </cfRule>
  </conditionalFormatting>
  <conditionalFormatting sqref="Q8:R308 S8:S738">
    <cfRule type="expression" dxfId="110" priority="23">
      <formula>MOD(ROW(),2)</formula>
    </cfRule>
  </conditionalFormatting>
  <conditionalFormatting sqref="P8:P516 O9:O423">
    <cfRule type="expression" dxfId="109" priority="24">
      <formula>MOD(ROW(),2)</formula>
    </cfRule>
  </conditionalFormatting>
  <conditionalFormatting sqref="A8:A16 B8:G169 H8:H342 I8:I169 J8:J319 K8:K169 L8:L374 M8:N169 P8:P516 Q8:R308 S8:S738 O9:O423 A18:A169 N171:N188">
    <cfRule type="expression" dxfId="108" priority="25">
      <formula>NOT(MOD(ROW(),2))</formula>
    </cfRule>
  </conditionalFormatting>
  <conditionalFormatting sqref="A8:A16 B8:E169 A18:A169">
    <cfRule type="expression" dxfId="107" priority="26">
      <formula>MOD(ROW(),2)</formula>
    </cfRule>
  </conditionalFormatting>
  <conditionalFormatting sqref="F8:F169 H8:H282 I8:I169 G22">
    <cfRule type="expression" dxfId="106" priority="27">
      <formula>MOD(ROW(),2)</formula>
    </cfRule>
  </conditionalFormatting>
  <conditionalFormatting sqref="N8:N169 N171:N188 L174">
    <cfRule type="expression" dxfId="105" priority="28">
      <formula>MOD(ROW(),2)</formula>
    </cfRule>
  </conditionalFormatting>
  <dataValidations count="5">
    <dataValidation type="list" allowBlank="1" showErrorMessage="1" sqref="A8:A16 A18:A738">
      <formula1>"Mess. OBS,Medical,Inactif,Offre 1 mois"</formula1>
    </dataValidation>
    <dataValidation type="list" allowBlank="1" showErrorMessage="1" sqref="Q8:Q308">
      <formula1>"Bilan n°1,Bilan n°2,Bilan n°3,Bilan n°4,Bilan n°5,Bilan n°6,Bilan n°7,Bilan n°8,Bilan n°9,Bilan n°10,-"</formula1>
    </dataValidation>
    <dataValidation type="list" allowBlank="1" showErrorMessage="1" sqref="B8:B169">
      <formula1>"OK,-"</formula1>
    </dataValidation>
    <dataValidation type="list" allowBlank="1" sqref="H12 H14:H15 H283:H342 O9:O423">
      <formula1>"Bilan n°1,Bilan n°2,Bilan n°3,Bilan n°4,Bilan n°5,Bilan n°6,Bilan n°7,Bilan n°8,Bilan n°9,Bilan n°10,-"</formula1>
    </dataValidation>
    <dataValidation type="list" allowBlank="1" sqref="H8:H11 H13 H16:H282">
      <formula1>"Bilan n°1,Bilan n°2,Bilan n°3,Bilan n°4,Bilan n°5,Bilan n°6,Bilan n°7,Bilan n°8,Bilan n°9,Bilan n°10,Bilan n°11,Bilan n°12,Bilan n°13,Bilan n°14"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 enableFormatConditionsCalculation="0">
    <outlinePr summaryBelow="0" summaryRight="0"/>
  </sheetPr>
  <dimension ref="A1:N1000"/>
  <sheetViews>
    <sheetView showGridLines="0" topLeftCell="A3" workbookViewId="0">
      <selection activeCell="H22" sqref="H22"/>
    </sheetView>
  </sheetViews>
  <sheetFormatPr baseColWidth="10" defaultColWidth="14.44140625" defaultRowHeight="15" customHeight="1"/>
  <cols>
    <col min="1" max="1" width="15.77734375" customWidth="1"/>
    <col min="2" max="2" width="3.6640625" customWidth="1"/>
    <col min="3" max="4" width="14.44140625" customWidth="1"/>
    <col min="5" max="5" width="3.6640625" customWidth="1"/>
    <col min="6" max="6" width="18.44140625" customWidth="1"/>
    <col min="7" max="7" width="3.6640625" customWidth="1"/>
    <col min="8" max="8" width="14.44140625" customWidth="1"/>
    <col min="9" max="11" width="25.109375" customWidth="1"/>
    <col min="12" max="12" width="14.44140625" customWidth="1"/>
    <col min="13" max="13" width="3.6640625" customWidth="1"/>
    <col min="14" max="14" width="14.44140625" customWidth="1"/>
  </cols>
  <sheetData>
    <row r="1" spans="1:14" ht="15.75" customHeight="1">
      <c r="A1" s="2"/>
      <c r="B1" s="3"/>
      <c r="C1" s="3"/>
      <c r="D1" s="3"/>
      <c r="E1" s="3"/>
      <c r="F1" s="3"/>
      <c r="G1" s="234" t="s">
        <v>0</v>
      </c>
      <c r="H1" s="229"/>
      <c r="I1" s="229"/>
      <c r="J1" s="229"/>
      <c r="K1" s="229"/>
      <c r="L1" s="229"/>
      <c r="M1" s="229"/>
    </row>
    <row r="2" spans="1:14" ht="15.75" customHeight="1">
      <c r="A2" s="2"/>
      <c r="B2" s="6"/>
      <c r="C2" s="6"/>
      <c r="D2" s="6"/>
      <c r="E2" s="6"/>
      <c r="F2" s="6"/>
      <c r="G2" s="229"/>
      <c r="H2" s="229"/>
      <c r="I2" s="229"/>
      <c r="J2" s="229"/>
      <c r="K2" s="229"/>
      <c r="L2" s="229"/>
      <c r="M2" s="229"/>
    </row>
    <row r="3" spans="1:14" ht="15.75" customHeight="1">
      <c r="A3" s="2"/>
      <c r="B3" s="6"/>
      <c r="C3" s="6"/>
      <c r="D3" s="6"/>
      <c r="E3" s="6"/>
      <c r="F3" s="6"/>
      <c r="G3" s="229"/>
      <c r="H3" s="229"/>
      <c r="I3" s="229"/>
      <c r="J3" s="229"/>
      <c r="K3" s="229"/>
      <c r="L3" s="229"/>
      <c r="M3" s="229"/>
    </row>
    <row r="4" spans="1:14" ht="18.75" customHeight="1">
      <c r="A4" s="2"/>
      <c r="B4" s="6"/>
      <c r="C4" s="6"/>
      <c r="D4" s="6"/>
      <c r="E4" s="6"/>
      <c r="F4" s="6"/>
      <c r="G4" s="225" t="str">
        <f>D13&amp;" "&amp;C13</f>
        <v xml:space="preserve">  </v>
      </c>
      <c r="H4" s="226"/>
      <c r="I4" s="226"/>
      <c r="J4" s="226"/>
      <c r="K4" s="226"/>
      <c r="L4" s="226"/>
      <c r="M4" s="227"/>
    </row>
    <row r="5" spans="1:14" ht="18.75" customHeight="1">
      <c r="A5" s="2"/>
      <c r="B5" s="6"/>
      <c r="C5" s="6"/>
      <c r="D5" s="6"/>
      <c r="E5" s="6"/>
      <c r="F5" s="6"/>
      <c r="G5" s="228"/>
      <c r="H5" s="229"/>
      <c r="I5" s="229"/>
      <c r="J5" s="229"/>
      <c r="K5" s="229"/>
      <c r="L5" s="229"/>
      <c r="M5" s="230"/>
    </row>
    <row r="6" spans="1:14" ht="18.75" customHeight="1">
      <c r="A6" s="2"/>
      <c r="B6" s="6"/>
      <c r="C6" s="6"/>
      <c r="D6" s="6"/>
      <c r="E6" s="6"/>
      <c r="F6" s="6"/>
      <c r="G6" s="231"/>
      <c r="H6" s="232"/>
      <c r="I6" s="232"/>
      <c r="J6" s="232"/>
      <c r="K6" s="232"/>
      <c r="L6" s="232"/>
      <c r="M6" s="233"/>
    </row>
    <row r="7" spans="1:14" ht="37.5" customHeight="1">
      <c r="A7" s="6"/>
      <c r="B7" s="6"/>
      <c r="C7" s="6"/>
      <c r="D7" s="6"/>
      <c r="E7" s="6"/>
      <c r="F7" s="6"/>
      <c r="G7" s="18"/>
      <c r="H7" s="222" t="str">
        <f>"A"&amp;""&amp;$C$10</f>
        <v>A357</v>
      </c>
      <c r="I7" s="223"/>
      <c r="J7" s="223"/>
      <c r="K7" s="223"/>
      <c r="L7" s="224"/>
      <c r="M7" s="25"/>
    </row>
    <row r="8" spans="1:14" ht="37.5" customHeight="1">
      <c r="A8" s="6"/>
      <c r="B8" s="26"/>
      <c r="C8" s="244"/>
      <c r="D8" s="229"/>
      <c r="E8" s="26"/>
      <c r="F8" s="6"/>
      <c r="G8" s="28"/>
      <c r="H8" s="29"/>
      <c r="I8" s="250" t="s">
        <v>15</v>
      </c>
      <c r="J8" s="223"/>
      <c r="K8" s="224"/>
      <c r="L8" s="31"/>
      <c r="M8" s="25"/>
    </row>
    <row r="9" spans="1:14" ht="30" customHeight="1">
      <c r="A9" s="32"/>
      <c r="B9" s="241" t="s">
        <v>19</v>
      </c>
      <c r="C9" s="242"/>
      <c r="D9" s="242"/>
      <c r="E9" s="243"/>
      <c r="F9" s="35"/>
      <c r="G9" s="28"/>
      <c r="H9" s="29"/>
      <c r="I9" s="36" t="s">
        <v>10</v>
      </c>
      <c r="J9" s="38" t="s">
        <v>24</v>
      </c>
      <c r="K9" s="40" t="s">
        <v>25</v>
      </c>
      <c r="L9" s="29"/>
      <c r="M9" s="25"/>
      <c r="N9" s="43"/>
    </row>
    <row r="10" spans="1:14" ht="30" customHeight="1">
      <c r="A10" s="32"/>
      <c r="B10" s="46"/>
      <c r="C10" s="235">
        <v>357</v>
      </c>
      <c r="D10" s="236"/>
      <c r="E10" s="51"/>
      <c r="F10" s="53"/>
      <c r="G10" s="28"/>
      <c r="H10" s="29"/>
      <c r="I10" s="56">
        <f>VLOOKUP(C10,Suivi!C8:N436,8,FALSE)</f>
        <v>43566</v>
      </c>
      <c r="J10" s="59">
        <f>VLOOKUP(C10,Suivi!C8:S436,14,FALSE)</f>
        <v>43918</v>
      </c>
      <c r="K10" s="60">
        <f>VLOOKUP(C10,Suivi!C8:T436,14,FALSE)</f>
        <v>43918</v>
      </c>
      <c r="L10" s="29"/>
      <c r="M10" s="25"/>
      <c r="N10" s="43"/>
    </row>
    <row r="11" spans="1:14" ht="22.5" customHeight="1">
      <c r="A11" s="61"/>
      <c r="B11" s="46"/>
      <c r="C11" s="237"/>
      <c r="D11" s="238"/>
      <c r="E11" s="51"/>
      <c r="F11" s="53"/>
      <c r="G11" s="28"/>
      <c r="H11" s="31"/>
      <c r="I11" s="62" t="str">
        <f t="shared" ref="I11:J11" ca="1" si="0">IF(I10=TODAY(),"A modifier","A jour")</f>
        <v>A jour</v>
      </c>
      <c r="J11" s="62" t="str">
        <f t="shared" ca="1" si="0"/>
        <v>A jour</v>
      </c>
      <c r="K11" s="62" t="str">
        <f ca="1">IF(K10=TODAY(),"A modifier","A jour")</f>
        <v>A jour</v>
      </c>
      <c r="L11" s="29"/>
      <c r="M11" s="25"/>
      <c r="N11" s="63"/>
    </row>
    <row r="12" spans="1:14" ht="22.5" customHeight="1">
      <c r="A12" s="61"/>
      <c r="B12" s="46"/>
      <c r="C12" s="239"/>
      <c r="D12" s="240"/>
      <c r="E12" s="51"/>
      <c r="F12" s="53"/>
      <c r="G12" s="28"/>
      <c r="H12" s="29"/>
      <c r="I12" s="245"/>
      <c r="J12" s="245"/>
      <c r="K12" s="29"/>
      <c r="L12" s="29"/>
      <c r="M12" s="25"/>
      <c r="N12" s="63"/>
    </row>
    <row r="13" spans="1:14" ht="22.5" customHeight="1">
      <c r="A13" s="66"/>
      <c r="B13" s="69"/>
      <c r="C13" s="248" t="str">
        <f>VLOOKUP(C10,Suivi!C8:E117,3,FALSE)&amp;" "&amp;VLOOKUP(C10,Suivi!C8:E117,2,FALSE)</f>
        <v xml:space="preserve"> </v>
      </c>
      <c r="D13" s="249"/>
      <c r="E13" s="72"/>
      <c r="F13" s="73"/>
      <c r="G13" s="74"/>
      <c r="H13" s="31"/>
      <c r="I13" s="246"/>
      <c r="J13" s="246"/>
      <c r="K13" s="29"/>
      <c r="L13" s="29"/>
      <c r="M13" s="25"/>
      <c r="N13" s="76"/>
    </row>
    <row r="14" spans="1:14" ht="22.5" customHeight="1">
      <c r="A14" s="66"/>
      <c r="B14" s="61"/>
      <c r="C14" s="61"/>
      <c r="D14" s="66"/>
      <c r="E14" s="66"/>
      <c r="F14" s="66"/>
      <c r="G14" s="74"/>
      <c r="H14" s="31"/>
      <c r="I14" s="77" t="s">
        <v>36</v>
      </c>
      <c r="J14" s="79" t="s">
        <v>37</v>
      </c>
      <c r="K14" s="81" t="s">
        <v>38</v>
      </c>
      <c r="L14" s="83"/>
      <c r="M14" s="25"/>
      <c r="N14" s="76"/>
    </row>
    <row r="15" spans="1:14" ht="22.5" customHeight="1">
      <c r="A15" s="84" t="s">
        <v>39</v>
      </c>
      <c r="B15" s="251" t="str">
        <f>HYPERLINK("https://docs.google.com/spreadsheets/d/14rCsf97RoLu4mhCMOx6ZP1XyOG5qdf403L32alGrM08/edit#rangeid=167878040","Modifier date bilan sportif")</f>
        <v>Modifier date bilan sportif</v>
      </c>
      <c r="C15" s="229"/>
      <c r="D15" s="229"/>
      <c r="E15" s="229"/>
      <c r="F15" s="85" t="s">
        <v>40</v>
      </c>
      <c r="G15" s="74"/>
      <c r="H15" s="31"/>
      <c r="I15" s="87">
        <f>VLOOKUP(C10,Suivi!C8:F436,4,FALSE)</f>
        <v>43452</v>
      </c>
      <c r="J15" s="87">
        <f>VLOOKUP(C10,Suivi!C8:L436,10,FALSE)</f>
        <v>43476</v>
      </c>
      <c r="K15" s="215">
        <f>VLOOKUP(C10,Suivi!C8:P436,14,FALSE)</f>
        <v>43918</v>
      </c>
      <c r="L15" s="29"/>
      <c r="M15" s="25"/>
      <c r="N15" s="76"/>
    </row>
    <row r="16" spans="1:14" ht="22.5" customHeight="1">
      <c r="A16" s="91" t="s">
        <v>39</v>
      </c>
      <c r="B16" s="251" t="str">
        <f>HYPERLINK("https://docs.google.com/spreadsheets/d/14rCsf97RoLu4mhCMOx6ZP1XyOG5qdf403L32alGrM08/edit#rangeid=342671740","Modifier date séance coaching")</f>
        <v>Modifier date séance coaching</v>
      </c>
      <c r="C16" s="229"/>
      <c r="D16" s="229"/>
      <c r="E16" s="229"/>
      <c r="F16" s="92" t="s">
        <v>40</v>
      </c>
      <c r="G16" s="74"/>
      <c r="H16" s="31"/>
      <c r="I16" s="31"/>
      <c r="J16" s="29"/>
      <c r="K16" s="29"/>
      <c r="L16" s="29"/>
      <c r="M16" s="25"/>
      <c r="N16" s="93"/>
    </row>
    <row r="17" spans="1:13" ht="22.5" customHeight="1">
      <c r="A17" s="91" t="s">
        <v>39</v>
      </c>
      <c r="B17" s="251" t="str">
        <f>HYPERLINK("https://docs.google.com/spreadsheets/d/14rCsf97RoLu4mhCMOx6ZP1XyOG5qdf403L32alGrM08/edit#rangeid=247250017","Insérer un report")</f>
        <v>Insérer un report</v>
      </c>
      <c r="C17" s="229"/>
      <c r="D17" s="229"/>
      <c r="E17" s="229"/>
      <c r="F17" s="92" t="s">
        <v>40</v>
      </c>
      <c r="G17" s="94"/>
      <c r="H17" s="95"/>
      <c r="I17" s="96"/>
      <c r="J17" s="96"/>
      <c r="K17" s="96"/>
      <c r="L17" s="96"/>
      <c r="M17" s="97"/>
    </row>
    <row r="18" spans="1:13" ht="15.75" customHeight="1">
      <c r="A18" s="2"/>
      <c r="B18" s="98"/>
      <c r="C18" s="247"/>
      <c r="D18" s="229"/>
      <c r="E18" s="229"/>
      <c r="F18" s="229"/>
      <c r="G18" s="229"/>
      <c r="H18" s="229"/>
      <c r="I18" s="247"/>
      <c r="J18" s="229"/>
      <c r="K18" s="247"/>
      <c r="L18" s="229"/>
      <c r="M18" s="6"/>
    </row>
    <row r="19" spans="1:13" ht="15.75" customHeight="1">
      <c r="A19" s="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1:13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1:13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1:13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1:13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1:13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1:13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1:13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1:1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1:13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1:13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1:13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1:13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1:13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1:13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1:13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1:13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1:1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1:13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1:13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1:13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1:13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1:13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1:13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1:13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1:13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1:13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1: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1:13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1:13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1:13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1:13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1:13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1:13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1:13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1:13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1:13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1:13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1:13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1:13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1:13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1:13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1:13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1:13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1:1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1:13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1:13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1:13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1:13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1:13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1:13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1:13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1:13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1:13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1:1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1:13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1:13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1:13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1:13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1:13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1:13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1:13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1:13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1:13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1:1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1:13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1:13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1:13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1:13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1:13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1:13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1:13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1:13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1:13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1:1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1:13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1:13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1:13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1:13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3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1:13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1:13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1:13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1:13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1:1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1:13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1:13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1:13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1:13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1:13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1:13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1:13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1:13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1:13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1:1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1:13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1:13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1:13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1:13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1:13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1:13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1:13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1:13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1:13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1:1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1:13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1:13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1:13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1:13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1:13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1:13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1:13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1:13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1:13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1:1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1:13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1:13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1:13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1:13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1:13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1:13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1:13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1:13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1:13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1:13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1:13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1:13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1:13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1:13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1:13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1:13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1:13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1:13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1:1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1:13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1:13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1:13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1:13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1:13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1:13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1:1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1:13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1:13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1:13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1:13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3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1:13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1:13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1:13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1:13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1:1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1:13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1:13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1:13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1:13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1:13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1:13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1:13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1:13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1:13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1:1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1:13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1:13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1:13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1:13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1:13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1:13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1:13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1:13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1:13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1:13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1:13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1:13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1:13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1:13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1:13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1:13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1:13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1:13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1:13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1:13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1:13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1:13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1:13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1:13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1:13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1:1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1:13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1:13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1:13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1:13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1:13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1:13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1:13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1:13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1:13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1:1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1:13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1:13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1:13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1:13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1:13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1:13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1:13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1:13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1:13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1:1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1:13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1:13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1:13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1:13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1:13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1:13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1:13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1:13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1:13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1:1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1:13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1:13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1:13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1:13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1:13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1:13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1:13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1:13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1:13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1:1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1:13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1:13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1:13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1:13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1:13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1:13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1:13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1:13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1:13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1:1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1:13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1:13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1:13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1:13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1:13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1:13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1:13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1:13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1:13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1:1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1:13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1:13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1:13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1:13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1:13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1:13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1:13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1:13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1:13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1:1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1:13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1:13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1:13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1:13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1:13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1:13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1:13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</sheetData>
  <mergeCells count="16">
    <mergeCell ref="I18:J18"/>
    <mergeCell ref="C13:D13"/>
    <mergeCell ref="J12:J13"/>
    <mergeCell ref="I8:K8"/>
    <mergeCell ref="K18:L18"/>
    <mergeCell ref="B16:E16"/>
    <mergeCell ref="B15:E15"/>
    <mergeCell ref="B17:E17"/>
    <mergeCell ref="C18:H18"/>
    <mergeCell ref="H7:L7"/>
    <mergeCell ref="G4:M6"/>
    <mergeCell ref="G1:M3"/>
    <mergeCell ref="C10:D12"/>
    <mergeCell ref="B9:E9"/>
    <mergeCell ref="C8:D8"/>
    <mergeCell ref="I12:I1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 enableFormatConditionsCalculation="0">
    <outlinePr summaryBelow="0" summaryRight="0"/>
  </sheetPr>
  <dimension ref="B1:L19"/>
  <sheetViews>
    <sheetView tabSelected="1" workbookViewId="0">
      <selection activeCell="G7" sqref="G7"/>
    </sheetView>
  </sheetViews>
  <sheetFormatPr baseColWidth="10" defaultColWidth="14.44140625" defaultRowHeight="15" customHeight="1"/>
  <sheetData>
    <row r="1" spans="2:12" ht="15" customHeight="1">
      <c r="D1" s="117">
        <f ca="1">TODAY()</f>
        <v>43553</v>
      </c>
    </row>
    <row r="2" spans="2:12" ht="15" customHeight="1">
      <c r="B2" s="20" t="s">
        <v>7</v>
      </c>
      <c r="C2" s="21" t="s">
        <v>8</v>
      </c>
      <c r="D2" s="21" t="s">
        <v>9</v>
      </c>
      <c r="E2" s="23" t="s">
        <v>10</v>
      </c>
      <c r="F2" s="253"/>
    </row>
    <row r="3" spans="2:12" ht="15" customHeight="1">
      <c r="B3">
        <v>16</v>
      </c>
      <c r="C3" s="110" t="str">
        <f>IFERROR(VLOOKUP(B3,Suivi!$C$8:$S$738,2,0),"")</f>
        <v>MALA</v>
      </c>
      <c r="D3" s="110" t="str">
        <f>IFERROR(VLOOKUP(B3,Suivi!$C$8:$S$738,3,0),"")</f>
        <v>Régine</v>
      </c>
      <c r="E3" s="253" t="str">
        <f ca="1">IFERROR(IF(VLOOKUP(B3,Suivi!$C$8:$S$738,8,0)&lt;D1,"A modifier",VLOOKUP(B3,Suivi!$C$8:$S$738,8,0)),"")</f>
        <v>A modifier</v>
      </c>
      <c r="F3" s="252" t="s">
        <v>63</v>
      </c>
      <c r="G3" s="252"/>
      <c r="H3" s="252"/>
      <c r="I3" s="252"/>
    </row>
    <row r="4" spans="2:12" ht="15" customHeight="1">
      <c r="B4">
        <v>25</v>
      </c>
      <c r="C4" s="110" t="str">
        <f>IFERROR(VLOOKUP(B4,Suivi!$C$8:$S$738,2,0),"")</f>
        <v>RAJI</v>
      </c>
      <c r="D4" s="110" t="str">
        <f>IFERROR(VLOOKUP(B4,Suivi!$C$8:$S$738,3,0),"")</f>
        <v>Malo</v>
      </c>
      <c r="E4" s="253" t="str">
        <f>IFERROR(IF(VLOOKUP(B4,Suivi!$C$8:$S$738,8,0)&lt;D2,"A modifier",VLOOKUP(B4,Suivi!$C$8:$S$738,8,0)),"")</f>
        <v>A modifier</v>
      </c>
      <c r="F4" s="252"/>
      <c r="G4" s="252"/>
      <c r="H4" s="252"/>
      <c r="I4" s="252"/>
      <c r="K4" s="110"/>
      <c r="L4" s="110"/>
    </row>
    <row r="5" spans="2:12" ht="15" customHeight="1">
      <c r="B5">
        <v>34</v>
      </c>
      <c r="C5" s="110" t="str">
        <f>IFERROR(VLOOKUP(B5,Suivi!$C$8:$S$738,2,0),"")</f>
        <v>BARIN</v>
      </c>
      <c r="D5" s="110" t="str">
        <f>IFERROR(VLOOKUP(B5,Suivi!$C$8:$S$738,3,0),"")</f>
        <v>Thomas</v>
      </c>
      <c r="E5" s="253" t="str">
        <f>IFERROR(IF(VLOOKUP(B5,Suivi!$C$8:$S$738,8,0)&lt;D3,"A modifier",VLOOKUP(B5,Suivi!$C$8:$S$738,8,0)),"")</f>
        <v>A modifier</v>
      </c>
      <c r="F5" s="252"/>
      <c r="G5" s="252"/>
      <c r="H5" s="252"/>
      <c r="I5" s="252"/>
      <c r="K5" s="214"/>
      <c r="L5" s="105"/>
    </row>
    <row r="6" spans="2:12" ht="15" customHeight="1">
      <c r="C6" s="110" t="str">
        <f>IFERROR(VLOOKUP(B6,Suivi!$C$8:$S$738,2,0),"")</f>
        <v/>
      </c>
      <c r="D6" s="110" t="str">
        <f>IFERROR(VLOOKUP(B6,Suivi!$C$8:$S$738,3,0),"")</f>
        <v/>
      </c>
      <c r="E6" s="253" t="str">
        <f>IFERROR(IF(VLOOKUP(B6,Suivi!$C$8:$S$738,8,0)&lt;D4,"A modifier",VLOOKUP(B6,Suivi!$C$8:$S$738,8,0)),"")</f>
        <v/>
      </c>
      <c r="K6" s="110"/>
      <c r="L6" s="110"/>
    </row>
    <row r="7" spans="2:12" ht="15" customHeight="1">
      <c r="C7" s="110" t="str">
        <f>IFERROR(VLOOKUP(B7,Suivi!$C$8:$S$738,2,0),"")</f>
        <v/>
      </c>
      <c r="D7" s="110" t="str">
        <f>IFERROR(VLOOKUP(B7,Suivi!$C$8:$S$738,3,0),"")</f>
        <v/>
      </c>
      <c r="E7" s="253" t="str">
        <f>IFERROR(IF(VLOOKUP(B7,Suivi!$C$8:$S$738,8,0)&lt;D5,"A modifier",VLOOKUP(B7,Suivi!$C$8:$S$738,8,0)),"")</f>
        <v/>
      </c>
    </row>
    <row r="8" spans="2:12" ht="15" customHeight="1">
      <c r="C8" s="110" t="str">
        <f>IFERROR(VLOOKUP(B8,Suivi!$C$8:$S$738,2,0),"")</f>
        <v/>
      </c>
      <c r="D8" s="110" t="str">
        <f>IFERROR(VLOOKUP(B8,Suivi!$C$8:$S$738,3,0),"")</f>
        <v/>
      </c>
      <c r="E8" s="253" t="str">
        <f>IFERROR(IF(VLOOKUP(B8,Suivi!$C$8:$S$738,8,0)&lt;D6,"A modifier",VLOOKUP(B8,Suivi!$C$8:$S$738,8,0)),"")</f>
        <v/>
      </c>
    </row>
    <row r="9" spans="2:12" ht="15" customHeight="1">
      <c r="C9" s="110" t="str">
        <f>IFERROR(VLOOKUP(B9,Suivi!$C$8:$S$738,2,0),"")</f>
        <v/>
      </c>
      <c r="D9" s="110" t="str">
        <f>IFERROR(VLOOKUP(B9,Suivi!$C$8:$S$738,3,0),"")</f>
        <v/>
      </c>
      <c r="E9" s="253" t="str">
        <f>IFERROR(IF(VLOOKUP(B9,Suivi!$C$8:$S$738,8,0)&lt;D7,"A modifier",VLOOKUP(B9,Suivi!$C$8:$S$738,8,0)),"")</f>
        <v/>
      </c>
    </row>
    <row r="10" spans="2:12" ht="15" customHeight="1">
      <c r="C10" s="110" t="str">
        <f>IFERROR(VLOOKUP(B10,Suivi!$C$8:$S$738,2,0),"")</f>
        <v/>
      </c>
      <c r="D10" s="110" t="str">
        <f>IFERROR(VLOOKUP(B10,Suivi!$C$8:$S$738,3,0),"")</f>
        <v/>
      </c>
      <c r="E10" s="253" t="str">
        <f>IFERROR(IF(VLOOKUP(B10,Suivi!$C$8:$S$738,8,0)&lt;D8,"A modifier",VLOOKUP(B10,Suivi!$C$8:$S$738,8,0)),"")</f>
        <v/>
      </c>
    </row>
    <row r="11" spans="2:12" ht="15" customHeight="1">
      <c r="C11" s="110" t="str">
        <f>IFERROR(VLOOKUP(B11,Suivi!$C$8:$S$738,2,0),"")</f>
        <v/>
      </c>
      <c r="D11" s="110" t="str">
        <f>IFERROR(VLOOKUP(B11,Suivi!$C$8:$S$738,3,0),"")</f>
        <v/>
      </c>
      <c r="E11" s="253" t="str">
        <f>IFERROR(IF(VLOOKUP(B11,Suivi!$C$8:$S$738,8,0)&lt;D9,"A modifier",VLOOKUP(B11,Suivi!$C$8:$S$738,8,0)),"")</f>
        <v/>
      </c>
      <c r="K11" s="110"/>
      <c r="L11" s="110"/>
    </row>
    <row r="12" spans="2:12" ht="15" customHeight="1">
      <c r="C12" s="110" t="str">
        <f>IFERROR(VLOOKUP(B12,Suivi!$C$8:$S$738,2,0),"")</f>
        <v/>
      </c>
      <c r="D12" s="110" t="str">
        <f>IFERROR(VLOOKUP(B12,Suivi!$C$8:$S$738,3,0),"")</f>
        <v/>
      </c>
      <c r="E12" s="253" t="str">
        <f>IFERROR(IF(VLOOKUP(B12,Suivi!$C$8:$S$738,8,0)&lt;D10,"A modifier",VLOOKUP(B12,Suivi!$C$8:$S$738,8,0)),"")</f>
        <v/>
      </c>
      <c r="K12" s="214"/>
      <c r="L12" s="105"/>
    </row>
    <row r="13" spans="2:12" ht="15" customHeight="1">
      <c r="C13" s="110" t="str">
        <f>IFERROR(VLOOKUP(B13,Suivi!$C$8:$S$738,2,0),"")</f>
        <v/>
      </c>
      <c r="D13" s="110" t="str">
        <f>IFERROR(VLOOKUP(B13,Suivi!$C$8:$S$738,3,0),"")</f>
        <v/>
      </c>
      <c r="E13" s="253" t="str">
        <f>IFERROR(IF(VLOOKUP(B13,Suivi!$C$8:$S$738,8,0)&lt;D11,"A modifier",VLOOKUP(B13,Suivi!$C$8:$S$738,8,0)),"")</f>
        <v/>
      </c>
      <c r="K13" s="110"/>
      <c r="L13" s="110"/>
    </row>
    <row r="14" spans="2:12" ht="15" customHeight="1">
      <c r="C14" s="110" t="str">
        <f>IFERROR(VLOOKUP(B14,Suivi!$C$8:$S$738,2,0),"")</f>
        <v/>
      </c>
      <c r="D14" s="110" t="str">
        <f>IFERROR(VLOOKUP(B14,Suivi!$C$8:$S$738,3,0),"")</f>
        <v/>
      </c>
      <c r="E14" s="253" t="str">
        <f>IFERROR(IF(VLOOKUP(B14,Suivi!$C$8:$S$738,8,0)&lt;D12,"A modifier",VLOOKUP(B14,Suivi!$C$8:$S$738,8,0)),"")</f>
        <v/>
      </c>
    </row>
    <row r="15" spans="2:12" ht="15" customHeight="1">
      <c r="C15" s="110" t="str">
        <f>IFERROR(VLOOKUP(B15,Suivi!$C$8:$S$738,2,0),"")</f>
        <v/>
      </c>
      <c r="D15" s="110" t="str">
        <f>IFERROR(VLOOKUP(B15,Suivi!$C$8:$S$738,3,0),"")</f>
        <v/>
      </c>
      <c r="E15" s="253" t="str">
        <f>IFERROR(IF(VLOOKUP(B15,Suivi!$C$8:$S$738,8,0)&lt;D13,"A modifier",VLOOKUP(B15,Suivi!$C$8:$S$738,8,0)),"")</f>
        <v/>
      </c>
    </row>
    <row r="16" spans="2:12" ht="15" customHeight="1">
      <c r="C16" s="110" t="str">
        <f>IFERROR(VLOOKUP(B16,Suivi!$C$8:$S$738,2,0),"")</f>
        <v/>
      </c>
      <c r="D16" s="110" t="str">
        <f>IFERROR(VLOOKUP(B16,Suivi!$C$8:$S$738,3,0),"")</f>
        <v/>
      </c>
      <c r="E16" s="253" t="str">
        <f>IFERROR(IF(VLOOKUP(B16,Suivi!$C$8:$S$738,8,0)&lt;D14,"A modifier",VLOOKUP(B16,Suivi!$C$8:$S$738,8,0)),"")</f>
        <v/>
      </c>
    </row>
    <row r="17" spans="3:5" ht="15" customHeight="1">
      <c r="C17" s="110" t="str">
        <f>IFERROR(VLOOKUP(B17,Suivi!$C$8:$S$738,2,0),"")</f>
        <v/>
      </c>
      <c r="D17" s="110" t="str">
        <f>IFERROR(VLOOKUP(B17,Suivi!$C$8:$S$738,3,0),"")</f>
        <v/>
      </c>
      <c r="E17" s="253" t="str">
        <f>IFERROR(IF(VLOOKUP(B17,Suivi!$C$8:$S$738,8,0)&lt;D15,"A modifier",VLOOKUP(B17,Suivi!$C$8:$S$738,8,0)),"")</f>
        <v/>
      </c>
    </row>
    <row r="18" spans="3:5" ht="15" customHeight="1">
      <c r="C18" s="110" t="str">
        <f>IFERROR(VLOOKUP(B18,Suivi!$C$8:$S$738,2,0),"")</f>
        <v/>
      </c>
      <c r="D18" s="110" t="str">
        <f>IFERROR(VLOOKUP(B18,Suivi!$C$8:$S$738,3,0),"")</f>
        <v/>
      </c>
      <c r="E18" s="253" t="str">
        <f>IFERROR(IF(VLOOKUP(B18,Suivi!$C$8:$S$738,8,0)&lt;D16,"A modifier",VLOOKUP(B18,Suivi!$C$8:$S$738,8,0)),"")</f>
        <v/>
      </c>
    </row>
    <row r="19" spans="3:5" ht="15" customHeight="1">
      <c r="C19" s="110" t="str">
        <f>IFERROR(VLOOKUP(B19,Suivi!$C$8:$S$738,2,0),"")</f>
        <v/>
      </c>
      <c r="D19" s="110" t="str">
        <f>IFERROR(VLOOKUP(B19,Suivi!$C$8:$S$738,3,0),"")</f>
        <v/>
      </c>
      <c r="E19" s="253" t="str">
        <f>IFERROR(IF(VLOOKUP(B19,Suivi!$C$8:$S$738,8,0)&lt;D17,"A modifier",VLOOKUP(B19,Suivi!$C$8:$S$738,8,0)),"")</f>
        <v/>
      </c>
    </row>
  </sheetData>
  <mergeCells count="1">
    <mergeCell ref="F3:I5"/>
  </mergeCells>
  <conditionalFormatting sqref="D3:D19">
    <cfRule type="expression" dxfId="104" priority="41">
      <formula>$A3="Medical"</formula>
    </cfRule>
  </conditionalFormatting>
  <conditionalFormatting sqref="D3:D19">
    <cfRule type="expression" dxfId="103" priority="42">
      <formula>$A3="Résiliation"</formula>
    </cfRule>
  </conditionalFormatting>
  <conditionalFormatting sqref="D3:D19">
    <cfRule type="expression" dxfId="102" priority="43">
      <formula>$A3="Inactif"</formula>
    </cfRule>
  </conditionalFormatting>
  <conditionalFormatting sqref="D3:D19">
    <cfRule type="expression" dxfId="101" priority="44">
      <formula>NOT(MOD(ROW(),2))</formula>
    </cfRule>
  </conditionalFormatting>
  <conditionalFormatting sqref="D3:D19">
    <cfRule type="expression" dxfId="100" priority="45">
      <formula>MOD(ROW(),2)</formula>
    </cfRule>
  </conditionalFormatting>
  <conditionalFormatting sqref="C3:C19">
    <cfRule type="expression" dxfId="89" priority="36">
      <formula>$A3="Medical"</formula>
    </cfRule>
  </conditionalFormatting>
  <conditionalFormatting sqref="C3:C19">
    <cfRule type="expression" dxfId="87" priority="37">
      <formula>$A3="Résiliation"</formula>
    </cfRule>
  </conditionalFormatting>
  <conditionalFormatting sqref="C3:C19">
    <cfRule type="expression" dxfId="85" priority="38">
      <formula>$A3="Inactif"</formula>
    </cfRule>
  </conditionalFormatting>
  <conditionalFormatting sqref="C3:C19">
    <cfRule type="expression" dxfId="83" priority="39">
      <formula>NOT(MOD(ROW(),2))</formula>
    </cfRule>
  </conditionalFormatting>
  <conditionalFormatting sqref="C3:C19">
    <cfRule type="expression" dxfId="81" priority="40">
      <formula>MOD(ROW(),2)</formula>
    </cfRule>
  </conditionalFormatting>
  <conditionalFormatting sqref="L4:L6">
    <cfRule type="expression" dxfId="69" priority="26">
      <formula>$A4="Medical"</formula>
    </cfRule>
  </conditionalFormatting>
  <conditionalFormatting sqref="L4:L6">
    <cfRule type="expression" dxfId="67" priority="27">
      <formula>$A4="Résiliation"</formula>
    </cfRule>
  </conditionalFormatting>
  <conditionalFormatting sqref="L4:L6">
    <cfRule type="expression" dxfId="65" priority="28">
      <formula>$A4="Inactif"</formula>
    </cfRule>
  </conditionalFormatting>
  <conditionalFormatting sqref="L4:L6">
    <cfRule type="expression" dxfId="63" priority="29">
      <formula>NOT(MOD(ROW(),2))</formula>
    </cfRule>
  </conditionalFormatting>
  <conditionalFormatting sqref="L4:L6">
    <cfRule type="expression" dxfId="61" priority="30">
      <formula>MOD(ROW(),2)</formula>
    </cfRule>
  </conditionalFormatting>
  <conditionalFormatting sqref="K4">
    <cfRule type="expression" dxfId="59" priority="21">
      <formula>$A4="Medical"</formula>
    </cfRule>
  </conditionalFormatting>
  <conditionalFormatting sqref="K4">
    <cfRule type="expression" dxfId="57" priority="22">
      <formula>$A4="Résiliation"</formula>
    </cfRule>
  </conditionalFormatting>
  <conditionalFormatting sqref="K4">
    <cfRule type="expression" dxfId="55" priority="23">
      <formula>$A4="Inactif"</formula>
    </cfRule>
  </conditionalFormatting>
  <conditionalFormatting sqref="K4">
    <cfRule type="expression" dxfId="53" priority="24">
      <formula>NOT(MOD(ROW(),2))</formula>
    </cfRule>
  </conditionalFormatting>
  <conditionalFormatting sqref="K4">
    <cfRule type="expression" dxfId="51" priority="25">
      <formula>MOD(ROW(),2)</formula>
    </cfRule>
  </conditionalFormatting>
  <conditionalFormatting sqref="K6">
    <cfRule type="expression" dxfId="49" priority="16">
      <formula>$A6="Medical"</formula>
    </cfRule>
  </conditionalFormatting>
  <conditionalFormatting sqref="K6">
    <cfRule type="expression" dxfId="47" priority="17">
      <formula>$A6="Résiliation"</formula>
    </cfRule>
  </conditionalFormatting>
  <conditionalFormatting sqref="K6">
    <cfRule type="expression" dxfId="45" priority="18">
      <formula>$A6="Inactif"</formula>
    </cfRule>
  </conditionalFormatting>
  <conditionalFormatting sqref="K6">
    <cfRule type="expression" dxfId="43" priority="19">
      <formula>NOT(MOD(ROW(),2))</formula>
    </cfRule>
  </conditionalFormatting>
  <conditionalFormatting sqref="K6">
    <cfRule type="expression" dxfId="41" priority="20">
      <formula>MOD(ROW(),2)</formula>
    </cfRule>
  </conditionalFormatting>
  <conditionalFormatting sqref="L11:L13">
    <cfRule type="expression" dxfId="39" priority="11">
      <formula>$A11="Medical"</formula>
    </cfRule>
  </conditionalFormatting>
  <conditionalFormatting sqref="L11:L13">
    <cfRule type="expression" dxfId="37" priority="12">
      <formula>$A11="Résiliation"</formula>
    </cfRule>
  </conditionalFormatting>
  <conditionalFormatting sqref="L11:L13">
    <cfRule type="expression" dxfId="35" priority="13">
      <formula>$A11="Inactif"</formula>
    </cfRule>
  </conditionalFormatting>
  <conditionalFormatting sqref="L11:L13">
    <cfRule type="expression" dxfId="33" priority="14">
      <formula>NOT(MOD(ROW(),2))</formula>
    </cfRule>
  </conditionalFormatting>
  <conditionalFormatting sqref="L11:L13">
    <cfRule type="expression" dxfId="31" priority="15">
      <formula>MOD(ROW(),2)</formula>
    </cfRule>
  </conditionalFormatting>
  <conditionalFormatting sqref="K11">
    <cfRule type="expression" dxfId="29" priority="6">
      <formula>$A11="Medical"</formula>
    </cfRule>
  </conditionalFormatting>
  <conditionalFormatting sqref="K11">
    <cfRule type="expression" dxfId="27" priority="7">
      <formula>$A11="Résiliation"</formula>
    </cfRule>
  </conditionalFormatting>
  <conditionalFormatting sqref="K11">
    <cfRule type="expression" dxfId="25" priority="8">
      <formula>$A11="Inactif"</formula>
    </cfRule>
  </conditionalFormatting>
  <conditionalFormatting sqref="K11">
    <cfRule type="expression" dxfId="23" priority="9">
      <formula>NOT(MOD(ROW(),2))</formula>
    </cfRule>
  </conditionalFormatting>
  <conditionalFormatting sqref="K11">
    <cfRule type="expression" dxfId="21" priority="10">
      <formula>MOD(ROW(),2)</formula>
    </cfRule>
  </conditionalFormatting>
  <conditionalFormatting sqref="K13">
    <cfRule type="expression" dxfId="19" priority="1">
      <formula>$A13="Medical"</formula>
    </cfRule>
  </conditionalFormatting>
  <conditionalFormatting sqref="K13">
    <cfRule type="expression" dxfId="17" priority="2">
      <formula>$A13="Résiliation"</formula>
    </cfRule>
  </conditionalFormatting>
  <conditionalFormatting sqref="K13">
    <cfRule type="expression" dxfId="15" priority="3">
      <formula>$A13="Inactif"</formula>
    </cfRule>
  </conditionalFormatting>
  <conditionalFormatting sqref="K13">
    <cfRule type="expression" dxfId="13" priority="4">
      <formula>NOT(MOD(ROW(),2))</formula>
    </cfRule>
  </conditionalFormatting>
  <conditionalFormatting sqref="K13">
    <cfRule type="expression" dxfId="11" priority="5">
      <formula>MOD(ROW(),2)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 enableFormatConditionsCalculation="0">
    <outlinePr summaryBelow="0" summaryRight="0"/>
  </sheetPr>
  <dimension ref="B1:I5"/>
  <sheetViews>
    <sheetView workbookViewId="0">
      <selection activeCell="F3" sqref="F3:I5"/>
    </sheetView>
  </sheetViews>
  <sheetFormatPr baseColWidth="10" defaultColWidth="14.44140625" defaultRowHeight="15" customHeight="1"/>
  <cols>
    <col min="1" max="16384" width="14.44140625" style="213"/>
  </cols>
  <sheetData>
    <row r="1" spans="2:9" ht="15" customHeight="1">
      <c r="D1" s="117">
        <f ca="1">TODAY()</f>
        <v>43553</v>
      </c>
    </row>
    <row r="2" spans="2:9" ht="15" customHeight="1">
      <c r="B2" s="20" t="s">
        <v>7</v>
      </c>
      <c r="C2" s="21" t="s">
        <v>8</v>
      </c>
      <c r="D2" s="21" t="s">
        <v>9</v>
      </c>
      <c r="E2" s="23" t="s">
        <v>11</v>
      </c>
    </row>
    <row r="3" spans="2:9" ht="15" customHeight="1">
      <c r="B3" s="213">
        <v>16</v>
      </c>
      <c r="C3" s="110" t="s">
        <v>54</v>
      </c>
      <c r="D3" s="110" t="s">
        <v>53</v>
      </c>
      <c r="E3" s="213" t="s">
        <v>62</v>
      </c>
      <c r="F3" s="252" t="s">
        <v>63</v>
      </c>
      <c r="G3" s="252"/>
      <c r="H3" s="252"/>
      <c r="I3" s="252"/>
    </row>
    <row r="4" spans="2:9" ht="15" customHeight="1">
      <c r="B4" s="213">
        <v>25</v>
      </c>
      <c r="C4" s="105" t="s">
        <v>55</v>
      </c>
      <c r="D4" s="105" t="s">
        <v>56</v>
      </c>
      <c r="E4" s="213" t="s">
        <v>62</v>
      </c>
      <c r="F4" s="252"/>
      <c r="G4" s="252"/>
      <c r="H4" s="252"/>
      <c r="I4" s="252"/>
    </row>
    <row r="5" spans="2:9" ht="15" customHeight="1">
      <c r="B5" s="213">
        <v>34</v>
      </c>
      <c r="C5" s="110" t="s">
        <v>57</v>
      </c>
      <c r="D5" s="110" t="s">
        <v>58</v>
      </c>
      <c r="E5" s="213" t="s">
        <v>62</v>
      </c>
      <c r="F5" s="252"/>
      <c r="G5" s="252"/>
      <c r="H5" s="252"/>
      <c r="I5" s="252"/>
    </row>
  </sheetData>
  <mergeCells count="1">
    <mergeCell ref="F3:I5"/>
  </mergeCells>
  <conditionalFormatting sqref="C3:D5">
    <cfRule type="expression" dxfId="99" priority="1">
      <formula>$A3="Medical"</formula>
    </cfRule>
  </conditionalFormatting>
  <conditionalFormatting sqref="C3:D5">
    <cfRule type="expression" dxfId="98" priority="2">
      <formula>$A3="Résiliation"</formula>
    </cfRule>
  </conditionalFormatting>
  <conditionalFormatting sqref="C3:D5">
    <cfRule type="expression" dxfId="97" priority="3">
      <formula>$A3="Inactif"</formula>
    </cfRule>
  </conditionalFormatting>
  <conditionalFormatting sqref="C3:D5">
    <cfRule type="expression" dxfId="96" priority="4">
      <formula>NOT(MOD(ROW(),2))</formula>
    </cfRule>
  </conditionalFormatting>
  <conditionalFormatting sqref="C3:D5">
    <cfRule type="expression" dxfId="95" priority="5">
      <formula>MOD(ROW(),2)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 enableFormatConditionsCalculation="0">
    <outlinePr summaryBelow="0" summaryRight="0"/>
  </sheetPr>
  <dimension ref="B1:I5"/>
  <sheetViews>
    <sheetView workbookViewId="0">
      <selection activeCell="F6" sqref="F6"/>
    </sheetView>
  </sheetViews>
  <sheetFormatPr baseColWidth="10" defaultColWidth="14.44140625" defaultRowHeight="15" customHeight="1"/>
  <cols>
    <col min="1" max="16384" width="14.44140625" style="213"/>
  </cols>
  <sheetData>
    <row r="1" spans="2:9" ht="15" customHeight="1">
      <c r="D1" s="117">
        <f ca="1">TODAY()</f>
        <v>43553</v>
      </c>
    </row>
    <row r="2" spans="2:9" ht="15" customHeight="1">
      <c r="B2" s="20" t="s">
        <v>7</v>
      </c>
      <c r="C2" s="21" t="s">
        <v>8</v>
      </c>
      <c r="D2" s="21" t="s">
        <v>9</v>
      </c>
      <c r="E2" s="23" t="s">
        <v>12</v>
      </c>
    </row>
    <row r="3" spans="2:9" ht="15" customHeight="1">
      <c r="B3" s="213">
        <v>16</v>
      </c>
      <c r="C3" s="110" t="s">
        <v>54</v>
      </c>
      <c r="D3" s="110" t="s">
        <v>53</v>
      </c>
      <c r="E3" s="213" t="s">
        <v>62</v>
      </c>
      <c r="F3" s="252" t="s">
        <v>64</v>
      </c>
      <c r="G3" s="252"/>
      <c r="H3" s="252"/>
      <c r="I3" s="252"/>
    </row>
    <row r="4" spans="2:9" ht="15" customHeight="1">
      <c r="B4" s="213">
        <v>25</v>
      </c>
      <c r="C4" s="105" t="s">
        <v>55</v>
      </c>
      <c r="D4" s="105" t="s">
        <v>56</v>
      </c>
      <c r="E4" s="213" t="s">
        <v>62</v>
      </c>
      <c r="F4" s="252"/>
      <c r="G4" s="252"/>
      <c r="H4" s="252"/>
      <c r="I4" s="252"/>
    </row>
    <row r="5" spans="2:9" ht="15" customHeight="1">
      <c r="B5" s="213">
        <v>34</v>
      </c>
      <c r="C5" s="110" t="s">
        <v>57</v>
      </c>
      <c r="D5" s="110" t="s">
        <v>58</v>
      </c>
      <c r="E5" s="213" t="s">
        <v>62</v>
      </c>
      <c r="F5" s="252"/>
      <c r="G5" s="252"/>
      <c r="H5" s="252"/>
      <c r="I5" s="252"/>
    </row>
  </sheetData>
  <mergeCells count="1">
    <mergeCell ref="F3:I5"/>
  </mergeCells>
  <conditionalFormatting sqref="C3:D5">
    <cfRule type="expression" dxfId="94" priority="1">
      <formula>$A3="Medical"</formula>
    </cfRule>
  </conditionalFormatting>
  <conditionalFormatting sqref="C3:D5">
    <cfRule type="expression" dxfId="93" priority="2">
      <formula>$A3="Résiliation"</formula>
    </cfRule>
  </conditionalFormatting>
  <conditionalFormatting sqref="C3:D5">
    <cfRule type="expression" dxfId="92" priority="3">
      <formula>$A3="Inactif"</formula>
    </cfRule>
  </conditionalFormatting>
  <conditionalFormatting sqref="C3:D5">
    <cfRule type="expression" dxfId="91" priority="4">
      <formula>NOT(MOD(ROW(),2))</formula>
    </cfRule>
  </conditionalFormatting>
  <conditionalFormatting sqref="C3:D5">
    <cfRule type="expression" dxfId="90" priority="5">
      <formula>MOD(ROW(),2)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Suivi</vt:lpstr>
      <vt:lpstr>Synthèse suivi</vt:lpstr>
      <vt:lpstr>Bilans sportifs</vt:lpstr>
      <vt:lpstr>Bilans ostéo</vt:lpstr>
      <vt:lpstr>Bilans diet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</dc:creator>
  <cp:lastModifiedBy>Arbeitsplatz</cp:lastModifiedBy>
  <dcterms:created xsi:type="dcterms:W3CDTF">2019-03-29T12:03:29Z</dcterms:created>
  <dcterms:modified xsi:type="dcterms:W3CDTF">2019-03-29T12:22:45Z</dcterms:modified>
</cp:coreProperties>
</file>