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08" yWindow="492" windowWidth="23256" windowHeight="12576"/>
  </bookViews>
  <sheets>
    <sheet name="VENTES" sheetId="1" r:id="rId1"/>
    <sheet name="STOCK" sheetId="2" r:id="rId2"/>
  </sheets>
  <externalReferences>
    <externalReference r:id="rId3"/>
  </externalReferenc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6" i="1" l="1"/>
  <c r="I7" i="1"/>
  <c r="I8" i="1"/>
  <c r="I9" i="1"/>
  <c r="I10" i="1"/>
  <c r="I11" i="1"/>
  <c r="I5" i="1"/>
  <c r="H7" i="1"/>
  <c r="J7" i="1" s="1"/>
  <c r="H8" i="1"/>
  <c r="J8" i="1" s="1"/>
  <c r="H5" i="1"/>
  <c r="E6" i="1"/>
  <c r="H6" i="1" s="1"/>
  <c r="J6" i="1" s="1"/>
  <c r="E7" i="1"/>
  <c r="E8" i="1"/>
  <c r="E9" i="1"/>
  <c r="H9" i="1" s="1"/>
  <c r="J9" i="1" s="1"/>
  <c r="E10" i="1"/>
  <c r="H10" i="1" s="1"/>
  <c r="J10" i="1" s="1"/>
  <c r="E11" i="1"/>
  <c r="H11" i="1" s="1"/>
  <c r="J11" i="1" s="1"/>
  <c r="E5" i="1"/>
  <c r="J5" i="1" l="1"/>
</calcChain>
</file>

<file path=xl/sharedStrings.xml><?xml version="1.0" encoding="utf-8"?>
<sst xmlns="http://schemas.openxmlformats.org/spreadsheetml/2006/main" count="29" uniqueCount="18">
  <si>
    <t>TABLEAU DES VENTES</t>
  </si>
  <si>
    <t>DATE</t>
  </si>
  <si>
    <t>N° DE CDE</t>
  </si>
  <si>
    <t>FACTURE N°</t>
  </si>
  <si>
    <t>PRODUITS</t>
  </si>
  <si>
    <t>STOCK INITIAL</t>
  </si>
  <si>
    <t>SORTIE</t>
  </si>
  <si>
    <t>QTE</t>
  </si>
  <si>
    <t>REEL</t>
  </si>
  <si>
    <t>STOCK MINI</t>
  </si>
  <si>
    <t>A COMMANDER</t>
  </si>
  <si>
    <t>2019-0001</t>
  </si>
  <si>
    <t>ENTREE</t>
  </si>
  <si>
    <t>STOCK MINIMUM</t>
  </si>
  <si>
    <t>MOUVEMENT</t>
  </si>
  <si>
    <t>CLIP</t>
  </si>
  <si>
    <t>PINCE</t>
  </si>
  <si>
    <t>BARRETTE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</si>
</sst>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7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/>
        <bgColor theme="5"/>
      </patternFill>
    </fill>
    <fill>
      <patternFill patternType="solid">
        <fgColor theme="5" tint="0.79998168889431442"/>
        <bgColor theme="5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theme="5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5"/>
      </left>
      <right style="thin">
        <color theme="5"/>
      </right>
      <top style="thin">
        <color theme="5"/>
      </top>
      <bottom/>
      <diagonal/>
    </border>
    <border>
      <left style="thin">
        <color theme="5"/>
      </left>
      <right style="thin">
        <color theme="5"/>
      </right>
      <top style="thin">
        <color theme="5"/>
      </top>
      <bottom style="thin">
        <color theme="5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35">
    <xf numFmtId="0" fontId="0" fillId="0" borderId="0" xfId="0"/>
    <xf numFmtId="14" fontId="1" fillId="0" borderId="0" xfId="0" applyNumberFormat="1" applyFont="1" applyAlignment="1">
      <alignment vertical="center"/>
    </xf>
    <xf numFmtId="14" fontId="0" fillId="0" borderId="0" xfId="0" applyNumberFormat="1"/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3" fillId="0" borderId="3" xfId="0" applyFont="1" applyBorder="1" applyAlignment="1">
      <alignment vertical="center"/>
    </xf>
    <xf numFmtId="0" fontId="4" fillId="0" borderId="0" xfId="0" applyFont="1" applyAlignment="1">
      <alignment horizontal="center"/>
    </xf>
    <xf numFmtId="0" fontId="5" fillId="0" borderId="0" xfId="1"/>
    <xf numFmtId="0" fontId="0" fillId="0" borderId="5" xfId="0" applyFont="1" applyBorder="1"/>
    <xf numFmtId="0" fontId="0" fillId="0" borderId="6" xfId="0" applyFont="1" applyBorder="1"/>
    <xf numFmtId="0" fontId="4" fillId="0" borderId="4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164" fontId="0" fillId="3" borderId="4" xfId="0" applyNumberFormat="1" applyFont="1" applyFill="1" applyBorder="1"/>
    <xf numFmtId="0" fontId="3" fillId="3" borderId="4" xfId="0" applyFont="1" applyFill="1" applyBorder="1" applyAlignment="1">
      <alignment vertical="center"/>
    </xf>
    <xf numFmtId="0" fontId="3" fillId="3" borderId="3" xfId="0" applyFont="1" applyFill="1" applyBorder="1" applyAlignment="1">
      <alignment vertical="center"/>
    </xf>
    <xf numFmtId="164" fontId="0" fillId="0" borderId="4" xfId="0" applyNumberFormat="1" applyFont="1" applyBorder="1"/>
    <xf numFmtId="0" fontId="3" fillId="0" borderId="4" xfId="0" applyFont="1" applyBorder="1" applyAlignment="1">
      <alignment vertical="center"/>
    </xf>
    <xf numFmtId="164" fontId="0" fillId="3" borderId="2" xfId="0" applyNumberFormat="1" applyFont="1" applyFill="1" applyBorder="1"/>
    <xf numFmtId="0" fontId="3" fillId="3" borderId="2" xfId="0" applyFont="1" applyFill="1" applyBorder="1" applyAlignment="1">
      <alignment vertical="center"/>
    </xf>
    <xf numFmtId="0" fontId="3" fillId="3" borderId="1" xfId="0" applyFont="1" applyFill="1" applyBorder="1" applyAlignment="1">
      <alignment vertical="center"/>
    </xf>
    <xf numFmtId="0" fontId="6" fillId="2" borderId="5" xfId="0" applyFont="1" applyFill="1" applyBorder="1" applyAlignment="1">
      <alignment horizontal="center"/>
    </xf>
    <xf numFmtId="14" fontId="2" fillId="2" borderId="4" xfId="0" applyNumberFormat="1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/>
    </xf>
    <xf numFmtId="14" fontId="0" fillId="0" borderId="1" xfId="0" applyNumberFormat="1" applyFont="1" applyFill="1" applyBorder="1"/>
    <xf numFmtId="0" fontId="0" fillId="0" borderId="1" xfId="0" applyFont="1" applyFill="1" applyBorder="1"/>
    <xf numFmtId="0" fontId="3" fillId="0" borderId="1" xfId="0" applyFont="1" applyFill="1" applyBorder="1" applyAlignment="1">
      <alignment vertical="center"/>
    </xf>
    <xf numFmtId="0" fontId="0" fillId="0" borderId="1" xfId="0" applyFont="1" applyFill="1" applyBorder="1" applyAlignment="1">
      <alignment horizontal="center"/>
    </xf>
    <xf numFmtId="14" fontId="0" fillId="0" borderId="1" xfId="0" applyNumberFormat="1" applyFill="1" applyBorder="1"/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0" fontId="0" fillId="4" borderId="1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/>
    </xf>
  </cellXfs>
  <cellStyles count="2">
    <cellStyle name="Hyperlink" xfId="1" builtinId="8"/>
    <cellStyle name="Standard" xfId="0" builtinId="0"/>
  </cellStyles>
  <dxfs count="2">
    <dxf>
      <font>
        <b/>
        <i val="0"/>
        <strike val="0"/>
        <color rgb="FFFF0000"/>
      </font>
    </dxf>
    <dxf>
      <font>
        <b/>
        <i val="0"/>
        <strike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asso/Desktop/STE%20CLIPYK/TABLEAU%20DE%20BORD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CK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8"/>
  <sheetViews>
    <sheetView tabSelected="1" workbookViewId="0">
      <selection activeCell="D13" sqref="D13"/>
    </sheetView>
  </sheetViews>
  <sheetFormatPr baseColWidth="10" defaultRowHeight="14.4" x14ac:dyDescent="0.3"/>
  <cols>
    <col min="1" max="1" width="12.6640625" style="2" customWidth="1"/>
    <col min="3" max="3" width="15.5546875" bestFit="1" customWidth="1"/>
    <col min="4" max="4" width="12" style="3" customWidth="1"/>
    <col min="5" max="5" width="17.5546875" style="4" bestFit="1" customWidth="1"/>
    <col min="6" max="6" width="15.109375" style="4" customWidth="1"/>
    <col min="7" max="7" width="11.5546875" style="4"/>
    <col min="9" max="9" width="17.5546875" style="4" customWidth="1"/>
    <col min="10" max="10" width="15.6640625" style="4" bestFit="1" customWidth="1"/>
    <col min="11" max="11" width="19" style="4" bestFit="1" customWidth="1"/>
    <col min="15" max="15" width="16.77734375" bestFit="1" customWidth="1"/>
  </cols>
  <sheetData>
    <row r="1" spans="1:11" ht="28.8" customHeight="1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/>
    </row>
    <row r="2" spans="1:11" x14ac:dyDescent="0.3">
      <c r="H2" s="4"/>
      <c r="K2"/>
    </row>
    <row r="3" spans="1:11" x14ac:dyDescent="0.3">
      <c r="H3" s="4"/>
      <c r="K3"/>
    </row>
    <row r="4" spans="1:11" s="5" customFormat="1" x14ac:dyDescent="0.3">
      <c r="A4" s="22" t="s">
        <v>1</v>
      </c>
      <c r="B4" s="23" t="s">
        <v>2</v>
      </c>
      <c r="C4" s="23" t="s">
        <v>3</v>
      </c>
      <c r="D4" s="24" t="s">
        <v>4</v>
      </c>
      <c r="E4" s="23" t="s">
        <v>5</v>
      </c>
      <c r="F4" s="23" t="s">
        <v>14</v>
      </c>
      <c r="G4" s="23" t="s">
        <v>7</v>
      </c>
      <c r="H4" s="34" t="s">
        <v>8</v>
      </c>
      <c r="I4" s="23" t="s">
        <v>9</v>
      </c>
      <c r="J4" s="25" t="s">
        <v>10</v>
      </c>
    </row>
    <row r="5" spans="1:11" x14ac:dyDescent="0.3">
      <c r="A5" s="26">
        <v>43732</v>
      </c>
      <c r="B5" s="27" t="s">
        <v>11</v>
      </c>
      <c r="C5" s="27"/>
      <c r="D5" s="28" t="s">
        <v>15</v>
      </c>
      <c r="E5" s="29">
        <f>IFERROR(VLOOKUP(D5,STOCK!$A$1:$C$4,2,0),"")</f>
        <v>50</v>
      </c>
      <c r="F5" s="29" t="s">
        <v>6</v>
      </c>
      <c r="G5" s="29">
        <v>1</v>
      </c>
      <c r="H5" s="33">
        <f>IFERROR(IF(F5="Sortie",E5-G5,E5+G5),"")</f>
        <v>49</v>
      </c>
      <c r="I5" s="29">
        <f>IFERROR(VLOOKUP(D5,STOCK!$A$1:$C$4,3,0),"")</f>
        <v>20</v>
      </c>
      <c r="J5" s="29" t="str">
        <f>IF(H5&lt;I5,"Commander","")</f>
        <v/>
      </c>
      <c r="K5"/>
    </row>
    <row r="6" spans="1:11" x14ac:dyDescent="0.3">
      <c r="A6" s="26"/>
      <c r="B6" s="27"/>
      <c r="C6" s="27"/>
      <c r="D6" s="28" t="s">
        <v>15</v>
      </c>
      <c r="E6" s="29">
        <f>IFERROR(VLOOKUP(D6,STOCK!$A$1:$C$4,2,0),"")</f>
        <v>50</v>
      </c>
      <c r="F6" s="29" t="s">
        <v>6</v>
      </c>
      <c r="G6" s="29">
        <v>1</v>
      </c>
      <c r="H6" s="33">
        <f>IFERROR(IF(F6="Sortie",E6-SUMIFS($G$5:G5,$D$5:D5,D6,$F$5:F5,F6)-G6,E6+SUMIFS($G$5:G5,$D$5:D5,D6,$F$5:F5,F6)+G6),"")</f>
        <v>48</v>
      </c>
      <c r="I6" s="29">
        <f>IFERROR(VLOOKUP(D6,STOCK!$A$1:$C$4,3,0),"")</f>
        <v>20</v>
      </c>
      <c r="J6" s="29" t="str">
        <f t="shared" ref="J6:J11" si="0">IF(H6&lt;I6,"Commander","")</f>
        <v/>
      </c>
      <c r="K6"/>
    </row>
    <row r="7" spans="1:11" x14ac:dyDescent="0.3">
      <c r="A7" s="26"/>
      <c r="B7" s="27"/>
      <c r="C7" s="27"/>
      <c r="D7" s="28" t="s">
        <v>17</v>
      </c>
      <c r="E7" s="29">
        <f>IFERROR(VLOOKUP(D7,STOCK!$A$1:$C$4,2,0),"")</f>
        <v>30</v>
      </c>
      <c r="F7" s="29" t="s">
        <v>12</v>
      </c>
      <c r="G7" s="29">
        <v>2</v>
      </c>
      <c r="H7" s="33">
        <f>IFERROR(IF(F7="Sortie",E7-SUMIFS($G$5:G6,$D$5:D6,D7,$F$5:F6,F7)-G7,E7+SUMIFS($G$5:G6,$D$5:D6,D7,$F$5:F6,F7)+G7),"")</f>
        <v>32</v>
      </c>
      <c r="I7" s="29">
        <f>IFERROR(VLOOKUP(D7,STOCK!$A$1:$C$4,3,0),"")</f>
        <v>10</v>
      </c>
      <c r="J7" s="29" t="str">
        <f t="shared" si="0"/>
        <v/>
      </c>
      <c r="K7"/>
    </row>
    <row r="8" spans="1:11" x14ac:dyDescent="0.3">
      <c r="A8" s="26"/>
      <c r="B8" s="27"/>
      <c r="C8" s="27"/>
      <c r="D8" s="28" t="s">
        <v>17</v>
      </c>
      <c r="E8" s="29">
        <f>IFERROR(VLOOKUP(D8,STOCK!$A$1:$C$4,2,0),"")</f>
        <v>30</v>
      </c>
      <c r="F8" s="29" t="s">
        <v>12</v>
      </c>
      <c r="G8" s="29">
        <v>2</v>
      </c>
      <c r="H8" s="33">
        <f>IFERROR(IF(F8="Sortie",E8-SUMIFS($G$5:G7,$D$5:D7,D8,$F$5:F7,F8)-G8,E8+SUMIFS($G$5:G7,$D$5:D7,D8,$F$5:F7,F8)+G8),"")</f>
        <v>34</v>
      </c>
      <c r="I8" s="29">
        <f>IFERROR(VLOOKUP(D8,STOCK!$A$1:$C$4,3,0),"")</f>
        <v>10</v>
      </c>
      <c r="J8" s="29" t="str">
        <f t="shared" si="0"/>
        <v/>
      </c>
      <c r="K8"/>
    </row>
    <row r="9" spans="1:11" x14ac:dyDescent="0.3">
      <c r="A9" s="26"/>
      <c r="B9" s="27"/>
      <c r="C9" s="27"/>
      <c r="D9" s="28"/>
      <c r="E9" s="29" t="str">
        <f>IFERROR(VLOOKUP(D9,STOCK!$A$1:$C$4,2,0),"")</f>
        <v/>
      </c>
      <c r="F9" s="29"/>
      <c r="G9" s="29"/>
      <c r="H9" s="33" t="str">
        <f>IFERROR(IF(F9="Sortie",E9-SUMIFS($G$5:G8,$D$5:D8,D9,$F$5:F8,F9)-G9,E9+SUMIFS($G$5:G8,$D$5:D8,D9,$F$5:F8,F9)+G9),"")</f>
        <v/>
      </c>
      <c r="I9" s="29" t="str">
        <f>IFERROR(VLOOKUP(D9,STOCK!$A$1:$C$4,3,0),"")</f>
        <v/>
      </c>
      <c r="J9" s="29" t="str">
        <f t="shared" si="0"/>
        <v/>
      </c>
      <c r="K9"/>
    </row>
    <row r="10" spans="1:11" x14ac:dyDescent="0.3">
      <c r="A10" s="26"/>
      <c r="B10" s="27"/>
      <c r="C10" s="27"/>
      <c r="D10" s="28"/>
      <c r="E10" s="29" t="str">
        <f>IFERROR(VLOOKUP(D10,STOCK!$A$1:$C$4,2,0),"")</f>
        <v/>
      </c>
      <c r="F10" s="29"/>
      <c r="G10" s="29"/>
      <c r="H10" s="33" t="str">
        <f>IFERROR(IF(F10="Sortie",E10-SUMIFS($G$5:G9,$D$5:D9,D10,$F$5:F9,F10)-G10,E10+SUMIFS($G$5:G9,$D$5:D9,D10,$F$5:F9,F10)+G10),"")</f>
        <v/>
      </c>
      <c r="I10" s="29" t="str">
        <f>IFERROR(VLOOKUP(D10,STOCK!$A$1:$C$4,3,0),"")</f>
        <v/>
      </c>
      <c r="J10" s="29" t="str">
        <f t="shared" si="0"/>
        <v/>
      </c>
      <c r="K10"/>
    </row>
    <row r="11" spans="1:11" x14ac:dyDescent="0.3">
      <c r="A11" s="30"/>
      <c r="B11" s="31"/>
      <c r="C11" s="31"/>
      <c r="D11" s="28"/>
      <c r="E11" s="29" t="str">
        <f>IFERROR(VLOOKUP(D11,STOCK!$A$1:$C$4,2,0),"")</f>
        <v/>
      </c>
      <c r="F11" s="32"/>
      <c r="G11" s="32"/>
      <c r="H11" s="33" t="str">
        <f>IFERROR(IF(F11="Sortie",E11-SUMIFS($G$5:G10,$D$5:D10,D11,$F$5:F10,F11)-G11,E11+SUMIFS($G$5:G10,$D$5:D10,D11,$F$5:F10,F11)+G11),"")</f>
        <v/>
      </c>
      <c r="I11" s="29" t="str">
        <f>IFERROR(VLOOKUP(D11,STOCK!$A$1:$C$4,3,0),"")</f>
        <v/>
      </c>
      <c r="J11" s="29" t="str">
        <f t="shared" si="0"/>
        <v/>
      </c>
    </row>
    <row r="17" ht="14.4" customHeight="1" x14ac:dyDescent="0.3"/>
    <row r="18" ht="14.4" customHeight="1" x14ac:dyDescent="0.3"/>
    <row r="19" ht="14.4" customHeight="1" x14ac:dyDescent="0.3"/>
    <row r="20" ht="14.4" customHeight="1" x14ac:dyDescent="0.3"/>
    <row r="21" ht="14.4" customHeight="1" x14ac:dyDescent="0.3"/>
    <row r="22" ht="14.4" customHeight="1" x14ac:dyDescent="0.3"/>
    <row r="23" ht="14.4" customHeight="1" x14ac:dyDescent="0.3"/>
    <row r="24" ht="14.4" customHeight="1" x14ac:dyDescent="0.3"/>
    <row r="25" ht="14.4" customHeight="1" x14ac:dyDescent="0.3"/>
    <row r="26" ht="14.4" customHeight="1" x14ac:dyDescent="0.3"/>
    <row r="27" ht="14.4" customHeight="1" x14ac:dyDescent="0.3"/>
    <row r="28" ht="14.4" customHeight="1" x14ac:dyDescent="0.3"/>
  </sheetData>
  <conditionalFormatting sqref="J5:J11">
    <cfRule type="containsText" dxfId="0" priority="1" operator="containsText" text="Commander">
      <formula>NOT(ISERROR(SEARCH("Commander",J5)))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[1]STOCK!#REF!</xm:f>
          </x14:formula1>
          <xm:sqref>I4</xm:sqref>
        </x14:dataValidation>
        <x14:dataValidation type="list" allowBlank="1" showInputMessage="1" showErrorMessage="1">
          <x14:formula1>
            <xm:f>STOCK!$A$2:$A$4</xm:f>
          </x14:formula1>
          <xm:sqref>D5:D28</xm:sqref>
        </x14:dataValidation>
        <x14:dataValidation type="list" allowBlank="1" showInputMessage="1" showErrorMessage="1">
          <x14:formula1>
            <xm:f>STOCK!$E$2:$E$3</xm:f>
          </x14:formula1>
          <xm:sqref>F5:F11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workbookViewId="0">
      <selection activeCell="C1" sqref="C1"/>
    </sheetView>
  </sheetViews>
  <sheetFormatPr baseColWidth="10" defaultRowHeight="14.4" x14ac:dyDescent="0.3"/>
  <cols>
    <col min="1" max="2" width="16.44140625" customWidth="1"/>
    <col min="3" max="3" width="18" customWidth="1"/>
  </cols>
  <sheetData>
    <row r="1" spans="1:5" s="7" customFormat="1" x14ac:dyDescent="0.3">
      <c r="A1" s="11" t="s">
        <v>4</v>
      </c>
      <c r="B1" s="11" t="s">
        <v>5</v>
      </c>
      <c r="C1" s="12" t="s">
        <v>13</v>
      </c>
      <c r="E1" s="21" t="s">
        <v>14</v>
      </c>
    </row>
    <row r="2" spans="1:5" x14ac:dyDescent="0.3">
      <c r="A2" s="13" t="s">
        <v>15</v>
      </c>
      <c r="B2" s="14">
        <v>50</v>
      </c>
      <c r="C2" s="15">
        <v>20</v>
      </c>
      <c r="E2" s="9" t="s">
        <v>12</v>
      </c>
    </row>
    <row r="3" spans="1:5" x14ac:dyDescent="0.3">
      <c r="A3" s="16" t="s">
        <v>17</v>
      </c>
      <c r="B3" s="17">
        <v>30</v>
      </c>
      <c r="C3" s="6">
        <v>10</v>
      </c>
      <c r="E3" s="10" t="s">
        <v>6</v>
      </c>
    </row>
    <row r="4" spans="1:5" x14ac:dyDescent="0.3">
      <c r="A4" s="18" t="s">
        <v>16</v>
      </c>
      <c r="B4" s="19">
        <v>40</v>
      </c>
      <c r="C4" s="20">
        <v>10</v>
      </c>
    </row>
    <row r="8" spans="1:5" x14ac:dyDescent="0.3">
      <c r="A8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VENTES</vt:lpstr>
      <vt:lpstr>STOCK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Kassou</dc:creator>
  <cp:lastModifiedBy>Arbeitsplatz</cp:lastModifiedBy>
  <dcterms:created xsi:type="dcterms:W3CDTF">2019-10-31T06:13:10Z</dcterms:created>
  <dcterms:modified xsi:type="dcterms:W3CDTF">2019-11-03T16:19:59Z</dcterms:modified>
</cp:coreProperties>
</file>