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8800" windowHeight="12300" activeTab="2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G4" i="3" l="1"/>
  <c r="G5" i="3"/>
  <c r="E2" i="3"/>
  <c r="G2" i="3" s="1"/>
  <c r="E3" i="3"/>
  <c r="G3" i="3" s="1"/>
  <c r="E4" i="3"/>
  <c r="E5" i="3"/>
  <c r="E6" i="3"/>
  <c r="G6" i="3" s="1"/>
  <c r="E7" i="3"/>
  <c r="G7" i="3" s="1"/>
  <c r="D2" i="3"/>
  <c r="D3" i="3"/>
  <c r="D4" i="3"/>
  <c r="D5" i="3"/>
  <c r="D6" i="3"/>
  <c r="D7" i="3"/>
  <c r="F7" i="3" l="1"/>
  <c r="F3" i="3"/>
  <c r="F6" i="3"/>
  <c r="F2" i="3"/>
  <c r="F5" i="3"/>
  <c r="F4" i="3"/>
  <c r="K19" i="2"/>
  <c r="J19" i="2"/>
  <c r="K18" i="2"/>
  <c r="J18" i="2"/>
  <c r="K17" i="2"/>
  <c r="J17" i="2"/>
  <c r="K16" i="2"/>
  <c r="J16" i="2"/>
  <c r="K15" i="2"/>
  <c r="J15" i="2"/>
  <c r="K14" i="2"/>
  <c r="J14" i="2"/>
  <c r="K13" i="2"/>
  <c r="A13" i="2" s="1"/>
  <c r="J13" i="2"/>
  <c r="A17" i="2" l="1"/>
  <c r="A16" i="2"/>
  <c r="A18" i="2"/>
  <c r="A15" i="2"/>
  <c r="A14" i="2"/>
  <c r="A19" i="2"/>
  <c r="C6" i="2"/>
  <c r="C7" i="2"/>
  <c r="C8" i="2"/>
  <c r="C9" i="2"/>
  <c r="C10" i="2"/>
  <c r="C5" i="2"/>
  <c r="Q4" i="1" l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</calcChain>
</file>

<file path=xl/sharedStrings.xml><?xml version="1.0" encoding="utf-8"?>
<sst xmlns="http://schemas.openxmlformats.org/spreadsheetml/2006/main" count="43" uniqueCount="21">
  <si>
    <t>Début</t>
  </si>
  <si>
    <t>Fin</t>
  </si>
  <si>
    <t>Vérifi.</t>
  </si>
  <si>
    <t>Etat</t>
  </si>
  <si>
    <t>Horaire</t>
  </si>
  <si>
    <t>Statut</t>
  </si>
  <si>
    <t>fin</t>
  </si>
  <si>
    <t>Jours d'intervention</t>
  </si>
  <si>
    <t>Heure Début</t>
  </si>
  <si>
    <t>Heure Fin</t>
  </si>
  <si>
    <t>Code et noms sites</t>
  </si>
  <si>
    <t>Adresses</t>
  </si>
  <si>
    <t xml:space="preserve">LUNDI </t>
  </si>
  <si>
    <t>MARDI MERCREDI JEUDI VENDREDI</t>
  </si>
  <si>
    <t>heure par Semaine</t>
  </si>
  <si>
    <t>JEUDI</t>
  </si>
  <si>
    <t>Trouve1</t>
  </si>
  <si>
    <t>Trouve2</t>
  </si>
  <si>
    <t>Test1</t>
  </si>
  <si>
    <t>Test2</t>
  </si>
  <si>
    <t>Possibilité de masquer les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</si>
</sst>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"/>
    <numFmt numFmtId="165" formatCode="[hh]:mm"/>
    <numFmt numFmtId="169" formatCode="[$-F400]h:mm:ss\ AM/PM"/>
  </numFmts>
  <fonts count="11" x14ac:knownFonts="1">
    <font>
      <sz val="11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2" tint="-0.499984740745262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rgb="FF3E3E3E"/>
      <name val="Courier New"/>
      <family val="3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64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164" fontId="1" fillId="3" borderId="2" xfId="0" applyNumberFormat="1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vertical="center"/>
    </xf>
    <xf numFmtId="164" fontId="1" fillId="4" borderId="2" xfId="0" applyNumberFormat="1" applyFont="1" applyFill="1" applyBorder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164" fontId="1" fillId="5" borderId="5" xfId="0" applyNumberFormat="1" applyFont="1" applyFill="1" applyBorder="1" applyAlignment="1" applyProtection="1">
      <alignment horizontal="center" vertical="center"/>
    </xf>
    <xf numFmtId="164" fontId="2" fillId="6" borderId="2" xfId="0" applyNumberFormat="1" applyFont="1" applyFill="1" applyBorder="1" applyAlignment="1" applyProtection="1">
      <alignment horizontal="center" vertical="center"/>
    </xf>
    <xf numFmtId="165" fontId="3" fillId="2" borderId="6" xfId="0" applyNumberFormat="1" applyFont="1" applyFill="1" applyBorder="1" applyAlignment="1" applyProtection="1">
      <alignment horizontal="center" vertical="center"/>
      <protection locked="0"/>
    </xf>
    <xf numFmtId="165" fontId="3" fillId="3" borderId="6" xfId="0" applyNumberFormat="1" applyFont="1" applyFill="1" applyBorder="1" applyAlignment="1" applyProtection="1">
      <alignment horizontal="center" vertical="center"/>
      <protection locked="0"/>
    </xf>
    <xf numFmtId="165" fontId="3" fillId="4" borderId="6" xfId="0" applyNumberFormat="1" applyFont="1" applyFill="1" applyBorder="1" applyAlignment="1" applyProtection="1">
      <alignment horizontal="center" vertical="center"/>
      <protection locked="0"/>
    </xf>
    <xf numFmtId="165" fontId="3" fillId="5" borderId="7" xfId="0" quotePrefix="1" applyNumberFormat="1" applyFont="1" applyFill="1" applyBorder="1" applyAlignment="1" applyProtection="1">
      <alignment horizontal="center" vertical="center"/>
    </xf>
    <xf numFmtId="0" fontId="4" fillId="2" borderId="6" xfId="0" quotePrefix="1" applyFont="1" applyFill="1" applyBorder="1" applyAlignment="1">
      <alignment horizontal="center" vertical="center"/>
    </xf>
    <xf numFmtId="2" fontId="4" fillId="7" borderId="6" xfId="0" applyNumberFormat="1" applyFont="1" applyFill="1" applyBorder="1" applyAlignment="1" applyProtection="1">
      <alignment horizontal="center" vertical="center"/>
    </xf>
    <xf numFmtId="165" fontId="6" fillId="0" borderId="0" xfId="0" applyNumberFormat="1" applyFont="1" applyBorder="1"/>
    <xf numFmtId="165" fontId="6" fillId="0" borderId="0" xfId="0" applyNumberFormat="1" applyFont="1" applyFill="1" applyBorder="1"/>
    <xf numFmtId="0" fontId="0" fillId="0" borderId="0" xfId="0" applyBorder="1"/>
    <xf numFmtId="20" fontId="0" fillId="0" borderId="0" xfId="0" applyNumberFormat="1"/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8" borderId="8" xfId="0" applyNumberFormat="1" applyFont="1" applyFill="1" applyBorder="1" applyAlignment="1">
      <alignment horizontal="center" vertical="center"/>
    </xf>
    <xf numFmtId="20" fontId="7" fillId="0" borderId="8" xfId="0" applyNumberFormat="1" applyFont="1" applyBorder="1" applyAlignment="1">
      <alignment horizontal="center" vertical="center" wrapText="1"/>
    </xf>
    <xf numFmtId="20" fontId="7" fillId="0" borderId="9" xfId="0" applyNumberFormat="1" applyFont="1" applyBorder="1" applyAlignment="1">
      <alignment horizontal="center" vertical="center" wrapText="1"/>
    </xf>
    <xf numFmtId="0" fontId="8" fillId="0" borderId="0" xfId="0" applyFont="1"/>
    <xf numFmtId="20" fontId="7" fillId="0" borderId="8" xfId="0" applyNumberFormat="1" applyFont="1" applyBorder="1" applyAlignment="1">
      <alignment horizontal="center" vertical="center"/>
    </xf>
    <xf numFmtId="20" fontId="7" fillId="0" borderId="9" xfId="0" applyNumberFormat="1" applyFont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20" fontId="9" fillId="8" borderId="8" xfId="0" applyNumberFormat="1" applyFont="1" applyFill="1" applyBorder="1" applyAlignment="1">
      <alignment horizontal="center" vertical="center"/>
    </xf>
    <xf numFmtId="20" fontId="9" fillId="8" borderId="9" xfId="0" applyNumberFormat="1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9" fillId="8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14" fontId="0" fillId="0" borderId="0" xfId="0" applyNumberFormat="1"/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20" fontId="9" fillId="0" borderId="0" xfId="0" applyNumberFormat="1" applyFont="1" applyFill="1" applyBorder="1" applyAlignment="1">
      <alignment horizontal="center" vertical="center"/>
    </xf>
    <xf numFmtId="14" fontId="7" fillId="0" borderId="12" xfId="0" applyNumberFormat="1" applyFont="1" applyBorder="1" applyAlignment="1">
      <alignment vertical="center"/>
    </xf>
    <xf numFmtId="14" fontId="0" fillId="0" borderId="0" xfId="0" applyNumberFormat="1" applyFill="1" applyBorder="1"/>
    <xf numFmtId="0" fontId="0" fillId="0" borderId="0" xfId="0" applyFill="1"/>
    <xf numFmtId="169" fontId="0" fillId="0" borderId="0" xfId="0" applyNumberFormat="1" applyFill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1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  <name val="Cambria"/>
        <scheme val="none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169" formatCode="[$-F400]h:mm:ss\ AM/PM"/>
      <fill>
        <patternFill patternType="none">
          <fgColor indexed="64"/>
          <bgColor auto="1"/>
        </patternFill>
      </fill>
    </dxf>
    <dxf>
      <numFmt numFmtId="169" formatCode="[$-F400]h:mm:ss\ AM/PM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>
          <bgColor rgb="FFFF0000"/>
        </patternFill>
      </fill>
    </dxf>
    <dxf>
      <numFmt numFmtId="0" formatCode="General"/>
    </dxf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</xdr:colOff>
      <xdr:row>7</xdr:row>
      <xdr:rowOff>87630</xdr:rowOff>
    </xdr:from>
    <xdr:to>
      <xdr:col>7</xdr:col>
      <xdr:colOff>7620</xdr:colOff>
      <xdr:row>10</xdr:row>
      <xdr:rowOff>41910</xdr:rowOff>
    </xdr:to>
    <xdr:sp macro="" textlink="">
      <xdr:nvSpPr>
        <xdr:cNvPr id="2" name="Accolade fermante 1"/>
        <xdr:cNvSpPr/>
      </xdr:nvSpPr>
      <xdr:spPr>
        <a:xfrm rot="5400000">
          <a:off x="4646295" y="55245"/>
          <a:ext cx="502920" cy="312801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2:C10" totalsRowShown="0">
  <autoFilter ref="A2:C10"/>
  <tableColumns count="3">
    <tableColumn id="1" name="Etat"/>
    <tableColumn id="2" name="Horaire" dataDxfId="18"/>
    <tableColumn id="3" name="Statut" dataDxfId="17">
      <calculatedColumnFormula>IF(AND(Tableau3[[#This Row],[Horaire]]&gt;B1,Tableau3[[#This Row],[Horaire]]&lt;B2),"Nok","Ok")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7" totalsRowShown="0" dataDxfId="12" headerRowBorderDxfId="14" tableBorderDxfId="15">
  <autoFilter ref="A1:G7"/>
  <tableColumns count="7">
    <tableColumn id="1" name="Jours d'intervention" dataDxfId="11"/>
    <tableColumn id="2" name="Heure Début" dataDxfId="13"/>
    <tableColumn id="3" name="Heure Fin" dataDxfId="10"/>
    <tableColumn id="4" name="Trouve1" dataDxfId="9">
      <calculatedColumnFormula>VLOOKUP(Tableau1[[#This Row],[Jours d''intervention]],Tableau1[[Jours d''intervention]:[Heure Fin]],2,FALSE)</calculatedColumnFormula>
    </tableColumn>
    <tableColumn id="5" name="Trouve2" dataDxfId="8">
      <calculatedColumnFormula>VLOOKUP(Tableau1[[#This Row],[Jours d''intervention]],Tableau1[[Jours d''intervention]:[Heure Fin]],3,FALSE)</calculatedColumnFormula>
    </tableColumn>
    <tableColumn id="6" name="Test1" dataDxfId="7">
      <calculatedColumnFormula>IF(AND(Tableau1[[#This Row],[Heure Début]]&gt;Tableau1[[#This Row],[Trouve1]],Tableau1[[#This Row],[Heure Début]]&lt;Tableau1[[#This Row],[Trouve2]]),"Nok","Ok")</calculatedColumnFormula>
    </tableColumn>
    <tableColumn id="7" name="Test2" dataDxfId="6">
      <calculatedColumnFormula>IF(AND(Tableau1[[#This Row],[Heure Fin]]&gt;Tableau1[[#This Row],[Trouve2]],Tableau1[[#This Row],[Heure Fin]]&lt;Tableau1[[#This Row],[Trouve2]]),"Nok","Ok")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W34"/>
  <sheetViews>
    <sheetView zoomScale="90" zoomScaleNormal="90" workbookViewId="0">
      <selection activeCell="A5" sqref="A5:XFD5"/>
    </sheetView>
  </sheetViews>
  <sheetFormatPr baseColWidth="10" defaultRowHeight="14.4" x14ac:dyDescent="0.3"/>
  <cols>
    <col min="1" max="1" width="11.5546875" customWidth="1"/>
    <col min="2" max="2" width="7" customWidth="1"/>
    <col min="3" max="17" width="6.6640625" customWidth="1"/>
    <col min="18" max="18" width="2.6640625" customWidth="1"/>
    <col min="19" max="20" width="6.88671875" customWidth="1"/>
    <col min="21" max="22" width="6.88671875" hidden="1" customWidth="1"/>
    <col min="23" max="23" width="0" hidden="1" customWidth="1"/>
  </cols>
  <sheetData>
    <row r="2" spans="3:23" x14ac:dyDescent="0.3">
      <c r="I2" s="1"/>
      <c r="J2" s="1"/>
      <c r="K2" s="19"/>
      <c r="L2" s="19"/>
      <c r="M2" s="19"/>
      <c r="N2" s="19"/>
      <c r="O2" s="19"/>
      <c r="P2" s="19"/>
    </row>
    <row r="3" spans="3:23" ht="15" thickBot="1" x14ac:dyDescent="0.35">
      <c r="C3" s="2" t="s">
        <v>0</v>
      </c>
      <c r="D3" s="3" t="s">
        <v>1</v>
      </c>
      <c r="E3" s="4" t="s">
        <v>0</v>
      </c>
      <c r="F3" s="5" t="s">
        <v>1</v>
      </c>
      <c r="G3" s="6" t="s">
        <v>0</v>
      </c>
      <c r="H3" s="7" t="s">
        <v>1</v>
      </c>
      <c r="I3" s="8" t="s">
        <v>0</v>
      </c>
      <c r="J3" s="9" t="s">
        <v>1</v>
      </c>
      <c r="K3" s="8" t="s">
        <v>0</v>
      </c>
      <c r="L3" s="9" t="s">
        <v>1</v>
      </c>
      <c r="M3" s="8" t="s">
        <v>0</v>
      </c>
      <c r="N3" s="9" t="s">
        <v>1</v>
      </c>
      <c r="O3" s="8" t="s">
        <v>0</v>
      </c>
      <c r="P3" s="9" t="s">
        <v>1</v>
      </c>
      <c r="Q3" s="10" t="s">
        <v>2</v>
      </c>
    </row>
    <row r="4" spans="3:23" ht="16.2" thickTop="1" x14ac:dyDescent="0.3">
      <c r="C4" s="11">
        <v>0.29166666666666669</v>
      </c>
      <c r="D4" s="11">
        <v>0.58333333333333337</v>
      </c>
      <c r="E4" s="12">
        <v>0.52083333333333337</v>
      </c>
      <c r="F4" s="12">
        <v>0.625</v>
      </c>
      <c r="G4" s="13">
        <v>0.85416666666666663</v>
      </c>
      <c r="H4" s="13">
        <v>0.27083333333333331</v>
      </c>
      <c r="I4" s="14">
        <v>0.29166666666666669</v>
      </c>
      <c r="J4" s="14">
        <v>0.91666666666666663</v>
      </c>
      <c r="K4" s="14"/>
      <c r="L4" s="14"/>
      <c r="M4" s="14"/>
      <c r="N4" s="14"/>
      <c r="O4" s="14"/>
      <c r="P4" s="14"/>
      <c r="Q4" s="15" t="str">
        <f t="shared" ref="Q4:Q34" si="0">IF(((C4&lt;&gt;"")-(D4&lt;&gt;""))+2*((E4&lt;&gt;"")-(F4&lt;&gt;""))+4*((G4&lt;&gt;"")-(H4&lt;&gt;""))+8*((I4&lt;&gt;"")-(J4&lt;&gt;""))+16*(C4&amp;D4&amp;E4&amp;F4&amp;G4&amp;H4&amp;I4&amp;J4=""),"",IF(ROUND(
 (MAX(E4,MIN(F4+(F4&lt;=E4),D4+(D4&lt;=C4)))-MIN(F4+(F4&lt;=E4),MAX(E4,C4)))*(C4&lt;&gt;"")*(D4&lt;&gt;"")*(E4&lt;&gt;"")*(F4&lt;&gt;"")
+(MAX(G4,MIN(H4+(H4&lt;=G4),D4+(D4&lt;=C4)))-MIN(H4+(H4&lt;=G4),MAX(G4,C4)))*(C4&lt;&gt;"")*(D4&lt;&gt;"")*(G4&lt;&gt;"")*(H4&lt;&gt;"")
+(MAX(I4,MIN(J4+(J4&lt;=I4),D4+(D4&lt;=C4)))-MIN(J4+(J4&lt;=I4),MAX(I4,C4)))*(C4&lt;&gt;"")*(D4&lt;&gt;"")*(I4&lt;&gt;"")*(J4&lt;&gt;"")
+(MAX(G4,MIN(H4+(H4&lt;=G4),F4+(F4&lt;=E4)))-MIN(H4+(H4&lt;=G4),MAX(G4,E4)))*(E4&lt;&gt;"")*(F4&lt;&gt;"")*(G4&lt;&gt;"")*(H4&lt;&gt;"")
+(MAX(I4,MIN(J4+(J4&lt;=I4),F4+(F4&lt;=E4)))-MIN(J4+(J4&lt;=I4),MAX(I4,E4)))*(E4&lt;&gt;"")*(F4&lt;&gt;"")*(I4&lt;&gt;"")*(J4&lt;&gt;"")
+(MAX(I4,MIN(J4+(J4&lt;=I4),H4+(H4&lt;=G4)))-MIN(J4+(J4&lt;=I4),MAX(I4,G4)))*(G4&lt;&gt;"")*(H4&lt;&gt;"")*(I4&lt;&gt;"")*(J4&lt;&gt;""),6),"NON","OK"))</f>
        <v>NON</v>
      </c>
      <c r="S4" s="17"/>
      <c r="T4" s="17"/>
      <c r="U4" s="17"/>
      <c r="V4" s="17"/>
      <c r="W4" s="18"/>
    </row>
    <row r="5" spans="3:23" ht="15.6" x14ac:dyDescent="0.3">
      <c r="C5" s="11">
        <v>0.54166666666666663</v>
      </c>
      <c r="D5" s="11"/>
      <c r="E5" s="12">
        <v>0.54166666666666663</v>
      </c>
      <c r="F5" s="12">
        <v>0.58333333333333337</v>
      </c>
      <c r="G5" s="13">
        <v>0.45833333333333331</v>
      </c>
      <c r="H5" s="13">
        <v>0.5</v>
      </c>
      <c r="I5" s="14">
        <v>0.375</v>
      </c>
      <c r="J5" s="14">
        <v>0.41666666666666669</v>
      </c>
      <c r="K5" s="14"/>
      <c r="L5" s="14"/>
      <c r="M5" s="14"/>
      <c r="N5" s="14"/>
      <c r="O5" s="14"/>
      <c r="P5" s="14"/>
      <c r="Q5" s="16" t="str">
        <f t="shared" si="0"/>
        <v/>
      </c>
      <c r="S5" s="17"/>
      <c r="T5" s="17"/>
      <c r="U5" s="17"/>
      <c r="V5" s="17"/>
    </row>
    <row r="6" spans="3:23" ht="15.6" x14ac:dyDescent="0.3">
      <c r="C6" s="11">
        <v>0.54166666666666663</v>
      </c>
      <c r="D6" s="11">
        <v>0.58333333333333337</v>
      </c>
      <c r="E6" s="12">
        <v>0.375</v>
      </c>
      <c r="F6" s="12">
        <v>0.41666666666666669</v>
      </c>
      <c r="G6" s="13"/>
      <c r="H6" s="13"/>
      <c r="I6" s="14">
        <v>0.45833333333333331</v>
      </c>
      <c r="J6" s="14">
        <v>0.5</v>
      </c>
      <c r="K6" s="14"/>
      <c r="L6" s="14"/>
      <c r="M6" s="14"/>
      <c r="N6" s="14"/>
      <c r="O6" s="14"/>
      <c r="P6" s="14"/>
      <c r="Q6" s="16" t="str">
        <f t="shared" si="0"/>
        <v>OK</v>
      </c>
      <c r="S6" s="17"/>
      <c r="T6" s="17"/>
      <c r="U6" s="17"/>
      <c r="V6" s="17"/>
    </row>
    <row r="7" spans="3:23" ht="15.6" x14ac:dyDescent="0.3">
      <c r="C7" s="11"/>
      <c r="D7" s="11"/>
      <c r="E7" s="12"/>
      <c r="F7" s="12"/>
      <c r="G7" s="13"/>
      <c r="H7" s="13"/>
      <c r="I7" s="14"/>
      <c r="J7" s="14"/>
      <c r="K7" s="14"/>
      <c r="L7" s="14"/>
      <c r="M7" s="14"/>
      <c r="N7" s="14"/>
      <c r="O7" s="14"/>
      <c r="P7" s="14"/>
      <c r="Q7" s="16" t="str">
        <f t="shared" si="0"/>
        <v/>
      </c>
      <c r="S7" s="17"/>
      <c r="T7" s="17"/>
      <c r="U7" s="17"/>
      <c r="V7" s="17"/>
    </row>
    <row r="8" spans="3:23" ht="15.6" x14ac:dyDescent="0.3">
      <c r="C8" s="11"/>
      <c r="D8" s="11"/>
      <c r="E8" s="12"/>
      <c r="F8" s="12"/>
      <c r="G8" s="13"/>
      <c r="H8" s="13"/>
      <c r="I8" s="14"/>
      <c r="J8" s="14"/>
      <c r="K8" s="14"/>
      <c r="L8" s="14"/>
      <c r="M8" s="14"/>
      <c r="N8" s="14"/>
      <c r="O8" s="14"/>
      <c r="P8" s="14"/>
      <c r="Q8" s="16" t="str">
        <f t="shared" si="0"/>
        <v/>
      </c>
      <c r="S8" s="17"/>
      <c r="T8" s="17"/>
      <c r="U8" s="17"/>
      <c r="V8" s="17"/>
    </row>
    <row r="9" spans="3:23" ht="15.6" x14ac:dyDescent="0.3">
      <c r="C9" s="11">
        <v>0.54166666666666663</v>
      </c>
      <c r="D9" s="11">
        <v>0.58333333333333337</v>
      </c>
      <c r="E9" s="12">
        <v>0.58333333333333337</v>
      </c>
      <c r="F9" s="12">
        <v>0.625</v>
      </c>
      <c r="G9" s="13">
        <v>0.66666666666666663</v>
      </c>
      <c r="H9" s="13">
        <v>0.70833333333333337</v>
      </c>
      <c r="I9" s="14">
        <v>0.45833333333333331</v>
      </c>
      <c r="J9" s="14"/>
      <c r="K9" s="14"/>
      <c r="L9" s="14"/>
      <c r="M9" s="14"/>
      <c r="N9" s="14"/>
      <c r="O9" s="14"/>
      <c r="P9" s="14"/>
      <c r="Q9" s="16" t="str">
        <f t="shared" si="0"/>
        <v/>
      </c>
      <c r="S9" s="17"/>
      <c r="T9" s="17"/>
      <c r="U9" s="17"/>
      <c r="V9" s="17"/>
    </row>
    <row r="10" spans="3:23" ht="15.6" x14ac:dyDescent="0.3">
      <c r="C10" s="11">
        <v>0.54166666666666663</v>
      </c>
      <c r="D10" s="11">
        <v>0.58333333333333337</v>
      </c>
      <c r="E10" s="12">
        <v>0.58333333333333337</v>
      </c>
      <c r="F10" s="12">
        <v>0.625</v>
      </c>
      <c r="G10" s="13">
        <v>0.66666666666666663</v>
      </c>
      <c r="H10" s="13">
        <v>0.70833333333333337</v>
      </c>
      <c r="I10" s="14">
        <v>0.45833333333333331</v>
      </c>
      <c r="J10" s="14">
        <v>0.5</v>
      </c>
      <c r="K10" s="14"/>
      <c r="L10" s="14"/>
      <c r="M10" s="14"/>
      <c r="N10" s="14"/>
      <c r="O10" s="14"/>
      <c r="P10" s="14"/>
      <c r="Q10" s="16" t="str">
        <f t="shared" si="0"/>
        <v>OK</v>
      </c>
      <c r="S10" s="17"/>
      <c r="T10" s="17"/>
      <c r="U10" s="17"/>
      <c r="V10" s="17"/>
    </row>
    <row r="11" spans="3:23" ht="15.6" x14ac:dyDescent="0.3">
      <c r="C11" s="11"/>
      <c r="D11" s="11"/>
      <c r="E11" s="12">
        <v>0.29166666666666669</v>
      </c>
      <c r="F11" s="12">
        <v>0.375</v>
      </c>
      <c r="G11" s="13"/>
      <c r="H11" s="13"/>
      <c r="I11" s="14">
        <v>0.95833333333333337</v>
      </c>
      <c r="J11" s="14">
        <v>0.20833333333333334</v>
      </c>
      <c r="K11" s="14"/>
      <c r="L11" s="14"/>
      <c r="M11" s="14"/>
      <c r="N11" s="14"/>
      <c r="O11" s="14"/>
      <c r="P11" s="14"/>
      <c r="Q11" s="16" t="str">
        <f t="shared" si="0"/>
        <v>OK</v>
      </c>
      <c r="S11" s="17"/>
      <c r="T11" s="17"/>
      <c r="U11" s="17"/>
      <c r="V11" s="17"/>
    </row>
    <row r="12" spans="3:23" ht="15.6" x14ac:dyDescent="0.3">
      <c r="C12" s="11"/>
      <c r="D12" s="11"/>
      <c r="E12" s="12">
        <v>0.29166666666666669</v>
      </c>
      <c r="F12" s="12">
        <v>0.375</v>
      </c>
      <c r="G12" s="13"/>
      <c r="H12" s="13"/>
      <c r="I12" s="14">
        <v>0.95833333333333337</v>
      </c>
      <c r="J12" s="14">
        <v>0.33333333333333331</v>
      </c>
      <c r="K12" s="14"/>
      <c r="L12" s="14"/>
      <c r="M12" s="14"/>
      <c r="N12" s="14"/>
      <c r="O12" s="14"/>
      <c r="P12" s="14"/>
      <c r="Q12" s="16" t="str">
        <f t="shared" si="0"/>
        <v>OK</v>
      </c>
      <c r="S12" s="17"/>
      <c r="T12" s="17"/>
      <c r="U12" s="17"/>
      <c r="V12" s="17"/>
    </row>
    <row r="13" spans="3:23" ht="15.6" x14ac:dyDescent="0.3">
      <c r="C13" s="11"/>
      <c r="D13" s="11"/>
      <c r="E13" s="12"/>
      <c r="F13" s="12"/>
      <c r="G13" s="13"/>
      <c r="H13" s="13"/>
      <c r="I13" s="14"/>
      <c r="J13" s="14"/>
      <c r="K13" s="14"/>
      <c r="L13" s="14"/>
      <c r="M13" s="14"/>
      <c r="N13" s="14"/>
      <c r="O13" s="14"/>
      <c r="P13" s="14"/>
      <c r="Q13" s="16" t="str">
        <f t="shared" si="0"/>
        <v/>
      </c>
      <c r="S13" s="17"/>
      <c r="T13" s="17"/>
      <c r="U13" s="17"/>
      <c r="V13" s="17"/>
    </row>
    <row r="14" spans="3:23" ht="15.6" x14ac:dyDescent="0.3">
      <c r="C14" s="11">
        <v>0.20833333333333334</v>
      </c>
      <c r="D14" s="11"/>
      <c r="E14" s="12"/>
      <c r="F14" s="12"/>
      <c r="G14" s="13"/>
      <c r="H14" s="13"/>
      <c r="I14" s="14"/>
      <c r="J14" s="14"/>
      <c r="K14" s="14"/>
      <c r="L14" s="14"/>
      <c r="M14" s="14"/>
      <c r="N14" s="14"/>
      <c r="O14" s="14"/>
      <c r="P14" s="14"/>
      <c r="Q14" s="16" t="str">
        <f t="shared" si="0"/>
        <v/>
      </c>
      <c r="S14" s="17"/>
      <c r="T14" s="17"/>
      <c r="U14" s="17"/>
      <c r="V14" s="17"/>
    </row>
    <row r="15" spans="3:23" ht="15.6" x14ac:dyDescent="0.3">
      <c r="C15" s="11"/>
      <c r="D15" s="11">
        <v>0.20833333333333334</v>
      </c>
      <c r="E15" s="12"/>
      <c r="F15" s="12"/>
      <c r="G15" s="13"/>
      <c r="H15" s="13"/>
      <c r="I15" s="14"/>
      <c r="J15" s="14"/>
      <c r="K15" s="14"/>
      <c r="L15" s="14"/>
      <c r="M15" s="14"/>
      <c r="N15" s="14"/>
      <c r="O15" s="14"/>
      <c r="P15" s="14"/>
      <c r="Q15" s="16" t="str">
        <f t="shared" si="0"/>
        <v/>
      </c>
      <c r="S15" s="17"/>
      <c r="T15" s="17"/>
      <c r="U15" s="17"/>
      <c r="V15" s="17"/>
    </row>
    <row r="16" spans="3:23" ht="15.6" x14ac:dyDescent="0.3">
      <c r="C16" s="11"/>
      <c r="D16" s="11"/>
      <c r="E16" s="12">
        <v>0.20833333333333334</v>
      </c>
      <c r="F16" s="12"/>
      <c r="G16" s="13"/>
      <c r="H16" s="13"/>
      <c r="I16" s="14"/>
      <c r="J16" s="14"/>
      <c r="K16" s="14"/>
      <c r="L16" s="14"/>
      <c r="M16" s="14"/>
      <c r="N16" s="14"/>
      <c r="O16" s="14"/>
      <c r="P16" s="14"/>
      <c r="Q16" s="16" t="str">
        <f t="shared" si="0"/>
        <v/>
      </c>
      <c r="S16" s="17"/>
      <c r="T16" s="17"/>
      <c r="U16" s="17"/>
      <c r="V16" s="17"/>
    </row>
    <row r="17" spans="3:22" ht="15.6" x14ac:dyDescent="0.3">
      <c r="C17" s="11"/>
      <c r="D17" s="11"/>
      <c r="E17" s="12"/>
      <c r="F17" s="12">
        <v>0.20833333333333334</v>
      </c>
      <c r="G17" s="13"/>
      <c r="H17" s="13"/>
      <c r="I17" s="14"/>
      <c r="J17" s="14"/>
      <c r="K17" s="14"/>
      <c r="L17" s="14"/>
      <c r="M17" s="14"/>
      <c r="N17" s="14"/>
      <c r="O17" s="14"/>
      <c r="P17" s="14"/>
      <c r="Q17" s="16" t="str">
        <f t="shared" si="0"/>
        <v/>
      </c>
      <c r="S17" s="17"/>
      <c r="T17" s="17"/>
      <c r="U17" s="17"/>
      <c r="V17" s="17"/>
    </row>
    <row r="18" spans="3:22" ht="15.6" x14ac:dyDescent="0.3">
      <c r="C18" s="11"/>
      <c r="D18" s="11"/>
      <c r="E18" s="12"/>
      <c r="F18" s="12"/>
      <c r="G18" s="13">
        <v>0.20833333333333334</v>
      </c>
      <c r="H18" s="13"/>
      <c r="I18" s="14"/>
      <c r="J18" s="14"/>
      <c r="K18" s="14"/>
      <c r="L18" s="14"/>
      <c r="M18" s="14"/>
      <c r="N18" s="14"/>
      <c r="O18" s="14"/>
      <c r="P18" s="14"/>
      <c r="Q18" s="16" t="str">
        <f t="shared" si="0"/>
        <v/>
      </c>
      <c r="S18" s="17"/>
      <c r="T18" s="17"/>
      <c r="U18" s="17"/>
      <c r="V18" s="17"/>
    </row>
    <row r="19" spans="3:22" ht="15.6" x14ac:dyDescent="0.3">
      <c r="C19" s="11"/>
      <c r="D19" s="11"/>
      <c r="E19" s="12"/>
      <c r="F19" s="12"/>
      <c r="G19" s="13"/>
      <c r="H19" s="13">
        <v>0.20833333333333334</v>
      </c>
      <c r="I19" s="14"/>
      <c r="J19" s="14"/>
      <c r="K19" s="14"/>
      <c r="L19" s="14"/>
      <c r="M19" s="14"/>
      <c r="N19" s="14"/>
      <c r="O19" s="14"/>
      <c r="P19" s="14"/>
      <c r="Q19" s="16" t="str">
        <f t="shared" si="0"/>
        <v/>
      </c>
      <c r="S19" s="17"/>
      <c r="T19" s="17"/>
      <c r="U19" s="17"/>
      <c r="V19" s="17"/>
    </row>
    <row r="20" spans="3:22" ht="15.6" x14ac:dyDescent="0.3">
      <c r="C20" s="11"/>
      <c r="D20" s="11"/>
      <c r="E20" s="12"/>
      <c r="F20" s="12"/>
      <c r="G20" s="13"/>
      <c r="H20" s="13"/>
      <c r="I20" s="14">
        <v>0.20833333333333334</v>
      </c>
      <c r="J20" s="14"/>
      <c r="K20" s="14"/>
      <c r="L20" s="14"/>
      <c r="M20" s="14"/>
      <c r="N20" s="14"/>
      <c r="O20" s="14"/>
      <c r="P20" s="14"/>
      <c r="Q20" s="16" t="str">
        <f t="shared" si="0"/>
        <v/>
      </c>
      <c r="S20" s="17"/>
      <c r="T20" s="17"/>
      <c r="U20" s="17"/>
      <c r="V20" s="17"/>
    </row>
    <row r="21" spans="3:22" ht="15.6" x14ac:dyDescent="0.3">
      <c r="C21" s="11"/>
      <c r="D21" s="11"/>
      <c r="E21" s="12"/>
      <c r="F21" s="12"/>
      <c r="G21" s="13"/>
      <c r="H21" s="13"/>
      <c r="I21" s="14"/>
      <c r="J21" s="14">
        <v>0.20833333333333334</v>
      </c>
      <c r="K21" s="14"/>
      <c r="L21" s="14"/>
      <c r="M21" s="14"/>
      <c r="N21" s="14"/>
      <c r="O21" s="14"/>
      <c r="P21" s="14"/>
      <c r="Q21" s="16" t="str">
        <f t="shared" si="0"/>
        <v/>
      </c>
      <c r="S21" s="17"/>
      <c r="T21" s="17"/>
      <c r="U21" s="17"/>
      <c r="V21" s="17"/>
    </row>
    <row r="22" spans="3:22" ht="15.6" x14ac:dyDescent="0.3">
      <c r="C22" s="11"/>
      <c r="D22" s="11"/>
      <c r="E22" s="12">
        <v>0.20833333333333334</v>
      </c>
      <c r="F22" s="12"/>
      <c r="G22" s="13"/>
      <c r="H22" s="13"/>
      <c r="I22" s="14">
        <v>0.20833333333333334</v>
      </c>
      <c r="J22" s="14">
        <v>0.29166666666666669</v>
      </c>
      <c r="K22" s="14"/>
      <c r="L22" s="14"/>
      <c r="M22" s="14"/>
      <c r="N22" s="14"/>
      <c r="O22" s="14"/>
      <c r="P22" s="14"/>
      <c r="Q22" s="16" t="str">
        <f t="shared" si="0"/>
        <v/>
      </c>
      <c r="S22" s="17"/>
      <c r="T22" s="17"/>
      <c r="U22" s="17"/>
      <c r="V22" s="17"/>
    </row>
    <row r="23" spans="3:22" ht="15.6" x14ac:dyDescent="0.3">
      <c r="C23" s="11"/>
      <c r="D23" s="11"/>
      <c r="E23" s="12"/>
      <c r="F23" s="12">
        <v>0.20833333333333334</v>
      </c>
      <c r="G23" s="13"/>
      <c r="H23" s="13"/>
      <c r="I23" s="14">
        <v>0.20833333333333334</v>
      </c>
      <c r="J23" s="14">
        <v>0.29166666666666669</v>
      </c>
      <c r="K23" s="14"/>
      <c r="L23" s="14"/>
      <c r="M23" s="14"/>
      <c r="N23" s="14"/>
      <c r="O23" s="14"/>
      <c r="P23" s="14"/>
      <c r="Q23" s="16" t="str">
        <f t="shared" si="0"/>
        <v/>
      </c>
      <c r="S23" s="17"/>
      <c r="T23" s="17"/>
      <c r="U23" s="17"/>
      <c r="V23" s="17"/>
    </row>
    <row r="24" spans="3:22" ht="15.6" x14ac:dyDescent="0.3">
      <c r="C24" s="11"/>
      <c r="D24" s="11"/>
      <c r="E24" s="12"/>
      <c r="F24" s="12"/>
      <c r="G24" s="13"/>
      <c r="H24" s="13"/>
      <c r="I24" s="14">
        <v>0.125</v>
      </c>
      <c r="J24" s="14">
        <v>0.20833333333333334</v>
      </c>
      <c r="K24" s="14"/>
      <c r="L24" s="14"/>
      <c r="M24" s="14"/>
      <c r="N24" s="14"/>
      <c r="O24" s="14"/>
      <c r="P24" s="14"/>
      <c r="Q24" s="16" t="str">
        <f t="shared" si="0"/>
        <v>OK</v>
      </c>
      <c r="S24" s="17"/>
      <c r="T24" s="17"/>
      <c r="U24" s="17"/>
      <c r="V24" s="17"/>
    </row>
    <row r="25" spans="3:22" ht="15.6" x14ac:dyDescent="0.3">
      <c r="C25" s="11">
        <v>8.3333333333333329E-2</v>
      </c>
      <c r="D25" s="11">
        <v>0.125</v>
      </c>
      <c r="E25" s="12">
        <v>0.16666666666666666</v>
      </c>
      <c r="F25" s="12">
        <v>0.20833333333333334</v>
      </c>
      <c r="G25" s="13"/>
      <c r="H25" s="13"/>
      <c r="I25" s="14"/>
      <c r="J25" s="14"/>
      <c r="K25" s="14"/>
      <c r="L25" s="14"/>
      <c r="M25" s="14"/>
      <c r="N25" s="14"/>
      <c r="O25" s="14"/>
      <c r="P25" s="14"/>
      <c r="Q25" s="16" t="str">
        <f t="shared" si="0"/>
        <v>OK</v>
      </c>
      <c r="S25" s="17"/>
      <c r="T25" s="17"/>
      <c r="U25" s="17"/>
      <c r="V25" s="17"/>
    </row>
    <row r="26" spans="3:22" ht="15.6" x14ac:dyDescent="0.3">
      <c r="C26" s="11">
        <v>8.3333333333333329E-2</v>
      </c>
      <c r="D26" s="11">
        <v>0.16666666666666666</v>
      </c>
      <c r="E26" s="12">
        <v>0.125</v>
      </c>
      <c r="F26" s="12">
        <v>0.20833333333333334</v>
      </c>
      <c r="G26" s="13"/>
      <c r="H26" s="13"/>
      <c r="I26" s="14"/>
      <c r="J26" s="14"/>
      <c r="K26" s="14"/>
      <c r="L26" s="14"/>
      <c r="M26" s="14"/>
      <c r="N26" s="14"/>
      <c r="O26" s="14"/>
      <c r="P26" s="14"/>
      <c r="Q26" s="16" t="str">
        <f t="shared" si="0"/>
        <v>NON</v>
      </c>
      <c r="S26" s="17"/>
      <c r="T26" s="17"/>
      <c r="U26" s="17"/>
      <c r="V26" s="17"/>
    </row>
    <row r="27" spans="3:22" ht="15.6" x14ac:dyDescent="0.3">
      <c r="C27" s="11"/>
      <c r="D27" s="11"/>
      <c r="E27" s="12"/>
      <c r="F27" s="12"/>
      <c r="G27" s="13"/>
      <c r="H27" s="13"/>
      <c r="I27" s="14"/>
      <c r="J27" s="14"/>
      <c r="K27" s="14"/>
      <c r="L27" s="14"/>
      <c r="M27" s="14"/>
      <c r="N27" s="14"/>
      <c r="O27" s="14"/>
      <c r="P27" s="14"/>
      <c r="Q27" s="16" t="str">
        <f t="shared" si="0"/>
        <v/>
      </c>
      <c r="S27" s="17"/>
      <c r="T27" s="17"/>
      <c r="U27" s="17"/>
      <c r="V27" s="17"/>
    </row>
    <row r="28" spans="3:22" ht="15.6" x14ac:dyDescent="0.3">
      <c r="C28" s="11">
        <v>0.29166666666666669</v>
      </c>
      <c r="D28" s="11">
        <v>0.5</v>
      </c>
      <c r="E28" s="12">
        <v>0.52083333333333337</v>
      </c>
      <c r="F28" s="12">
        <v>0.625</v>
      </c>
      <c r="G28" s="13">
        <v>0.85416666666666663</v>
      </c>
      <c r="H28" s="13">
        <v>0.27083333333333331</v>
      </c>
      <c r="I28" s="14"/>
      <c r="J28" s="14"/>
      <c r="K28" s="14"/>
      <c r="L28" s="14"/>
      <c r="M28" s="14"/>
      <c r="N28" s="14"/>
      <c r="O28" s="14"/>
      <c r="P28" s="14"/>
      <c r="Q28" s="16" t="str">
        <f t="shared" si="0"/>
        <v>OK</v>
      </c>
      <c r="S28" s="17"/>
      <c r="T28" s="17"/>
      <c r="U28" s="17"/>
      <c r="V28" s="17"/>
    </row>
    <row r="29" spans="3:22" ht="15.6" x14ac:dyDescent="0.3">
      <c r="C29" s="11">
        <v>0.29166666666666669</v>
      </c>
      <c r="D29" s="11">
        <v>0.5</v>
      </c>
      <c r="E29" s="12">
        <v>0.52083333333333337</v>
      </c>
      <c r="F29" s="12">
        <v>0.625</v>
      </c>
      <c r="G29" s="13">
        <v>0.85416666666666663</v>
      </c>
      <c r="H29" s="13">
        <v>1</v>
      </c>
      <c r="I29" s="14">
        <v>1</v>
      </c>
      <c r="J29" s="14">
        <v>0.33333333333333331</v>
      </c>
      <c r="K29" s="14"/>
      <c r="L29" s="14"/>
      <c r="M29" s="14"/>
      <c r="N29" s="14"/>
      <c r="O29" s="14"/>
      <c r="P29" s="14"/>
      <c r="Q29" s="16" t="str">
        <f t="shared" si="0"/>
        <v>OK</v>
      </c>
      <c r="S29" s="17"/>
      <c r="T29" s="17"/>
      <c r="U29" s="17"/>
      <c r="V29" s="17"/>
    </row>
    <row r="30" spans="3:22" ht="15.6" x14ac:dyDescent="0.3">
      <c r="C30" s="11">
        <v>0.29166666666666669</v>
      </c>
      <c r="D30" s="11">
        <v>0.5</v>
      </c>
      <c r="E30" s="12">
        <v>0.52083333333333337</v>
      </c>
      <c r="F30" s="12">
        <v>0.625</v>
      </c>
      <c r="G30" s="13">
        <v>0.85416666666666663</v>
      </c>
      <c r="H30" s="13">
        <v>1</v>
      </c>
      <c r="I30" s="14">
        <v>0</v>
      </c>
      <c r="J30" s="14">
        <v>0.33333333333333331</v>
      </c>
      <c r="K30" s="14"/>
      <c r="L30" s="14"/>
      <c r="M30" s="14"/>
      <c r="N30" s="14"/>
      <c r="O30" s="14"/>
      <c r="P30" s="14"/>
      <c r="Q30" s="16" t="str">
        <f t="shared" si="0"/>
        <v>NON</v>
      </c>
      <c r="S30" s="17"/>
      <c r="T30" s="17"/>
      <c r="U30" s="17"/>
      <c r="V30" s="17"/>
    </row>
    <row r="31" spans="3:22" ht="15.6" x14ac:dyDescent="0.3">
      <c r="C31" s="11"/>
      <c r="D31" s="11"/>
      <c r="E31" s="12"/>
      <c r="F31" s="12"/>
      <c r="G31" s="13"/>
      <c r="H31" s="13"/>
      <c r="I31" s="14"/>
      <c r="J31" s="14"/>
      <c r="K31" s="14"/>
      <c r="L31" s="14"/>
      <c r="M31" s="14"/>
      <c r="N31" s="14"/>
      <c r="O31" s="14"/>
      <c r="P31" s="14"/>
      <c r="Q31" s="16" t="str">
        <f t="shared" si="0"/>
        <v/>
      </c>
      <c r="S31" s="17"/>
      <c r="T31" s="17"/>
      <c r="U31" s="17"/>
      <c r="V31" s="17"/>
    </row>
    <row r="32" spans="3:22" ht="15.6" x14ac:dyDescent="0.3">
      <c r="C32" s="11">
        <v>0.39027777777777778</v>
      </c>
      <c r="D32" s="11">
        <v>0.48402777777777778</v>
      </c>
      <c r="E32" s="12">
        <v>0.52986111111111112</v>
      </c>
      <c r="F32" s="12">
        <v>0.58124999999999993</v>
      </c>
      <c r="G32" s="13">
        <v>0.72083333333333333</v>
      </c>
      <c r="H32" s="13">
        <v>0.9277777777777777</v>
      </c>
      <c r="I32" s="14">
        <v>0.97777777777777775</v>
      </c>
      <c r="J32" s="14">
        <v>0.2590277777777778</v>
      </c>
      <c r="K32" s="14"/>
      <c r="L32" s="14"/>
      <c r="M32" s="14"/>
      <c r="N32" s="14"/>
      <c r="O32" s="14"/>
      <c r="P32" s="14"/>
      <c r="Q32" s="16" t="str">
        <f t="shared" si="0"/>
        <v>OK</v>
      </c>
      <c r="S32" s="17"/>
      <c r="T32" s="17"/>
      <c r="U32" s="17"/>
      <c r="V32" s="17"/>
    </row>
    <row r="33" spans="3:22" ht="15.6" x14ac:dyDescent="0.3">
      <c r="C33" s="11"/>
      <c r="D33" s="11"/>
      <c r="E33" s="12"/>
      <c r="F33" s="12"/>
      <c r="G33" s="13"/>
      <c r="H33" s="13"/>
      <c r="I33" s="14"/>
      <c r="J33" s="14"/>
      <c r="K33" s="14"/>
      <c r="L33" s="14"/>
      <c r="M33" s="14"/>
      <c r="N33" s="14"/>
      <c r="O33" s="14"/>
      <c r="P33" s="14"/>
      <c r="Q33" s="16" t="str">
        <f t="shared" si="0"/>
        <v/>
      </c>
      <c r="S33" s="17"/>
      <c r="T33" s="17"/>
      <c r="U33" s="17"/>
      <c r="V33" s="17"/>
    </row>
    <row r="34" spans="3:22" ht="15.6" x14ac:dyDescent="0.3">
      <c r="C34" s="11"/>
      <c r="D34" s="11"/>
      <c r="E34" s="12"/>
      <c r="F34" s="12"/>
      <c r="G34" s="13"/>
      <c r="H34" s="13"/>
      <c r="I34" s="14"/>
      <c r="J34" s="14"/>
      <c r="K34" s="14"/>
      <c r="L34" s="14"/>
      <c r="M34" s="14"/>
      <c r="N34" s="14"/>
      <c r="O34" s="14"/>
      <c r="P34" s="14"/>
      <c r="Q34" s="16" t="str">
        <f t="shared" si="0"/>
        <v/>
      </c>
      <c r="S34" s="17"/>
      <c r="T34" s="17"/>
      <c r="U34" s="17"/>
      <c r="V34" s="17"/>
    </row>
  </sheetData>
  <conditionalFormatting sqref="Q4:Q34">
    <cfRule type="containsText" dxfId="3" priority="9" stopIfTrue="1" operator="containsText" text="Non">
      <formula>NOT(ISERROR(SEARCH("Non",Q4)))</formula>
    </cfRule>
    <cfRule type="containsText" dxfId="2" priority="10" stopIfTrue="1" operator="containsText" text="OK">
      <formula>NOT(ISERROR(SEARCH("OK",Q4)))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9"/>
  <sheetViews>
    <sheetView workbookViewId="0">
      <selection activeCell="E6" sqref="E6"/>
    </sheetView>
  </sheetViews>
  <sheetFormatPr baseColWidth="10" defaultRowHeight="14.4" x14ac:dyDescent="0.3"/>
  <sheetData>
    <row r="2" spans="1:11" x14ac:dyDescent="0.3">
      <c r="A2" t="s">
        <v>3</v>
      </c>
      <c r="B2" t="s">
        <v>4</v>
      </c>
      <c r="C2" t="s">
        <v>5</v>
      </c>
    </row>
    <row r="3" spans="1:11" x14ac:dyDescent="0.3">
      <c r="A3" t="s">
        <v>0</v>
      </c>
      <c r="B3" s="20">
        <v>0.29166666666666669</v>
      </c>
    </row>
    <row r="4" spans="1:11" x14ac:dyDescent="0.3">
      <c r="A4" t="s">
        <v>1</v>
      </c>
      <c r="B4" s="20">
        <v>0.58333333333333337</v>
      </c>
    </row>
    <row r="5" spans="1:11" ht="19.5" customHeight="1" x14ac:dyDescent="0.3">
      <c r="A5" t="s">
        <v>0</v>
      </c>
      <c r="B5" s="20">
        <v>0.52083333333333337</v>
      </c>
      <c r="C5" t="str">
        <f>IF(AND(Tableau3[[#This Row],[Horaire]]&gt;B3,Tableau3[[#This Row],[Horaire]]&lt;B4),"Nok","Ok")</f>
        <v>Nok</v>
      </c>
    </row>
    <row r="6" spans="1:11" x14ac:dyDescent="0.3">
      <c r="A6" t="s">
        <v>1</v>
      </c>
      <c r="B6" s="20">
        <v>0.625</v>
      </c>
      <c r="C6" t="str">
        <f>IF(AND(Tableau3[[#This Row],[Horaire]]&gt;B4,Tableau3[[#This Row],[Horaire]]&lt;B5),"Nok","Ok")</f>
        <v>Ok</v>
      </c>
    </row>
    <row r="7" spans="1:11" x14ac:dyDescent="0.3">
      <c r="A7" t="s">
        <v>0</v>
      </c>
      <c r="B7" s="20">
        <v>0.625</v>
      </c>
      <c r="C7" t="str">
        <f>IF(AND(Tableau3[[#This Row],[Horaire]]&gt;B5,Tableau3[[#This Row],[Horaire]]&lt;B6),"Nok","Ok")</f>
        <v>Ok</v>
      </c>
    </row>
    <row r="8" spans="1:11" x14ac:dyDescent="0.3">
      <c r="A8" t="s">
        <v>6</v>
      </c>
      <c r="B8" s="20">
        <v>0.66666666666666663</v>
      </c>
      <c r="C8" t="str">
        <f>IF(AND(Tableau3[[#This Row],[Horaire]]&gt;B6,Tableau3[[#This Row],[Horaire]]&lt;B7),"Nok","Ok")</f>
        <v>Ok</v>
      </c>
    </row>
    <row r="9" spans="1:11" x14ac:dyDescent="0.3">
      <c r="A9" t="s">
        <v>0</v>
      </c>
      <c r="B9" s="20">
        <v>0.66597222222222219</v>
      </c>
      <c r="C9" t="str">
        <f>IF(AND(Tableau3[[#This Row],[Horaire]]&gt;B7,Tableau3[[#This Row],[Horaire]]&lt;B8),"Nok","Ok")</f>
        <v>Nok</v>
      </c>
    </row>
    <row r="10" spans="1:11" x14ac:dyDescent="0.3">
      <c r="A10" t="s">
        <v>1</v>
      </c>
      <c r="B10" s="20">
        <v>0.70833333333333337</v>
      </c>
      <c r="C10" t="str">
        <f>IF(AND(Tableau3[[#This Row],[Horaire]]&gt;B8,Tableau3[[#This Row],[Horaire]]&lt;B9),"Nok","Ok")</f>
        <v>Ok</v>
      </c>
    </row>
    <row r="12" spans="1:11" ht="27.6" x14ac:dyDescent="0.3">
      <c r="A12" s="35" t="s">
        <v>14</v>
      </c>
      <c r="B12" s="48" t="s">
        <v>7</v>
      </c>
      <c r="C12" s="48"/>
      <c r="D12" s="21" t="s">
        <v>8</v>
      </c>
      <c r="E12" s="22" t="s">
        <v>9</v>
      </c>
      <c r="F12" s="49" t="s">
        <v>10</v>
      </c>
      <c r="G12" s="50"/>
      <c r="H12" s="48" t="s">
        <v>11</v>
      </c>
      <c r="I12" s="48"/>
    </row>
    <row r="13" spans="1:11" x14ac:dyDescent="0.3">
      <c r="A13" s="23">
        <f t="shared" ref="A13:A19" si="0">J13*K13</f>
        <v>4.5</v>
      </c>
      <c r="B13" s="51" t="s">
        <v>12</v>
      </c>
      <c r="C13" s="51"/>
      <c r="D13" s="24">
        <v>0.33333333333333331</v>
      </c>
      <c r="E13" s="25">
        <v>0.42708333333333331</v>
      </c>
      <c r="F13" s="39"/>
      <c r="G13" s="40"/>
      <c r="H13" s="39"/>
      <c r="I13" s="40"/>
      <c r="J13">
        <f>ROUND((E13-D13)*24,2)</f>
        <v>2.25</v>
      </c>
      <c r="K13" s="26">
        <f>LEN(B13)-LEN(SUBSTITUTE(B13," ",))+1</f>
        <v>2</v>
      </c>
    </row>
    <row r="14" spans="1:11" ht="27.75" customHeight="1" x14ac:dyDescent="0.3">
      <c r="A14" s="23">
        <f t="shared" si="0"/>
        <v>6</v>
      </c>
      <c r="B14" s="46" t="s">
        <v>13</v>
      </c>
      <c r="C14" s="46"/>
      <c r="D14" s="27">
        <v>0.33333333333333331</v>
      </c>
      <c r="E14" s="28">
        <v>0.39583333333333331</v>
      </c>
      <c r="F14" s="39"/>
      <c r="G14" s="40"/>
      <c r="H14" s="39"/>
      <c r="I14" s="40"/>
      <c r="J14">
        <f t="shared" ref="J14:J19" si="1">ROUND((E14-D14)*24,2)</f>
        <v>1.5</v>
      </c>
      <c r="K14" s="26">
        <f t="shared" ref="K14:K19" si="2">LEN(B14)-LEN(SUBSTITUTE(B14," ",))+1</f>
        <v>4</v>
      </c>
    </row>
    <row r="15" spans="1:11" x14ac:dyDescent="0.3">
      <c r="A15" s="23">
        <f t="shared" si="0"/>
        <v>1.5</v>
      </c>
      <c r="B15" s="47" t="s">
        <v>15</v>
      </c>
      <c r="C15" s="47"/>
      <c r="D15" s="36">
        <v>0.38541666666666669</v>
      </c>
      <c r="E15" s="37">
        <v>0.44791666666666669</v>
      </c>
      <c r="F15" s="39"/>
      <c r="G15" s="40"/>
      <c r="H15" s="44"/>
      <c r="I15" s="44"/>
      <c r="J15">
        <f t="shared" si="1"/>
        <v>1.5</v>
      </c>
      <c r="K15" s="26">
        <f t="shared" si="2"/>
        <v>1</v>
      </c>
    </row>
    <row r="16" spans="1:11" x14ac:dyDescent="0.3">
      <c r="A16" s="23">
        <f t="shared" si="0"/>
        <v>0</v>
      </c>
      <c r="B16" s="43"/>
      <c r="C16" s="43"/>
      <c r="D16" s="29"/>
      <c r="E16" s="30"/>
      <c r="F16" s="39"/>
      <c r="G16" s="40"/>
      <c r="H16" s="44"/>
      <c r="I16" s="44"/>
      <c r="J16">
        <f t="shared" si="1"/>
        <v>0</v>
      </c>
      <c r="K16" s="26">
        <f t="shared" si="2"/>
        <v>1</v>
      </c>
    </row>
    <row r="17" spans="1:11" x14ac:dyDescent="0.3">
      <c r="A17" s="23">
        <f t="shared" si="0"/>
        <v>0</v>
      </c>
      <c r="B17" s="45"/>
      <c r="C17" s="45"/>
      <c r="D17" s="31"/>
      <c r="E17" s="32"/>
      <c r="F17" s="39"/>
      <c r="G17" s="40"/>
      <c r="H17" s="44"/>
      <c r="I17" s="44"/>
      <c r="J17">
        <f t="shared" si="1"/>
        <v>0</v>
      </c>
      <c r="K17" s="26">
        <f t="shared" si="2"/>
        <v>1</v>
      </c>
    </row>
    <row r="18" spans="1:11" x14ac:dyDescent="0.3">
      <c r="A18" s="23">
        <f t="shared" si="0"/>
        <v>0</v>
      </c>
      <c r="B18" s="38"/>
      <c r="C18" s="38"/>
      <c r="D18" s="33"/>
      <c r="E18" s="34"/>
      <c r="F18" s="39"/>
      <c r="G18" s="40"/>
      <c r="H18" s="41"/>
      <c r="I18" s="42"/>
      <c r="J18">
        <f t="shared" si="1"/>
        <v>0</v>
      </c>
      <c r="K18" s="26">
        <f t="shared" si="2"/>
        <v>1</v>
      </c>
    </row>
    <row r="19" spans="1:11" x14ac:dyDescent="0.3">
      <c r="A19" s="23">
        <f t="shared" si="0"/>
        <v>0</v>
      </c>
      <c r="B19" s="43"/>
      <c r="C19" s="43"/>
      <c r="D19" s="29"/>
      <c r="E19" s="30"/>
      <c r="F19" s="39"/>
      <c r="G19" s="40"/>
      <c r="H19" s="44"/>
      <c r="I19" s="44"/>
      <c r="J19">
        <f t="shared" si="1"/>
        <v>0</v>
      </c>
      <c r="K19" s="26">
        <f t="shared" si="2"/>
        <v>1</v>
      </c>
    </row>
  </sheetData>
  <mergeCells count="24">
    <mergeCell ref="B12:C12"/>
    <mergeCell ref="F12:G12"/>
    <mergeCell ref="H12:I12"/>
    <mergeCell ref="B13:C13"/>
    <mergeCell ref="F13:G13"/>
    <mergeCell ref="H13:I13"/>
    <mergeCell ref="B14:C14"/>
    <mergeCell ref="F14:G14"/>
    <mergeCell ref="H14:I14"/>
    <mergeCell ref="B15:C15"/>
    <mergeCell ref="F15:G15"/>
    <mergeCell ref="H15:I15"/>
    <mergeCell ref="B16:C16"/>
    <mergeCell ref="F16:G16"/>
    <mergeCell ref="H16:I16"/>
    <mergeCell ref="B17:C17"/>
    <mergeCell ref="F17:G17"/>
    <mergeCell ref="H17:I17"/>
    <mergeCell ref="B18:C18"/>
    <mergeCell ref="F18:G18"/>
    <mergeCell ref="H18:I18"/>
    <mergeCell ref="B19:C19"/>
    <mergeCell ref="F19:G19"/>
    <mergeCell ref="H19:I19"/>
  </mergeCells>
  <conditionalFormatting sqref="C3:C10">
    <cfRule type="cellIs" dxfId="1" priority="1" operator="equal">
      <formula>"Nok"</formula>
    </cfRule>
  </conditionalFormatting>
  <dataValidations count="1">
    <dataValidation type="list" allowBlank="1" showInputMessage="1" showErrorMessage="1" sqref="F13:G19">
      <formula1>INDIRECT($B$4)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18" sqref="F18"/>
    </sheetView>
  </sheetViews>
  <sheetFormatPr baseColWidth="10" defaultRowHeight="14.4" x14ac:dyDescent="0.3"/>
  <cols>
    <col min="1" max="1" width="19.109375" style="52" bestFit="1" customWidth="1"/>
    <col min="2" max="2" width="15.6640625" style="57" bestFit="1" customWidth="1"/>
    <col min="3" max="3" width="13.109375" style="57" bestFit="1" customWidth="1"/>
  </cols>
  <sheetData>
    <row r="1" spans="1:7" x14ac:dyDescent="0.3">
      <c r="A1" s="59" t="s">
        <v>7</v>
      </c>
      <c r="B1" s="53" t="s">
        <v>8</v>
      </c>
      <c r="C1" s="54" t="s">
        <v>9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 x14ac:dyDescent="0.3">
      <c r="A2" s="60">
        <v>43486</v>
      </c>
      <c r="B2" s="56">
        <v>0.33333333333333331</v>
      </c>
      <c r="C2" s="56">
        <v>0.42708333333333331</v>
      </c>
      <c r="D2" s="62">
        <f>VLOOKUP(Tableau1[[#This Row],[Jours d''intervention]],Tableau1[[Jours d''intervention]:[Heure Fin]],2,FALSE)</f>
        <v>0.33333333333333331</v>
      </c>
      <c r="E2" s="62">
        <f>VLOOKUP(Tableau1[[#This Row],[Jours d''intervention]],Tableau1[[Jours d''intervention]:[Heure Fin]],3,FALSE)</f>
        <v>0.42708333333333331</v>
      </c>
      <c r="F2" s="61" t="str">
        <f>IF(AND(Tableau1[[#This Row],[Heure Début]]&gt;Tableau1[[#This Row],[Trouve1]],Tableau1[[#This Row],[Heure Début]]&lt;Tableau1[[#This Row],[Trouve2]]),"Nok","Ok")</f>
        <v>Ok</v>
      </c>
      <c r="G2" s="61" t="str">
        <f>IF(AND(Tableau1[[#This Row],[Heure Fin]]&gt;Tableau1[[#This Row],[Trouve2]],Tableau1[[#This Row],[Heure Fin]]&lt;Tableau1[[#This Row],[Trouve2]]),"Nok","Ok")</f>
        <v>Ok</v>
      </c>
    </row>
    <row r="3" spans="1:7" x14ac:dyDescent="0.3">
      <c r="A3" s="60">
        <v>43487</v>
      </c>
      <c r="B3" s="55">
        <v>0.33333333333333331</v>
      </c>
      <c r="C3" s="55">
        <v>0.39583333333333331</v>
      </c>
      <c r="D3" s="62">
        <f>VLOOKUP(Tableau1[[#This Row],[Jours d''intervention]],Tableau1[[Jours d''intervention]:[Heure Fin]],2,FALSE)</f>
        <v>0.33333333333333331</v>
      </c>
      <c r="E3" s="62">
        <f>VLOOKUP(Tableau1[[#This Row],[Jours d''intervention]],Tableau1[[Jours d''intervention]:[Heure Fin]],3,FALSE)</f>
        <v>0.39583333333333331</v>
      </c>
      <c r="F3" s="61" t="str">
        <f>IF(AND(Tableau1[[#This Row],[Heure Début]]&gt;Tableau1[[#This Row],[Trouve1]],Tableau1[[#This Row],[Heure Début]]&lt;Tableau1[[#This Row],[Trouve2]]),"Nok","Ok")</f>
        <v>Ok</v>
      </c>
      <c r="G3" s="61" t="str">
        <f>IF(AND(Tableau1[[#This Row],[Heure Fin]]&gt;Tableau1[[#This Row],[Trouve2]],Tableau1[[#This Row],[Heure Fin]]&lt;Tableau1[[#This Row],[Trouve2]]),"Nok","Ok")</f>
        <v>Ok</v>
      </c>
    </row>
    <row r="4" spans="1:7" x14ac:dyDescent="0.3">
      <c r="A4" s="60">
        <v>43488</v>
      </c>
      <c r="B4" s="55">
        <v>0.33333333333333331</v>
      </c>
      <c r="C4" s="55">
        <v>0.39583333333333331</v>
      </c>
      <c r="D4" s="62">
        <f>VLOOKUP(Tableau1[[#This Row],[Jours d''intervention]],Tableau1[[Jours d''intervention]:[Heure Fin]],2,FALSE)</f>
        <v>0.33333333333333331</v>
      </c>
      <c r="E4" s="62">
        <f>VLOOKUP(Tableau1[[#This Row],[Jours d''intervention]],Tableau1[[Jours d''intervention]:[Heure Fin]],3,FALSE)</f>
        <v>0.39583333333333331</v>
      </c>
      <c r="F4" s="61" t="str">
        <f>IF(AND(Tableau1[[#This Row],[Heure Début]]&gt;Tableau1[[#This Row],[Trouve1]],Tableau1[[#This Row],[Heure Début]]&lt;Tableau1[[#This Row],[Trouve2]]),"Nok","Ok")</f>
        <v>Ok</v>
      </c>
      <c r="G4" s="61" t="str">
        <f>IF(AND(Tableau1[[#This Row],[Heure Fin]]&gt;Tableau1[[#This Row],[Trouve2]],Tableau1[[#This Row],[Heure Fin]]&lt;Tableau1[[#This Row],[Trouve2]]),"Nok","Ok")</f>
        <v>Ok</v>
      </c>
    </row>
    <row r="5" spans="1:7" x14ac:dyDescent="0.3">
      <c r="A5" s="60">
        <v>43489</v>
      </c>
      <c r="B5" s="55">
        <v>0.33333333333333331</v>
      </c>
      <c r="C5" s="55">
        <v>0.39583333333333331</v>
      </c>
      <c r="D5" s="62">
        <f>VLOOKUP(Tableau1[[#This Row],[Jours d''intervention]],Tableau1[[Jours d''intervention]:[Heure Fin]],2,FALSE)</f>
        <v>0.33333333333333331</v>
      </c>
      <c r="E5" s="62">
        <f>VLOOKUP(Tableau1[[#This Row],[Jours d''intervention]],Tableau1[[Jours d''intervention]:[Heure Fin]],3,FALSE)</f>
        <v>0.39583333333333331</v>
      </c>
      <c r="F5" s="61" t="str">
        <f>IF(AND(Tableau1[[#This Row],[Heure Début]]&gt;Tableau1[[#This Row],[Trouve1]],Tableau1[[#This Row],[Heure Début]]&lt;Tableau1[[#This Row],[Trouve2]]),"Nok","Ok")</f>
        <v>Ok</v>
      </c>
      <c r="G5" s="61" t="str">
        <f>IF(AND(Tableau1[[#This Row],[Heure Fin]]&gt;Tableau1[[#This Row],[Trouve2]],Tableau1[[#This Row],[Heure Fin]]&lt;Tableau1[[#This Row],[Trouve2]]),"Nok","Ok")</f>
        <v>Ok</v>
      </c>
    </row>
    <row r="6" spans="1:7" x14ac:dyDescent="0.3">
      <c r="A6" s="60">
        <v>43490</v>
      </c>
      <c r="B6" s="55">
        <v>0.33333333333333331</v>
      </c>
      <c r="C6" s="55">
        <v>0.39583333333333331</v>
      </c>
      <c r="D6" s="62">
        <f>VLOOKUP(Tableau1[[#This Row],[Jours d''intervention]],Tableau1[[Jours d''intervention]:[Heure Fin]],2,FALSE)</f>
        <v>0.33333333333333331</v>
      </c>
      <c r="E6" s="62">
        <f>VLOOKUP(Tableau1[[#This Row],[Jours d''intervention]],Tableau1[[Jours d''intervention]:[Heure Fin]],3,FALSE)</f>
        <v>0.39583333333333331</v>
      </c>
      <c r="F6" s="61" t="str">
        <f>IF(AND(Tableau1[[#This Row],[Heure Début]]&gt;Tableau1[[#This Row],[Trouve1]],Tableau1[[#This Row],[Heure Début]]&lt;Tableau1[[#This Row],[Trouve2]]),"Nok","Ok")</f>
        <v>Ok</v>
      </c>
      <c r="G6" s="61" t="str">
        <f>IF(AND(Tableau1[[#This Row],[Heure Fin]]&gt;Tableau1[[#This Row],[Trouve2]],Tableau1[[#This Row],[Heure Fin]]&lt;Tableau1[[#This Row],[Trouve2]]),"Nok","Ok")</f>
        <v>Ok</v>
      </c>
    </row>
    <row r="7" spans="1:7" x14ac:dyDescent="0.3">
      <c r="A7" s="60">
        <v>43489</v>
      </c>
      <c r="B7" s="58">
        <v>0.38541666666666669</v>
      </c>
      <c r="C7" s="58">
        <v>0.44791666666666669</v>
      </c>
      <c r="D7" s="62">
        <f>VLOOKUP(Tableau1[[#This Row],[Jours d''intervention]],Tableau1[[Jours d''intervention]:[Heure Fin]],2,FALSE)</f>
        <v>0.33333333333333331</v>
      </c>
      <c r="E7" s="62">
        <f>VLOOKUP(Tableau1[[#This Row],[Jours d''intervention]],Tableau1[[Jours d''intervention]:[Heure Fin]],3,FALSE)</f>
        <v>0.39583333333333331</v>
      </c>
      <c r="F7" s="61" t="str">
        <f>IF(AND(Tableau1[[#This Row],[Heure Début]]&gt;Tableau1[[#This Row],[Trouve1]],Tableau1[[#This Row],[Heure Début]]&lt;Tableau1[[#This Row],[Trouve2]]),"Nok","Ok")</f>
        <v>Nok</v>
      </c>
      <c r="G7" s="61" t="str">
        <f>IF(AND(Tableau1[[#This Row],[Heure Fin]]&gt;Tableau1[[#This Row],[Trouve2]],Tableau1[[#This Row],[Heure Fin]]&lt;Tableau1[[#This Row],[Trouve2]]),"Nok","Ok")</f>
        <v>Ok</v>
      </c>
    </row>
    <row r="11" spans="1:7" x14ac:dyDescent="0.3">
      <c r="D11" s="63" t="s">
        <v>20</v>
      </c>
      <c r="E11" s="63"/>
      <c r="F11" s="63"/>
      <c r="G11" s="63"/>
    </row>
  </sheetData>
  <mergeCells count="1">
    <mergeCell ref="D11:G11"/>
  </mergeCells>
  <conditionalFormatting sqref="A7:G7">
    <cfRule type="expression" dxfId="0" priority="1">
      <formula>$F7="nok"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ROGER2327</dc:creator>
  <cp:lastModifiedBy>Lemarchand, Gautier</cp:lastModifiedBy>
  <dcterms:created xsi:type="dcterms:W3CDTF">2016-09-28T00:52:40Z</dcterms:created>
  <dcterms:modified xsi:type="dcterms:W3CDTF">2019-01-29T10:09:30Z</dcterms:modified>
</cp:coreProperties>
</file>