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86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B19" i="1"/>
  <c r="E19" i="1" s="1"/>
  <c r="B18" i="1"/>
  <c r="E18" i="1" s="1"/>
  <c r="B11" i="1"/>
  <c r="E11" i="1" s="1"/>
  <c r="B10" i="1"/>
  <c r="E10" i="1" s="1"/>
  <c r="B7" i="1"/>
  <c r="E7" i="1" s="1"/>
  <c r="B5" i="1"/>
  <c r="E5" i="1" s="1"/>
  <c r="E9" i="1"/>
  <c r="B3" i="1"/>
  <c r="E3" i="1" s="1"/>
  <c r="B4" i="1"/>
  <c r="E4" i="1" s="1"/>
  <c r="B6" i="1"/>
  <c r="E6" i="1" s="1"/>
  <c r="B8" i="1"/>
  <c r="E8" i="1" s="1"/>
  <c r="B9" i="1"/>
  <c r="B12" i="1"/>
  <c r="E12" i="1" s="1"/>
  <c r="B13" i="1"/>
  <c r="E13" i="1" s="1"/>
  <c r="B14" i="1"/>
  <c r="E14" i="1" s="1"/>
  <c r="B15" i="1"/>
  <c r="E15" i="1" s="1"/>
  <c r="B16" i="1"/>
  <c r="E16" i="1" s="1"/>
  <c r="B17" i="1"/>
  <c r="E17" i="1" s="1"/>
  <c r="B20" i="1"/>
  <c r="E20" i="1" s="1"/>
  <c r="B21" i="1"/>
  <c r="E21" i="1" s="1"/>
  <c r="B22" i="1"/>
  <c r="E22" i="1" s="1"/>
  <c r="B23" i="1"/>
  <c r="E23" i="1" s="1"/>
  <c r="B2" i="1"/>
  <c r="E2" i="1" s="1"/>
  <c r="F4" i="1" l="1"/>
  <c r="F8" i="1"/>
  <c r="F12" i="1"/>
  <c r="F16" i="1"/>
  <c r="F20" i="1"/>
  <c r="F5" i="1"/>
  <c r="F9" i="1"/>
  <c r="F13" i="1"/>
  <c r="F17" i="1"/>
  <c r="F21" i="1"/>
  <c r="F2" i="1"/>
  <c r="F23" i="1"/>
  <c r="F19" i="1"/>
  <c r="F15" i="1"/>
  <c r="F11" i="1"/>
  <c r="F7" i="1"/>
  <c r="F3" i="1"/>
  <c r="F22" i="1"/>
  <c r="F18" i="1"/>
  <c r="F14" i="1"/>
  <c r="F10" i="1"/>
  <c r="F6" i="1"/>
</calcChain>
</file>

<file path=xl/sharedStrings.xml><?xml version="1.0" encoding="utf-8"?>
<sst xmlns="http://schemas.openxmlformats.org/spreadsheetml/2006/main" count="60" uniqueCount="33">
  <si>
    <t>DI</t>
  </si>
  <si>
    <t>DI-1</t>
  </si>
  <si>
    <t>DI-2</t>
  </si>
  <si>
    <t>DI-3</t>
  </si>
  <si>
    <t>DI-4</t>
  </si>
  <si>
    <t>DI-5</t>
  </si>
  <si>
    <t>DI-6</t>
  </si>
  <si>
    <t>DI-7</t>
  </si>
  <si>
    <t>DI-8</t>
  </si>
  <si>
    <t>DI-9</t>
  </si>
  <si>
    <t>DI-10</t>
  </si>
  <si>
    <t>DI-11</t>
  </si>
  <si>
    <t>DI-12</t>
  </si>
  <si>
    <t>DI-13</t>
  </si>
  <si>
    <t>DI-14</t>
  </si>
  <si>
    <t>DI-15</t>
  </si>
  <si>
    <t>DI-16</t>
  </si>
  <si>
    <t>DI-17</t>
  </si>
  <si>
    <t>DI-18</t>
  </si>
  <si>
    <t>DI-19</t>
  </si>
  <si>
    <t>DI-20</t>
  </si>
  <si>
    <t>DI-21</t>
  </si>
  <si>
    <t>DI-22</t>
  </si>
  <si>
    <t>ETAT</t>
  </si>
  <si>
    <t>En cours</t>
  </si>
  <si>
    <t>Terminé</t>
  </si>
  <si>
    <t>Annulé</t>
  </si>
  <si>
    <t>DATE CLOTURE</t>
  </si>
  <si>
    <t>N/A</t>
  </si>
  <si>
    <t>DATE OUVERTURE</t>
  </si>
  <si>
    <t>TEMPS D'EXECUTION
(JOURS)</t>
  </si>
  <si>
    <t>MOYENNE TPS</t>
  </si>
  <si>
    <t>OJECTIF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</si>
</sst>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172" fontId="0" fillId="0" borderId="0" xfId="0" applyNumberFormat="1"/>
    <xf numFmtId="1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7">
    <dxf>
      <numFmt numFmtId="0" formatCode="General"/>
    </dxf>
    <dxf>
      <alignment horizontal="center" vertical="center" textRotation="0" wrapText="1" indent="0" justifyLastLine="0" shrinkToFit="0" readingOrder="0"/>
    </dxf>
    <dxf>
      <numFmt numFmtId="172" formatCode="0.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de DI par ETAT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3"/>
              <c:pt idx="0">
                <c:v>Annulé</c:v>
              </c:pt>
              <c:pt idx="1">
                <c:v>En cours</c:v>
              </c:pt>
              <c:pt idx="2">
                <c:v>Terminé</c:v>
              </c:pt>
            </c:strLit>
          </c:cat>
          <c:val>
            <c:numLit>
              <c:formatCode>General</c:formatCode>
              <c:ptCount val="3"/>
              <c:pt idx="0">
                <c:v>2</c:v>
              </c:pt>
              <c:pt idx="1">
                <c:v>9</c:v>
              </c:pt>
              <c:pt idx="2">
                <c:v>11</c:v>
              </c:pt>
            </c:numLit>
          </c:val>
          <c:extLst>
            <c:ext xmlns:c16="http://schemas.microsoft.com/office/drawing/2014/chart" uri="{C3380CC4-5D6E-409C-BE32-E72D297353CC}">
              <c16:uniqueId val="{00000000-3D25-4F05-85E5-727B5C672F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4342544"/>
        <c:axId val="464342872"/>
      </c:barChart>
      <c:catAx>
        <c:axId val="46434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342872"/>
        <c:crosses val="autoZero"/>
        <c:auto val="1"/>
        <c:lblAlgn val="ctr"/>
        <c:lblOffset val="100"/>
        <c:noMultiLvlLbl val="0"/>
      </c:catAx>
      <c:valAx>
        <c:axId val="464342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34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TPS d'execution des DI</a:t>
            </a:r>
            <a:r>
              <a:rPr lang="fr-FR" baseline="0"/>
              <a:t> par rapport à l'objectif 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Feuil1!$E$1</c:f>
              <c:strCache>
                <c:ptCount val="1"/>
                <c:pt idx="0">
                  <c:v>TEMPS D'EXECUTION
(JOURS)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Feuil1!$E$2:$E$23</c:f>
              <c:numCache>
                <c:formatCode>General</c:formatCode>
                <c:ptCount val="22"/>
                <c:pt idx="0">
                  <c:v>0</c:v>
                </c:pt>
                <c:pt idx="1">
                  <c:v>5</c:v>
                </c:pt>
                <c:pt idx="2">
                  <c:v>5</c:v>
                </c:pt>
                <c:pt idx="3">
                  <c:v>10</c:v>
                </c:pt>
                <c:pt idx="4">
                  <c:v>5</c:v>
                </c:pt>
                <c:pt idx="5">
                  <c:v>3</c:v>
                </c:pt>
                <c:pt idx="6">
                  <c:v>5</c:v>
                </c:pt>
                <c:pt idx="7">
                  <c:v>5</c:v>
                </c:pt>
                <c:pt idx="8">
                  <c:v>1</c:v>
                </c:pt>
                <c:pt idx="9">
                  <c:v>25</c:v>
                </c:pt>
                <c:pt idx="10">
                  <c:v>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15</c:v>
                </c:pt>
                <c:pt idx="17">
                  <c:v>9</c:v>
                </c:pt>
                <c:pt idx="18">
                  <c:v>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EB-44EA-8E36-F92DD699BA82}"/>
            </c:ext>
          </c:extLst>
        </c:ser>
        <c:ser>
          <c:idx val="1"/>
          <c:order val="1"/>
          <c:tx>
            <c:strRef>
              <c:f>Feuil1!$F$1</c:f>
              <c:strCache>
                <c:ptCount val="1"/>
                <c:pt idx="0">
                  <c:v>MOYENNE TPS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Feuil1!$F$2:$F$23</c:f>
              <c:numCache>
                <c:formatCode>0.0</c:formatCode>
                <c:ptCount val="22"/>
                <c:pt idx="0">
                  <c:v>7.5384615384615383</c:v>
                </c:pt>
                <c:pt idx="1">
                  <c:v>7.5384615384615383</c:v>
                </c:pt>
                <c:pt idx="2">
                  <c:v>7.5384615384615383</c:v>
                </c:pt>
                <c:pt idx="3">
                  <c:v>7.5384615384615383</c:v>
                </c:pt>
                <c:pt idx="4">
                  <c:v>7.5384615384615383</c:v>
                </c:pt>
                <c:pt idx="5">
                  <c:v>7.5384615384615383</c:v>
                </c:pt>
                <c:pt idx="6">
                  <c:v>7.5384615384615383</c:v>
                </c:pt>
                <c:pt idx="7">
                  <c:v>7.5384615384615383</c:v>
                </c:pt>
                <c:pt idx="8">
                  <c:v>7.5384615384615383</c:v>
                </c:pt>
                <c:pt idx="9">
                  <c:v>7.5384615384615383</c:v>
                </c:pt>
                <c:pt idx="10">
                  <c:v>7.5384615384615383</c:v>
                </c:pt>
                <c:pt idx="11">
                  <c:v>7.5384615384615383</c:v>
                </c:pt>
                <c:pt idx="12">
                  <c:v>7.5384615384615383</c:v>
                </c:pt>
                <c:pt idx="13">
                  <c:v>7.5384615384615383</c:v>
                </c:pt>
                <c:pt idx="14">
                  <c:v>7.5384615384615383</c:v>
                </c:pt>
                <c:pt idx="15">
                  <c:v>7.5384615384615383</c:v>
                </c:pt>
                <c:pt idx="16">
                  <c:v>7.5384615384615383</c:v>
                </c:pt>
                <c:pt idx="17">
                  <c:v>7.5384615384615383</c:v>
                </c:pt>
                <c:pt idx="18">
                  <c:v>7.5384615384615383</c:v>
                </c:pt>
                <c:pt idx="19">
                  <c:v>7.5384615384615383</c:v>
                </c:pt>
                <c:pt idx="20">
                  <c:v>7.5384615384615383</c:v>
                </c:pt>
                <c:pt idx="21">
                  <c:v>7.5384615384615383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EB-44EA-8E36-F92DD699BA82}"/>
            </c:ext>
          </c:extLst>
        </c:ser>
        <c:ser>
          <c:idx val="2"/>
          <c:order val="2"/>
          <c:tx>
            <c:strRef>
              <c:f>Feuil1!$G$1</c:f>
              <c:strCache>
                <c:ptCount val="1"/>
                <c:pt idx="0">
                  <c:v>OJECTIF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Feuil1!$G$2:$G$23</c:f>
              <c:numCache>
                <c:formatCode>General</c:formatCode>
                <c:ptCount val="22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6EB-44EA-8E36-F92DD699BA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0570832"/>
        <c:axId val="470571160"/>
      </c:lineChart>
      <c:catAx>
        <c:axId val="470570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0571160"/>
        <c:crosses val="autoZero"/>
        <c:auto val="1"/>
        <c:lblAlgn val="ctr"/>
        <c:lblOffset val="100"/>
        <c:noMultiLvlLbl val="0"/>
      </c:catAx>
      <c:valAx>
        <c:axId val="470571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0570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182880</xdr:colOff>
      <xdr:row>0</xdr:row>
      <xdr:rowOff>0</xdr:rowOff>
    </xdr:from>
    <xdr:to>
      <xdr:col>11</xdr:col>
      <xdr:colOff>944880</xdr:colOff>
      <xdr:row>11</xdr:row>
      <xdr:rowOff>137160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304800</xdr:colOff>
      <xdr:row>12</xdr:row>
      <xdr:rowOff>114300</xdr:rowOff>
    </xdr:from>
    <xdr:to>
      <xdr:col>11</xdr:col>
      <xdr:colOff>1005840</xdr:colOff>
      <xdr:row>27</xdr:row>
      <xdr:rowOff>114300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G23" totalsRowShown="0" headerRowDxfId="1">
  <autoFilter ref="A1:G23"/>
  <tableColumns count="7">
    <tableColumn id="1" name="DI"/>
    <tableColumn id="2" name="DATE OUVERTURE" dataDxfId="6">
      <calculatedColumnFormula>IFERROR(D2-5,"N/A")</calculatedColumnFormula>
    </tableColumn>
    <tableColumn id="3" name="ETAT" dataDxfId="5"/>
    <tableColumn id="4" name="DATE CLOTURE" dataDxfId="4"/>
    <tableColumn id="5" name="TEMPS D'EXECUTION_x000a_(JOURS)" dataDxfId="3">
      <calculatedColumnFormula>IFERROR(D2-B2,"N/A")</calculatedColumnFormula>
    </tableColumn>
    <tableColumn id="6" name="MOYENNE TPS" dataDxfId="2">
      <calculatedColumnFormula>AVERAGE(Tableau1[TEMPS D''EXECUTION
(JOURS)])</calculatedColumnFormula>
    </tableColumn>
    <tableColumn id="7" name="OJECTIF" dataDxfId="0">
      <calculatedColumnFormula>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3"/>
  <sheetViews>
    <sheetView tabSelected="1" workbookViewId="0">
      <selection activeCell="B27" sqref="B27"/>
    </sheetView>
  </sheetViews>
  <sheetFormatPr baseColWidth="10" defaultRowHeight="14.4" x14ac:dyDescent="0.3"/>
  <cols>
    <col min="1" max="1" width="7.21875" bestFit="1" customWidth="1"/>
    <col min="2" max="2" width="20.88671875" style="1" bestFit="1" customWidth="1"/>
    <col min="3" max="3" width="9.6640625" style="2" bestFit="1" customWidth="1"/>
    <col min="4" max="4" width="18.109375" style="1" bestFit="1" customWidth="1"/>
    <col min="5" max="5" width="20.77734375" style="2" customWidth="1"/>
    <col min="6" max="6" width="10.88671875" customWidth="1"/>
    <col min="9" max="9" width="12.33203125" bestFit="1" customWidth="1"/>
    <col min="10" max="10" width="17" bestFit="1" customWidth="1"/>
    <col min="11" max="11" width="15.5546875" bestFit="1" customWidth="1"/>
    <col min="12" max="12" width="16.77734375" bestFit="1" customWidth="1"/>
    <col min="13" max="13" width="26.88671875" bestFit="1" customWidth="1"/>
  </cols>
  <sheetData>
    <row r="1" spans="1:13" ht="28.8" x14ac:dyDescent="0.3">
      <c r="A1" s="3" t="s">
        <v>0</v>
      </c>
      <c r="B1" s="5" t="s">
        <v>29</v>
      </c>
      <c r="C1" s="3" t="s">
        <v>23</v>
      </c>
      <c r="D1" s="5" t="s">
        <v>27</v>
      </c>
      <c r="E1" s="3" t="s">
        <v>30</v>
      </c>
      <c r="F1" s="6" t="s">
        <v>31</v>
      </c>
      <c r="G1" s="6" t="s">
        <v>32</v>
      </c>
    </row>
    <row r="2" spans="1:13" x14ac:dyDescent="0.3">
      <c r="A2" t="s">
        <v>1</v>
      </c>
      <c r="B2" s="1" t="str">
        <f>IFERROR(D2-5,"N/A")</f>
        <v>N/A</v>
      </c>
      <c r="C2" s="2" t="s">
        <v>24</v>
      </c>
      <c r="D2" s="1" t="s">
        <v>28</v>
      </c>
      <c r="E2" s="2" t="str">
        <f>IFERROR(D2-B2,"N/A")</f>
        <v>N/A</v>
      </c>
      <c r="F2" s="4">
        <f>AVERAGE(Tableau1[TEMPS D''EXECUTION
(JOURS)])</f>
        <v>7.5384615384615383</v>
      </c>
      <c r="G2">
        <f>5</f>
        <v>5</v>
      </c>
      <c r="M2" s="4"/>
    </row>
    <row r="3" spans="1:13" x14ac:dyDescent="0.3">
      <c r="A3" t="s">
        <v>2</v>
      </c>
      <c r="B3" s="1">
        <f t="shared" ref="B3:B23" si="0">IFERROR(D3-5,"N/A")</f>
        <v>43216</v>
      </c>
      <c r="C3" s="2" t="s">
        <v>25</v>
      </c>
      <c r="D3" s="1">
        <v>43221</v>
      </c>
      <c r="E3" s="2">
        <f t="shared" ref="E3:E23" si="1">IFERROR(D3-B3,"N/A")</f>
        <v>5</v>
      </c>
      <c r="F3" s="4">
        <f>AVERAGE(Tableau1[TEMPS D''EXECUTION
(JOURS)])</f>
        <v>7.5384615384615383</v>
      </c>
      <c r="G3">
        <f>5</f>
        <v>5</v>
      </c>
    </row>
    <row r="4" spans="1:13" x14ac:dyDescent="0.3">
      <c r="A4" t="s">
        <v>3</v>
      </c>
      <c r="B4" s="1">
        <f t="shared" si="0"/>
        <v>43238</v>
      </c>
      <c r="C4" s="2" t="s">
        <v>25</v>
      </c>
      <c r="D4" s="1">
        <v>43243</v>
      </c>
      <c r="E4" s="2">
        <f t="shared" si="1"/>
        <v>5</v>
      </c>
      <c r="F4" s="4">
        <f>AVERAGE(Tableau1[TEMPS D''EXECUTION
(JOURS)])</f>
        <v>7.5384615384615383</v>
      </c>
      <c r="G4">
        <f>5</f>
        <v>5</v>
      </c>
    </row>
    <row r="5" spans="1:13" x14ac:dyDescent="0.3">
      <c r="A5" t="s">
        <v>4</v>
      </c>
      <c r="B5" s="1">
        <f>IFERROR(D5-10,"N/A")</f>
        <v>43315</v>
      </c>
      <c r="C5" s="2" t="s">
        <v>25</v>
      </c>
      <c r="D5" s="1">
        <v>43325</v>
      </c>
      <c r="E5" s="2">
        <f t="shared" si="1"/>
        <v>10</v>
      </c>
      <c r="F5" s="4">
        <f>AVERAGE(Tableau1[TEMPS D''EXECUTION
(JOURS)])</f>
        <v>7.5384615384615383</v>
      </c>
      <c r="G5">
        <f>5</f>
        <v>5</v>
      </c>
    </row>
    <row r="6" spans="1:13" x14ac:dyDescent="0.3">
      <c r="A6" t="s">
        <v>5</v>
      </c>
      <c r="B6" s="1">
        <f t="shared" si="0"/>
        <v>43376</v>
      </c>
      <c r="C6" s="2" t="s">
        <v>25</v>
      </c>
      <c r="D6" s="1">
        <v>43381</v>
      </c>
      <c r="E6" s="2">
        <f t="shared" si="1"/>
        <v>5</v>
      </c>
      <c r="F6" s="4">
        <f>AVERAGE(Tableau1[TEMPS D''EXECUTION
(JOURS)])</f>
        <v>7.5384615384615383</v>
      </c>
      <c r="G6">
        <f>5</f>
        <v>5</v>
      </c>
    </row>
    <row r="7" spans="1:13" x14ac:dyDescent="0.3">
      <c r="A7" t="s">
        <v>6</v>
      </c>
      <c r="B7" s="1">
        <f>IFERROR(D7-3,"N/A")</f>
        <v>43384</v>
      </c>
      <c r="C7" s="2" t="s">
        <v>25</v>
      </c>
      <c r="D7" s="1">
        <v>43387</v>
      </c>
      <c r="E7" s="2">
        <f t="shared" si="1"/>
        <v>3</v>
      </c>
      <c r="F7" s="4">
        <f>AVERAGE(Tableau1[TEMPS D''EXECUTION
(JOURS)])</f>
        <v>7.5384615384615383</v>
      </c>
      <c r="G7">
        <f>5</f>
        <v>5</v>
      </c>
    </row>
    <row r="8" spans="1:13" x14ac:dyDescent="0.3">
      <c r="A8" t="s">
        <v>7</v>
      </c>
      <c r="B8" s="1">
        <f t="shared" si="0"/>
        <v>43429</v>
      </c>
      <c r="C8" s="2" t="s">
        <v>25</v>
      </c>
      <c r="D8" s="1">
        <v>43434</v>
      </c>
      <c r="E8" s="2">
        <f t="shared" si="1"/>
        <v>5</v>
      </c>
      <c r="F8" s="4">
        <f>AVERAGE(Tableau1[TEMPS D''EXECUTION
(JOURS)])</f>
        <v>7.5384615384615383</v>
      </c>
      <c r="G8">
        <f>5</f>
        <v>5</v>
      </c>
    </row>
    <row r="9" spans="1:13" x14ac:dyDescent="0.3">
      <c r="A9" t="s">
        <v>8</v>
      </c>
      <c r="B9" s="1">
        <f t="shared" si="0"/>
        <v>43430</v>
      </c>
      <c r="C9" s="2" t="s">
        <v>25</v>
      </c>
      <c r="D9" s="1">
        <v>43435</v>
      </c>
      <c r="E9" s="2">
        <f t="shared" si="1"/>
        <v>5</v>
      </c>
      <c r="F9" s="4">
        <f>AVERAGE(Tableau1[TEMPS D''EXECUTION
(JOURS)])</f>
        <v>7.5384615384615383</v>
      </c>
      <c r="G9">
        <f>5</f>
        <v>5</v>
      </c>
    </row>
    <row r="10" spans="1:13" x14ac:dyDescent="0.3">
      <c r="A10" t="s">
        <v>9</v>
      </c>
      <c r="B10" s="1">
        <f>IFERROR(D10-1,"N/A")</f>
        <v>43436</v>
      </c>
      <c r="C10" s="2" t="s">
        <v>25</v>
      </c>
      <c r="D10" s="1">
        <v>43437</v>
      </c>
      <c r="E10" s="2">
        <f t="shared" si="1"/>
        <v>1</v>
      </c>
      <c r="F10" s="4">
        <f>AVERAGE(Tableau1[TEMPS D''EXECUTION
(JOURS)])</f>
        <v>7.5384615384615383</v>
      </c>
      <c r="G10">
        <f>5</f>
        <v>5</v>
      </c>
    </row>
    <row r="11" spans="1:13" x14ac:dyDescent="0.3">
      <c r="A11" t="s">
        <v>10</v>
      </c>
      <c r="B11" s="1">
        <f>IFERROR(D11-25,"N/A")</f>
        <v>43445</v>
      </c>
      <c r="C11" s="2" t="s">
        <v>25</v>
      </c>
      <c r="D11" s="1">
        <v>43470</v>
      </c>
      <c r="E11" s="2">
        <f t="shared" si="1"/>
        <v>25</v>
      </c>
      <c r="F11" s="4">
        <f>AVERAGE(Tableau1[TEMPS D''EXECUTION
(JOURS)])</f>
        <v>7.5384615384615383</v>
      </c>
      <c r="G11">
        <f>5</f>
        <v>5</v>
      </c>
    </row>
    <row r="12" spans="1:13" x14ac:dyDescent="0.3">
      <c r="A12" t="s">
        <v>11</v>
      </c>
      <c r="B12" s="1">
        <f t="shared" si="0"/>
        <v>43477</v>
      </c>
      <c r="C12" s="2" t="s">
        <v>25</v>
      </c>
      <c r="D12" s="1">
        <v>43482</v>
      </c>
      <c r="E12" s="2">
        <f t="shared" si="1"/>
        <v>5</v>
      </c>
      <c r="F12" s="4">
        <f>AVERAGE(Tableau1[TEMPS D''EXECUTION
(JOURS)])</f>
        <v>7.5384615384615383</v>
      </c>
      <c r="G12">
        <f>5</f>
        <v>5</v>
      </c>
    </row>
    <row r="13" spans="1:13" x14ac:dyDescent="0.3">
      <c r="A13" t="s">
        <v>12</v>
      </c>
      <c r="B13" s="1" t="str">
        <f t="shared" si="0"/>
        <v>N/A</v>
      </c>
      <c r="C13" s="2" t="s">
        <v>24</v>
      </c>
      <c r="D13" s="1" t="s">
        <v>28</v>
      </c>
      <c r="E13" s="2" t="str">
        <f t="shared" si="1"/>
        <v>N/A</v>
      </c>
      <c r="F13" s="4">
        <f>AVERAGE(Tableau1[TEMPS D''EXECUTION
(JOURS)])</f>
        <v>7.5384615384615383</v>
      </c>
      <c r="G13">
        <f>5</f>
        <v>5</v>
      </c>
    </row>
    <row r="14" spans="1:13" x14ac:dyDescent="0.3">
      <c r="A14" t="s">
        <v>13</v>
      </c>
      <c r="B14" s="1" t="str">
        <f t="shared" si="0"/>
        <v>N/A</v>
      </c>
      <c r="C14" s="2" t="s">
        <v>24</v>
      </c>
      <c r="D14" s="1" t="s">
        <v>28</v>
      </c>
      <c r="E14" s="2" t="str">
        <f t="shared" si="1"/>
        <v>N/A</v>
      </c>
      <c r="F14" s="4">
        <f>AVERAGE(Tableau1[TEMPS D''EXECUTION
(JOURS)])</f>
        <v>7.5384615384615383</v>
      </c>
      <c r="G14">
        <f>5</f>
        <v>5</v>
      </c>
    </row>
    <row r="15" spans="1:13" x14ac:dyDescent="0.3">
      <c r="A15" t="s">
        <v>14</v>
      </c>
      <c r="B15" s="1" t="str">
        <f t="shared" si="0"/>
        <v>N/A</v>
      </c>
      <c r="C15" s="2" t="s">
        <v>24</v>
      </c>
      <c r="D15" s="1" t="s">
        <v>28</v>
      </c>
      <c r="E15" s="2" t="str">
        <f t="shared" si="1"/>
        <v>N/A</v>
      </c>
      <c r="F15" s="4">
        <f>AVERAGE(Tableau1[TEMPS D''EXECUTION
(JOURS)])</f>
        <v>7.5384615384615383</v>
      </c>
      <c r="G15">
        <f>5</f>
        <v>5</v>
      </c>
    </row>
    <row r="16" spans="1:13" x14ac:dyDescent="0.3">
      <c r="A16" t="s">
        <v>15</v>
      </c>
      <c r="B16" s="1" t="str">
        <f t="shared" si="0"/>
        <v>N/A</v>
      </c>
      <c r="C16" s="2" t="s">
        <v>24</v>
      </c>
      <c r="D16" s="1" t="s">
        <v>28</v>
      </c>
      <c r="E16" s="2" t="str">
        <f t="shared" si="1"/>
        <v>N/A</v>
      </c>
      <c r="F16" s="4">
        <f>AVERAGE(Tableau1[TEMPS D''EXECUTION
(JOURS)])</f>
        <v>7.5384615384615383</v>
      </c>
      <c r="G16">
        <f>5</f>
        <v>5</v>
      </c>
    </row>
    <row r="17" spans="1:7" x14ac:dyDescent="0.3">
      <c r="A17" t="s">
        <v>16</v>
      </c>
      <c r="B17" s="1" t="str">
        <f t="shared" si="0"/>
        <v>N/A</v>
      </c>
      <c r="C17" s="2" t="s">
        <v>24</v>
      </c>
      <c r="D17" s="1" t="s">
        <v>28</v>
      </c>
      <c r="E17" s="2" t="str">
        <f t="shared" si="1"/>
        <v>N/A</v>
      </c>
      <c r="F17" s="4">
        <f>AVERAGE(Tableau1[TEMPS D''EXECUTION
(JOURS)])</f>
        <v>7.5384615384615383</v>
      </c>
      <c r="G17">
        <f>5</f>
        <v>5</v>
      </c>
    </row>
    <row r="18" spans="1:7" x14ac:dyDescent="0.3">
      <c r="A18" t="s">
        <v>17</v>
      </c>
      <c r="B18" s="1">
        <f>IFERROR(D18-15,"N/A")</f>
        <v>43561</v>
      </c>
      <c r="C18" s="2" t="s">
        <v>26</v>
      </c>
      <c r="D18" s="1">
        <v>43576</v>
      </c>
      <c r="E18" s="2">
        <f t="shared" si="1"/>
        <v>15</v>
      </c>
      <c r="F18" s="4">
        <f>AVERAGE(Tableau1[TEMPS D''EXECUTION
(JOURS)])</f>
        <v>7.5384615384615383</v>
      </c>
      <c r="G18">
        <f>5</f>
        <v>5</v>
      </c>
    </row>
    <row r="19" spans="1:7" x14ac:dyDescent="0.3">
      <c r="A19" t="s">
        <v>18</v>
      </c>
      <c r="B19" s="1">
        <f>IFERROR(D19-9,"N/A")</f>
        <v>43605</v>
      </c>
      <c r="C19" s="2" t="s">
        <v>25</v>
      </c>
      <c r="D19" s="1">
        <v>43614</v>
      </c>
      <c r="E19" s="2">
        <f t="shared" si="1"/>
        <v>9</v>
      </c>
      <c r="F19" s="4">
        <f>AVERAGE(Tableau1[TEMPS D''EXECUTION
(JOURS)])</f>
        <v>7.5384615384615383</v>
      </c>
      <c r="G19">
        <f>5</f>
        <v>5</v>
      </c>
    </row>
    <row r="20" spans="1:7" x14ac:dyDescent="0.3">
      <c r="A20" t="s">
        <v>19</v>
      </c>
      <c r="B20" s="1">
        <f t="shared" si="0"/>
        <v>43618</v>
      </c>
      <c r="C20" s="2" t="s">
        <v>26</v>
      </c>
      <c r="D20" s="1">
        <v>43623</v>
      </c>
      <c r="E20" s="2">
        <f t="shared" si="1"/>
        <v>5</v>
      </c>
      <c r="F20" s="4">
        <f>AVERAGE(Tableau1[TEMPS D''EXECUTION
(JOURS)])</f>
        <v>7.5384615384615383</v>
      </c>
      <c r="G20">
        <f>5</f>
        <v>5</v>
      </c>
    </row>
    <row r="21" spans="1:7" x14ac:dyDescent="0.3">
      <c r="A21" t="s">
        <v>20</v>
      </c>
      <c r="B21" s="1" t="str">
        <f t="shared" si="0"/>
        <v>N/A</v>
      </c>
      <c r="C21" s="2" t="s">
        <v>24</v>
      </c>
      <c r="D21" s="1" t="s">
        <v>28</v>
      </c>
      <c r="E21" s="2" t="str">
        <f t="shared" si="1"/>
        <v>N/A</v>
      </c>
      <c r="F21" s="4">
        <f>AVERAGE(Tableau1[TEMPS D''EXECUTION
(JOURS)])</f>
        <v>7.5384615384615383</v>
      </c>
      <c r="G21">
        <f>5</f>
        <v>5</v>
      </c>
    </row>
    <row r="22" spans="1:7" x14ac:dyDescent="0.3">
      <c r="A22" t="s">
        <v>21</v>
      </c>
      <c r="B22" s="1" t="str">
        <f t="shared" si="0"/>
        <v>N/A</v>
      </c>
      <c r="C22" s="2" t="s">
        <v>24</v>
      </c>
      <c r="D22" s="1" t="s">
        <v>28</v>
      </c>
      <c r="E22" s="2" t="str">
        <f t="shared" si="1"/>
        <v>N/A</v>
      </c>
      <c r="F22" s="4">
        <f>AVERAGE(Tableau1[TEMPS D''EXECUTION
(JOURS)])</f>
        <v>7.5384615384615383</v>
      </c>
      <c r="G22">
        <f>5</f>
        <v>5</v>
      </c>
    </row>
    <row r="23" spans="1:7" x14ac:dyDescent="0.3">
      <c r="A23" t="s">
        <v>22</v>
      </c>
      <c r="B23" s="1" t="str">
        <f t="shared" si="0"/>
        <v>N/A</v>
      </c>
      <c r="C23" s="2" t="s">
        <v>24</v>
      </c>
      <c r="D23" s="1" t="s">
        <v>28</v>
      </c>
      <c r="E23" s="2" t="str">
        <f t="shared" si="1"/>
        <v>N/A</v>
      </c>
      <c r="F23" s="4">
        <f>AVERAGE(Tableau1[TEMPS D''EXECUTION
(JOURS)])</f>
        <v>7.5384615384615383</v>
      </c>
      <c r="G23">
        <f>5</f>
        <v>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2019-06-07T10:10:04Z</dcterms:created>
  <dcterms:modified xsi:type="dcterms:W3CDTF">2019-06-07T11:55:32Z</dcterms:modified>
</cp:coreProperties>
</file>