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ocuments\"/>
    </mc:Choice>
  </mc:AlternateContent>
  <bookViews>
    <workbookView xWindow="0" yWindow="0" windowWidth="23040" windowHeight="8640" activeTab="1"/>
  </bookViews>
  <sheets>
    <sheet name="Feuil1" sheetId="1" r:id="rId1"/>
    <sheet name="Feuil4" sheetId="4" r:id="rId2"/>
    <sheet name="Feuil5" sheetId="5" r:id="rId3"/>
    <sheet name="Feuil3" sheetId="3" r:id="rId4"/>
    <sheet name="Feuil2" sheetId="2" r:id="rId5"/>
  </sheets>
  <definedNames>
    <definedName name="Tableau1">Feuil1!$A$2:$AG$6</definedName>
    <definedName name="Tableau2">Feuil4!$D$2:$P$13</definedName>
    <definedName name="Tableau3">Feuil4!$D$15:$P$26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G33" i="4"/>
  <c r="H33" i="4"/>
  <c r="I33" i="4"/>
  <c r="J33" i="4"/>
  <c r="K33" i="4"/>
  <c r="L33" i="4"/>
  <c r="M33" i="4"/>
  <c r="N33" i="4"/>
  <c r="O33" i="4"/>
  <c r="P33" i="4"/>
  <c r="F33" i="4"/>
  <c r="D16" i="4"/>
  <c r="D17" i="4"/>
  <c r="D18" i="4"/>
  <c r="D19" i="4"/>
  <c r="D20" i="4"/>
  <c r="D21" i="4"/>
  <c r="D22" i="4"/>
  <c r="D23" i="4"/>
  <c r="D24" i="4"/>
  <c r="D25" i="4"/>
  <c r="D26" i="4"/>
  <c r="D4" i="4" l="1"/>
  <c r="D5" i="4"/>
  <c r="D6" i="4"/>
  <c r="D7" i="4"/>
  <c r="D8" i="4"/>
  <c r="D9" i="4"/>
  <c r="D10" i="4"/>
  <c r="D11" i="4"/>
  <c r="D12" i="4"/>
  <c r="D13" i="4"/>
  <c r="D3" i="4"/>
  <c r="F2" i="4"/>
  <c r="G2" i="4"/>
  <c r="H2" i="4"/>
  <c r="I2" i="4"/>
  <c r="J2" i="4"/>
  <c r="K2" i="4"/>
  <c r="L2" i="4"/>
  <c r="M2" i="4"/>
  <c r="N2" i="4"/>
  <c r="O2" i="4"/>
  <c r="P2" i="4"/>
  <c r="E16" i="4" l="1"/>
  <c r="E18" i="4"/>
  <c r="E20" i="4"/>
  <c r="E22" i="4"/>
  <c r="E23" i="4"/>
  <c r="E6" i="4"/>
  <c r="E10" i="4"/>
  <c r="E15" i="4"/>
  <c r="E24" i="4"/>
  <c r="E3" i="4"/>
  <c r="E7" i="4"/>
  <c r="E11" i="4"/>
  <c r="E17" i="4"/>
  <c r="E19" i="4"/>
  <c r="E21" i="4"/>
  <c r="E25" i="4"/>
  <c r="E4" i="4"/>
  <c r="E8" i="4"/>
  <c r="E12" i="4"/>
  <c r="E26" i="4"/>
  <c r="E5" i="4"/>
  <c r="E13" i="4"/>
  <c r="E9" i="4"/>
  <c r="M18" i="4"/>
  <c r="M20" i="4"/>
  <c r="M25" i="4"/>
  <c r="M4" i="4"/>
  <c r="M8" i="4"/>
  <c r="M12" i="4"/>
  <c r="M22" i="4"/>
  <c r="M26" i="4"/>
  <c r="M16" i="4"/>
  <c r="M5" i="4"/>
  <c r="M9" i="4"/>
  <c r="M13" i="4"/>
  <c r="M3" i="4"/>
  <c r="M17" i="4"/>
  <c r="M19" i="4"/>
  <c r="M21" i="4"/>
  <c r="M23" i="4"/>
  <c r="M6" i="4"/>
  <c r="M10" i="4"/>
  <c r="M15" i="4"/>
  <c r="M24" i="4"/>
  <c r="M7" i="4"/>
  <c r="M11" i="4"/>
  <c r="I17" i="4"/>
  <c r="I19" i="4"/>
  <c r="I21" i="4"/>
  <c r="I24" i="4"/>
  <c r="I7" i="4"/>
  <c r="I11" i="4"/>
  <c r="I25" i="4"/>
  <c r="I4" i="4"/>
  <c r="I8" i="4"/>
  <c r="I12" i="4"/>
  <c r="I18" i="4"/>
  <c r="I20" i="4"/>
  <c r="I22" i="4"/>
  <c r="I26" i="4"/>
  <c r="I16" i="4"/>
  <c r="I5" i="4"/>
  <c r="I9" i="4"/>
  <c r="I13" i="4"/>
  <c r="I3" i="4"/>
  <c r="I23" i="4"/>
  <c r="I6" i="4"/>
  <c r="I15" i="4"/>
  <c r="I10" i="4"/>
  <c r="P16" i="4"/>
  <c r="P17" i="4"/>
  <c r="P18" i="4"/>
  <c r="P19" i="4"/>
  <c r="P20" i="4"/>
  <c r="P21" i="4"/>
  <c r="P23" i="4"/>
  <c r="P6" i="4"/>
  <c r="P10" i="4"/>
  <c r="P15" i="4"/>
  <c r="P24" i="4"/>
  <c r="P7" i="4"/>
  <c r="P11" i="4"/>
  <c r="P25" i="4"/>
  <c r="P4" i="4"/>
  <c r="P8" i="4"/>
  <c r="P12" i="4"/>
  <c r="P22" i="4"/>
  <c r="P26" i="4"/>
  <c r="P5" i="4"/>
  <c r="P3" i="4"/>
  <c r="P9" i="4"/>
  <c r="P13" i="4"/>
  <c r="L16" i="4"/>
  <c r="L17" i="4"/>
  <c r="L18" i="4"/>
  <c r="L19" i="4"/>
  <c r="L20" i="4"/>
  <c r="L21" i="4"/>
  <c r="L22" i="4"/>
  <c r="L26" i="4"/>
  <c r="L5" i="4"/>
  <c r="L9" i="4"/>
  <c r="L13" i="4"/>
  <c r="L3" i="4"/>
  <c r="L23" i="4"/>
  <c r="L6" i="4"/>
  <c r="L10" i="4"/>
  <c r="L15" i="4"/>
  <c r="L24" i="4"/>
  <c r="L7" i="4"/>
  <c r="L11" i="4"/>
  <c r="L25" i="4"/>
  <c r="L4" i="4"/>
  <c r="L8" i="4"/>
  <c r="L12" i="4"/>
  <c r="H16" i="4"/>
  <c r="H17" i="4"/>
  <c r="H18" i="4"/>
  <c r="H19" i="4"/>
  <c r="H20" i="4"/>
  <c r="H21" i="4"/>
  <c r="H22" i="4"/>
  <c r="H25" i="4"/>
  <c r="H4" i="4"/>
  <c r="H8" i="4"/>
  <c r="H12" i="4"/>
  <c r="H26" i="4"/>
  <c r="H5" i="4"/>
  <c r="H9" i="4"/>
  <c r="H13" i="4"/>
  <c r="H3" i="4"/>
  <c r="H23" i="4"/>
  <c r="H6" i="4"/>
  <c r="H10" i="4"/>
  <c r="H15" i="4"/>
  <c r="H24" i="4"/>
  <c r="H11" i="4"/>
  <c r="H7" i="4"/>
  <c r="O17" i="4"/>
  <c r="O18" i="4"/>
  <c r="O19" i="4"/>
  <c r="O20" i="4"/>
  <c r="O21" i="4"/>
  <c r="O22" i="4"/>
  <c r="O23" i="4"/>
  <c r="O24" i="4"/>
  <c r="O25" i="4"/>
  <c r="O26" i="4"/>
  <c r="O3" i="4"/>
  <c r="O15" i="4"/>
  <c r="O7" i="4"/>
  <c r="O11" i="4"/>
  <c r="O4" i="4"/>
  <c r="O8" i="4"/>
  <c r="O12" i="4"/>
  <c r="O5" i="4"/>
  <c r="O9" i="4"/>
  <c r="O13" i="4"/>
  <c r="O16" i="4"/>
  <c r="O6" i="4"/>
  <c r="O10" i="4"/>
  <c r="K17" i="4"/>
  <c r="K18" i="4"/>
  <c r="K19" i="4"/>
  <c r="K20" i="4"/>
  <c r="K21" i="4"/>
  <c r="K22" i="4"/>
  <c r="K23" i="4"/>
  <c r="K24" i="4"/>
  <c r="K25" i="4"/>
  <c r="K26" i="4"/>
  <c r="K3" i="4"/>
  <c r="K15" i="4"/>
  <c r="K16" i="4"/>
  <c r="K6" i="4"/>
  <c r="K10" i="4"/>
  <c r="K7" i="4"/>
  <c r="K11" i="4"/>
  <c r="K4" i="4"/>
  <c r="K8" i="4"/>
  <c r="K12" i="4"/>
  <c r="K5" i="4"/>
  <c r="K9" i="4"/>
  <c r="K13" i="4"/>
  <c r="G17" i="4"/>
  <c r="G18" i="4"/>
  <c r="G19" i="4"/>
  <c r="G20" i="4"/>
  <c r="G21" i="4"/>
  <c r="G22" i="4"/>
  <c r="G23" i="4"/>
  <c r="G24" i="4"/>
  <c r="G25" i="4"/>
  <c r="G26" i="4"/>
  <c r="G3" i="4"/>
  <c r="G15" i="4"/>
  <c r="G5" i="4"/>
  <c r="G9" i="4"/>
  <c r="G13" i="4"/>
  <c r="G16" i="4"/>
  <c r="G6" i="4"/>
  <c r="G10" i="4"/>
  <c r="G7" i="4"/>
  <c r="G11" i="4"/>
  <c r="G4" i="4"/>
  <c r="G8" i="4"/>
  <c r="G12" i="4"/>
  <c r="N4" i="4"/>
  <c r="N5" i="4"/>
  <c r="N6" i="4"/>
  <c r="N7" i="4"/>
  <c r="N8" i="4"/>
  <c r="N9" i="4"/>
  <c r="N10" i="4"/>
  <c r="N11" i="4"/>
  <c r="N12" i="4"/>
  <c r="N13" i="4"/>
  <c r="N24" i="4"/>
  <c r="N18" i="4"/>
  <c r="N20" i="4"/>
  <c r="N25" i="4"/>
  <c r="N22" i="4"/>
  <c r="N26" i="4"/>
  <c r="N16" i="4"/>
  <c r="N3" i="4"/>
  <c r="N17" i="4"/>
  <c r="N19" i="4"/>
  <c r="N21" i="4"/>
  <c r="N23" i="4"/>
  <c r="N15" i="4"/>
  <c r="J4" i="4"/>
  <c r="J5" i="4"/>
  <c r="J6" i="4"/>
  <c r="J7" i="4"/>
  <c r="J8" i="4"/>
  <c r="J9" i="4"/>
  <c r="J10" i="4"/>
  <c r="J11" i="4"/>
  <c r="J12" i="4"/>
  <c r="J13" i="4"/>
  <c r="J23" i="4"/>
  <c r="J15" i="4"/>
  <c r="J17" i="4"/>
  <c r="J19" i="4"/>
  <c r="J21" i="4"/>
  <c r="J24" i="4"/>
  <c r="J25" i="4"/>
  <c r="J18" i="4"/>
  <c r="J20" i="4"/>
  <c r="J22" i="4"/>
  <c r="J26" i="4"/>
  <c r="J16" i="4"/>
  <c r="J3" i="4"/>
  <c r="F4" i="4"/>
  <c r="F5" i="4"/>
  <c r="F6" i="4"/>
  <c r="F7" i="4"/>
  <c r="F8" i="4"/>
  <c r="F9" i="4"/>
  <c r="F10" i="4"/>
  <c r="F11" i="4"/>
  <c r="F12" i="4"/>
  <c r="F13" i="4"/>
  <c r="F26" i="4"/>
  <c r="F16" i="4"/>
  <c r="F3" i="4"/>
  <c r="F18" i="4"/>
  <c r="F20" i="4"/>
  <c r="F22" i="4"/>
  <c r="F23" i="4"/>
  <c r="F15" i="4"/>
  <c r="F24" i="4"/>
  <c r="F17" i="4"/>
  <c r="F19" i="4"/>
  <c r="F21" i="4"/>
  <c r="F25" i="4"/>
  <c r="P28" i="4" l="1"/>
  <c r="P29" i="4" s="1"/>
  <c r="N28" i="4"/>
  <c r="N30" i="4" s="1"/>
  <c r="J28" i="4"/>
  <c r="O28" i="4"/>
  <c r="I28" i="4"/>
  <c r="K28" i="4"/>
  <c r="L28" i="4"/>
  <c r="M28" i="4"/>
  <c r="G28" i="4"/>
  <c r="H28" i="4"/>
  <c r="F28" i="4"/>
  <c r="E28" i="4"/>
  <c r="P30" i="4" l="1"/>
  <c r="P31" i="4"/>
  <c r="P32" i="4"/>
  <c r="N32" i="4"/>
  <c r="N31" i="4"/>
  <c r="N29" i="4"/>
  <c r="G29" i="4"/>
  <c r="G31" i="4"/>
  <c r="G30" i="4"/>
  <c r="F32" i="4"/>
  <c r="F29" i="4"/>
  <c r="F31" i="4"/>
  <c r="F30" i="4"/>
  <c r="L31" i="4"/>
  <c r="L30" i="4"/>
  <c r="L29" i="4"/>
  <c r="H31" i="4"/>
  <c r="H30" i="4"/>
  <c r="H29" i="4"/>
  <c r="K30" i="4"/>
  <c r="K29" i="4"/>
  <c r="K32" i="4"/>
  <c r="L32" i="4" s="1"/>
  <c r="K31" i="4"/>
  <c r="I31" i="4"/>
  <c r="I30" i="4"/>
  <c r="I32" i="4"/>
  <c r="I29" i="4"/>
  <c r="E31" i="4"/>
  <c r="E32" i="4" s="1"/>
  <c r="E30" i="4"/>
  <c r="E29" i="4"/>
  <c r="M32" i="4"/>
  <c r="M31" i="4"/>
  <c r="M30" i="4"/>
  <c r="M29" i="4"/>
  <c r="O30" i="4"/>
  <c r="O29" i="4"/>
  <c r="O32" i="4"/>
  <c r="O31" i="4"/>
  <c r="J30" i="4"/>
  <c r="J29" i="4"/>
  <c r="J31" i="4"/>
  <c r="G32" i="4" l="1"/>
  <c r="H32" i="4" s="1"/>
  <c r="J32" i="4"/>
</calcChain>
</file>

<file path=xl/sharedStrings.xml><?xml version="1.0" encoding="utf-8"?>
<sst xmlns="http://schemas.openxmlformats.org/spreadsheetml/2006/main" count="219" uniqueCount="98">
  <si>
    <t>N° idée</t>
  </si>
  <si>
    <t>Description du problème</t>
  </si>
  <si>
    <t>Description de la solutions proposée</t>
  </si>
  <si>
    <t>Emetteur</t>
  </si>
  <si>
    <t>N+1</t>
  </si>
  <si>
    <t>Date d'émission</t>
  </si>
  <si>
    <t>Retenue OUI/NON</t>
  </si>
  <si>
    <t>Description de l'action ou raison du refus</t>
  </si>
  <si>
    <t>Pilote</t>
  </si>
  <si>
    <t>Délai</t>
  </si>
  <si>
    <t>Priorité</t>
  </si>
  <si>
    <t>Avancement</t>
  </si>
  <si>
    <t>Gains en €</t>
  </si>
  <si>
    <t>Coûts en €</t>
  </si>
  <si>
    <t>ROI</t>
  </si>
  <si>
    <t>Date d'écriture</t>
  </si>
  <si>
    <t>Service</t>
  </si>
  <si>
    <t>Contrôle</t>
  </si>
  <si>
    <t>Découpe</t>
  </si>
  <si>
    <t>Labo</t>
  </si>
  <si>
    <t>Lavage</t>
  </si>
  <si>
    <t>Logisitique</t>
  </si>
  <si>
    <t>LVC</t>
  </si>
  <si>
    <t>Magasin</t>
  </si>
  <si>
    <t>Maintenance</t>
  </si>
  <si>
    <t>Mélange</t>
  </si>
  <si>
    <t>Qualité</t>
  </si>
  <si>
    <t>Supply</t>
  </si>
  <si>
    <t>Responsable</t>
  </si>
  <si>
    <t>QUESNEY.S</t>
  </si>
  <si>
    <t>DUPONT J.</t>
  </si>
  <si>
    <t>VAVASSEUR.K</t>
  </si>
  <si>
    <t>BARDIN L.</t>
  </si>
  <si>
    <t>CASTRO P.</t>
  </si>
  <si>
    <t>BREHAULT L.</t>
  </si>
  <si>
    <t>BRAIE J-P.</t>
  </si>
  <si>
    <t>PAGET P.</t>
  </si>
  <si>
    <t>LAMBERT N.</t>
  </si>
  <si>
    <t>Facteur d'amélioration</t>
  </si>
  <si>
    <t>Facteur</t>
  </si>
  <si>
    <t>Communication</t>
  </si>
  <si>
    <t>Conditions de travail</t>
  </si>
  <si>
    <t>Environement</t>
  </si>
  <si>
    <t>Ergonomie</t>
  </si>
  <si>
    <t>Performance</t>
  </si>
  <si>
    <t>Sécurité</t>
  </si>
  <si>
    <t>VA ou NVA</t>
  </si>
  <si>
    <t>N/A</t>
  </si>
  <si>
    <t>DELCROIX C.</t>
  </si>
  <si>
    <t>Date de cloture</t>
  </si>
  <si>
    <t>Temps d'execution</t>
  </si>
  <si>
    <t>Emission &lt; 12 mois</t>
  </si>
  <si>
    <t>Clôture &lt; 12 mois</t>
  </si>
  <si>
    <t>Retenue &lt; 12 mois</t>
  </si>
  <si>
    <t>Points bloquants</t>
  </si>
  <si>
    <t>Autres</t>
  </si>
  <si>
    <t>Gain Temps OP (h)</t>
  </si>
  <si>
    <t>Gain Déplacement (m)</t>
  </si>
  <si>
    <t>Gain Temps machine (h)</t>
  </si>
  <si>
    <t>Gain Matière</t>
  </si>
  <si>
    <t>Gain Bande</t>
  </si>
  <si>
    <t>Gain Joint</t>
  </si>
  <si>
    <t/>
  </si>
  <si>
    <t>Date de retenue</t>
  </si>
  <si>
    <t>Informations complémentaires</t>
  </si>
  <si>
    <t>LEMARCHAND G.</t>
  </si>
  <si>
    <t>FABRE F.</t>
  </si>
  <si>
    <t>Standby</t>
  </si>
  <si>
    <t>OUI</t>
  </si>
  <si>
    <t>1</t>
  </si>
  <si>
    <t>Tappez ici la description du problème rencontré</t>
  </si>
  <si>
    <t>Tappez ici la description de la solution prpoposée pour résoudre le problème rencontré</t>
  </si>
  <si>
    <t>12/03/2019</t>
  </si>
  <si>
    <t>Tappez ici la ou les actions à menées pour résoudre le problème rencontré ou la raison pour laquelle la solution n'a pas été retenue</t>
  </si>
  <si>
    <t>15/08/2019</t>
  </si>
  <si>
    <t>4</t>
  </si>
  <si>
    <t>Performance / Ergonomie</t>
  </si>
  <si>
    <t>Terminé</t>
  </si>
  <si>
    <t>18/06/2019</t>
  </si>
  <si>
    <t>Choix de l'année</t>
  </si>
  <si>
    <t>Nombre de personnel</t>
  </si>
  <si>
    <t>TOUT</t>
  </si>
  <si>
    <t>TERMINE</t>
  </si>
  <si>
    <t>Cumul d'idées par salarié</t>
  </si>
  <si>
    <t>Nombre d'idées misent en place</t>
  </si>
  <si>
    <t>Cumul d'idées en place</t>
  </si>
  <si>
    <t>Délai moyen</t>
  </si>
  <si>
    <t>Cumul délai moyen</t>
  </si>
  <si>
    <t>2</t>
  </si>
  <si>
    <t>Object délai</t>
  </si>
  <si>
    <t>po</t>
  </si>
  <si>
    <t>op</t>
  </si>
  <si>
    <t>Tappez ici la description du problème rencontré phase2</t>
  </si>
  <si>
    <t>AAABBCCC</t>
  </si>
  <si>
    <t>AAAOOOCCC</t>
  </si>
  <si>
    <t>jghj</t>
  </si>
  <si>
    <t>NON</t>
  </si>
  <si>
    <t>hgj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</si>
</sst>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Alignment="1"/>
    <xf numFmtId="0" fontId="1" fillId="0" borderId="0" xfId="0" applyFont="1" applyAlignment="1"/>
    <xf numFmtId="14" fontId="1" fillId="0" borderId="0" xfId="0" applyNumberFormat="1" applyFont="1"/>
    <xf numFmtId="0" fontId="0" fillId="0" borderId="1" xfId="0" applyBorder="1"/>
    <xf numFmtId="17" fontId="0" fillId="0" borderId="1" xfId="0" applyNumberFormat="1" applyBorder="1"/>
    <xf numFmtId="2" fontId="0" fillId="0" borderId="1" xfId="0" applyNumberFormat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d'idées émises par service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Feuil4!$D$3</c:f>
              <c:strCache>
                <c:ptCount val="1"/>
                <c:pt idx="0">
                  <c:v>Contrôle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Feuil4!$E$3:$P$3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676-465F-B96F-7B539DC1242D}"/>
            </c:ext>
          </c:extLst>
        </c:ser>
        <c:ser>
          <c:idx val="1"/>
          <c:order val="1"/>
          <c:tx>
            <c:strRef>
              <c:f>Feuil4!$D$4</c:f>
              <c:strCache>
                <c:ptCount val="1"/>
                <c:pt idx="0">
                  <c:v>Découpe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Feuil4!$E$4:$P$4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676-465F-B96F-7B539DC1242D}"/>
            </c:ext>
          </c:extLst>
        </c:ser>
        <c:ser>
          <c:idx val="2"/>
          <c:order val="2"/>
          <c:tx>
            <c:strRef>
              <c:f>Feuil4!$D$5</c:f>
              <c:strCache>
                <c:ptCount val="1"/>
                <c:pt idx="0">
                  <c:v>Labo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Feuil4!$E$5:$P$5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676-465F-B96F-7B539DC1242D}"/>
            </c:ext>
          </c:extLst>
        </c:ser>
        <c:ser>
          <c:idx val="3"/>
          <c:order val="3"/>
          <c:tx>
            <c:strRef>
              <c:f>Feuil4!$D$6</c:f>
              <c:strCache>
                <c:ptCount val="1"/>
                <c:pt idx="0">
                  <c:v>Lavage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Feuil4!$E$6:$P$6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676-465F-B96F-7B539DC1242D}"/>
            </c:ext>
          </c:extLst>
        </c:ser>
        <c:ser>
          <c:idx val="4"/>
          <c:order val="4"/>
          <c:tx>
            <c:strRef>
              <c:f>Feuil4!$D$7</c:f>
              <c:strCache>
                <c:ptCount val="1"/>
                <c:pt idx="0">
                  <c:v>Logisitique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Feuil4!$E$7:$P$7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676-465F-B96F-7B539DC1242D}"/>
            </c:ext>
          </c:extLst>
        </c:ser>
        <c:ser>
          <c:idx val="5"/>
          <c:order val="5"/>
          <c:tx>
            <c:strRef>
              <c:f>Feuil4!$D$8</c:f>
              <c:strCache>
                <c:ptCount val="1"/>
                <c:pt idx="0">
                  <c:v>LVC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Feuil4!$E$8:$P$8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676-465F-B96F-7B539DC1242D}"/>
            </c:ext>
          </c:extLst>
        </c:ser>
        <c:ser>
          <c:idx val="6"/>
          <c:order val="6"/>
          <c:tx>
            <c:strRef>
              <c:f>Feuil4!$D$9</c:f>
              <c:strCache>
                <c:ptCount val="1"/>
                <c:pt idx="0">
                  <c:v>Magasin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Feuil4!$E$9:$P$9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676-465F-B96F-7B539DC1242D}"/>
            </c:ext>
          </c:extLst>
        </c:ser>
        <c:ser>
          <c:idx val="7"/>
          <c:order val="7"/>
          <c:tx>
            <c:strRef>
              <c:f>Feuil4!$D$10</c:f>
              <c:strCache>
                <c:ptCount val="1"/>
                <c:pt idx="0">
                  <c:v>Maintenance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Feuil4!$E$10:$P$10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676-465F-B96F-7B539DC1242D}"/>
            </c:ext>
          </c:extLst>
        </c:ser>
        <c:ser>
          <c:idx val="8"/>
          <c:order val="8"/>
          <c:tx>
            <c:strRef>
              <c:f>Feuil4!$D$11</c:f>
              <c:strCache>
                <c:ptCount val="1"/>
                <c:pt idx="0">
                  <c:v>Mélange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Feuil4!$E$11:$P$11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676-465F-B96F-7B539DC1242D}"/>
            </c:ext>
          </c:extLst>
        </c:ser>
        <c:ser>
          <c:idx val="9"/>
          <c:order val="9"/>
          <c:tx>
            <c:strRef>
              <c:f>Feuil4!$D$12</c:f>
              <c:strCache>
                <c:ptCount val="1"/>
                <c:pt idx="0">
                  <c:v>Qualité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8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8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8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Feuil4!$E$12:$P$12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2676-465F-B96F-7B539DC1242D}"/>
            </c:ext>
          </c:extLst>
        </c:ser>
        <c:ser>
          <c:idx val="10"/>
          <c:order val="10"/>
          <c:tx>
            <c:strRef>
              <c:f>Feuil4!$D$13</c:f>
              <c:strCache>
                <c:ptCount val="1"/>
                <c:pt idx="0">
                  <c:v>Supply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8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8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Feuil4!$E$13:$P$13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676-465F-B96F-7B539DC124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616617448"/>
        <c:axId val="616617776"/>
      </c:barChart>
      <c:lineChart>
        <c:grouping val="standard"/>
        <c:varyColors val="0"/>
        <c:ser>
          <c:idx val="11"/>
          <c:order val="11"/>
          <c:tx>
            <c:strRef>
              <c:f>Feuil4!$D$28</c:f>
              <c:strCache>
                <c:ptCount val="1"/>
                <c:pt idx="0">
                  <c:v>Cumul d'idées par salarié</c:v>
                </c:pt>
              </c:strCache>
            </c:strRef>
          </c:tx>
          <c:spPr>
            <a:ln w="34925" cap="rnd">
              <a:solidFill>
                <a:schemeClr val="accent4">
                  <a:lumMod val="8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Feuil4!$E$28:$P$28</c:f>
              <c:numCache>
                <c:formatCode>0.00</c:formatCode>
                <c:ptCount val="12"/>
                <c:pt idx="0">
                  <c:v>1.7241379310344827E-2</c:v>
                </c:pt>
                <c:pt idx="1">
                  <c:v>0</c:v>
                </c:pt>
                <c:pt idx="2">
                  <c:v>0</c:v>
                </c:pt>
                <c:pt idx="3">
                  <c:v>3.4482758620689655E-2</c:v>
                </c:pt>
                <c:pt idx="4">
                  <c:v>0</c:v>
                </c:pt>
                <c:pt idx="5">
                  <c:v>5.1724137931034482E-2</c:v>
                </c:pt>
                <c:pt idx="6">
                  <c:v>0</c:v>
                </c:pt>
                <c:pt idx="7">
                  <c:v>6.8965517241379309E-2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3-2676-465F-B96F-7B539DC124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31128584"/>
        <c:axId val="543738272"/>
      </c:lineChart>
      <c:dateAx>
        <c:axId val="616617448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617776"/>
        <c:crosses val="autoZero"/>
        <c:auto val="1"/>
        <c:lblOffset val="100"/>
        <c:baseTimeUnit val="months"/>
      </c:dateAx>
      <c:valAx>
        <c:axId val="616617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617448"/>
        <c:crosses val="autoZero"/>
        <c:crossBetween val="between"/>
      </c:valAx>
      <c:valAx>
        <c:axId val="543738272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Moyenne d'idées par personne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1128584"/>
        <c:crosses val="max"/>
        <c:crossBetween val="between"/>
      </c:valAx>
      <c:catAx>
        <c:axId val="6311285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73827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d'idées réalisées par service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Feuil4!$D$16</c:f>
              <c:strCache>
                <c:ptCount val="1"/>
                <c:pt idx="0">
                  <c:v>Contrôle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Feuil4!$E$16:$P$16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D6-44DA-9C70-D17DE8571680}"/>
            </c:ext>
          </c:extLst>
        </c:ser>
        <c:ser>
          <c:idx val="1"/>
          <c:order val="1"/>
          <c:tx>
            <c:strRef>
              <c:f>Feuil4!$D$17</c:f>
              <c:strCache>
                <c:ptCount val="1"/>
                <c:pt idx="0">
                  <c:v>Découpe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Feuil4!$E$17:$P$17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D6-44DA-9C70-D17DE8571680}"/>
            </c:ext>
          </c:extLst>
        </c:ser>
        <c:ser>
          <c:idx val="2"/>
          <c:order val="2"/>
          <c:tx>
            <c:strRef>
              <c:f>Feuil4!$D$18</c:f>
              <c:strCache>
                <c:ptCount val="1"/>
                <c:pt idx="0">
                  <c:v>Labo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Feuil4!$E$18:$P$18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7D6-44DA-9C70-D17DE8571680}"/>
            </c:ext>
          </c:extLst>
        </c:ser>
        <c:ser>
          <c:idx val="3"/>
          <c:order val="3"/>
          <c:tx>
            <c:strRef>
              <c:f>Feuil4!$D$19</c:f>
              <c:strCache>
                <c:ptCount val="1"/>
                <c:pt idx="0">
                  <c:v>Lavage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Feuil4!$E$19:$P$19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7D6-44DA-9C70-D17DE8571680}"/>
            </c:ext>
          </c:extLst>
        </c:ser>
        <c:ser>
          <c:idx val="4"/>
          <c:order val="4"/>
          <c:tx>
            <c:strRef>
              <c:f>Feuil4!$D$20</c:f>
              <c:strCache>
                <c:ptCount val="1"/>
                <c:pt idx="0">
                  <c:v>Logisitique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Feuil4!$E$20:$P$20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7D6-44DA-9C70-D17DE8571680}"/>
            </c:ext>
          </c:extLst>
        </c:ser>
        <c:ser>
          <c:idx val="5"/>
          <c:order val="5"/>
          <c:tx>
            <c:strRef>
              <c:f>Feuil4!$D$21</c:f>
              <c:strCache>
                <c:ptCount val="1"/>
                <c:pt idx="0">
                  <c:v>LVC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Feuil4!$E$21:$P$21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7D6-44DA-9C70-D17DE8571680}"/>
            </c:ext>
          </c:extLst>
        </c:ser>
        <c:ser>
          <c:idx val="6"/>
          <c:order val="6"/>
          <c:tx>
            <c:strRef>
              <c:f>Feuil4!$D$22</c:f>
              <c:strCache>
                <c:ptCount val="1"/>
                <c:pt idx="0">
                  <c:v>Magasin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Feuil4!$E$22:$P$22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7D6-44DA-9C70-D17DE8571680}"/>
            </c:ext>
          </c:extLst>
        </c:ser>
        <c:ser>
          <c:idx val="7"/>
          <c:order val="7"/>
          <c:tx>
            <c:strRef>
              <c:f>Feuil4!$D$23</c:f>
              <c:strCache>
                <c:ptCount val="1"/>
                <c:pt idx="0">
                  <c:v>Maintenance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Feuil4!$E$23:$P$23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7D6-44DA-9C70-D17DE8571680}"/>
            </c:ext>
          </c:extLst>
        </c:ser>
        <c:ser>
          <c:idx val="8"/>
          <c:order val="8"/>
          <c:tx>
            <c:strRef>
              <c:f>Feuil4!$D$24</c:f>
              <c:strCache>
                <c:ptCount val="1"/>
                <c:pt idx="0">
                  <c:v>Mélange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Feuil4!$E$24:$P$24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7D6-44DA-9C70-D17DE8571680}"/>
            </c:ext>
          </c:extLst>
        </c:ser>
        <c:ser>
          <c:idx val="9"/>
          <c:order val="9"/>
          <c:tx>
            <c:strRef>
              <c:f>Feuil4!$D$25</c:f>
              <c:strCache>
                <c:ptCount val="1"/>
                <c:pt idx="0">
                  <c:v>Qualité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8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8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8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Feuil4!$E$25:$P$25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B7D6-44DA-9C70-D17DE8571680}"/>
            </c:ext>
          </c:extLst>
        </c:ser>
        <c:ser>
          <c:idx val="10"/>
          <c:order val="10"/>
          <c:tx>
            <c:strRef>
              <c:f>Feuil4!$D$26</c:f>
              <c:strCache>
                <c:ptCount val="1"/>
                <c:pt idx="0">
                  <c:v>Supply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8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8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Feuil4!$E$2:$P$2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Feuil4!$E$26:$P$26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7D6-44DA-9C70-D17DE85716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616617448"/>
        <c:axId val="616617776"/>
      </c:barChart>
      <c:lineChart>
        <c:grouping val="standard"/>
        <c:varyColors val="0"/>
        <c:ser>
          <c:idx val="11"/>
          <c:order val="11"/>
          <c:tx>
            <c:strRef>
              <c:f>Feuil4!$D$31</c:f>
              <c:strCache>
                <c:ptCount val="1"/>
                <c:pt idx="0">
                  <c:v>Délai moyen</c:v>
                </c:pt>
              </c:strCache>
            </c:strRef>
          </c:tx>
          <c:spPr>
            <a:ln w="34925" cap="rnd">
              <a:solidFill>
                <a:schemeClr val="accent4">
                  <a:lumMod val="8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Feuil4!$E$31:$P$31</c:f>
              <c:numCache>
                <c:formatCode>General</c:formatCode>
                <c:ptCount val="12"/>
                <c:pt idx="0">
                  <c:v>98</c:v>
                </c:pt>
                <c:pt idx="1">
                  <c:v>0</c:v>
                </c:pt>
                <c:pt idx="2">
                  <c:v>0</c:v>
                </c:pt>
                <c:pt idx="3">
                  <c:v>21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B7D6-44DA-9C70-D17DE8571680}"/>
            </c:ext>
          </c:extLst>
        </c:ser>
        <c:ser>
          <c:idx val="12"/>
          <c:order val="12"/>
          <c:tx>
            <c:strRef>
              <c:f>Feuil4!$D$33</c:f>
              <c:strCache>
                <c:ptCount val="1"/>
                <c:pt idx="0">
                  <c:v>Object délai</c:v>
                </c:pt>
              </c:strCache>
            </c:strRef>
          </c:tx>
          <c:spPr>
            <a:ln w="3492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Feuil4!$E$33:$P$33</c:f>
              <c:numCache>
                <c:formatCode>General</c:formatCode>
                <c:ptCount val="12"/>
                <c:pt idx="0">
                  <c:v>60</c:v>
                </c:pt>
                <c:pt idx="1">
                  <c:v>60</c:v>
                </c:pt>
                <c:pt idx="2">
                  <c:v>60</c:v>
                </c:pt>
                <c:pt idx="3">
                  <c:v>60</c:v>
                </c:pt>
                <c:pt idx="4">
                  <c:v>60</c:v>
                </c:pt>
                <c:pt idx="5">
                  <c:v>60</c:v>
                </c:pt>
                <c:pt idx="6">
                  <c:v>60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60</c:v>
                </c:pt>
                <c:pt idx="11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B7D6-44DA-9C70-D17DE85716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16243192"/>
        <c:axId val="432683976"/>
      </c:lineChart>
      <c:dateAx>
        <c:axId val="616617448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617776"/>
        <c:crosses val="autoZero"/>
        <c:auto val="1"/>
        <c:lblOffset val="100"/>
        <c:baseTimeUnit val="months"/>
      </c:dateAx>
      <c:valAx>
        <c:axId val="616617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617448"/>
        <c:crosses val="autoZero"/>
        <c:crossBetween val="between"/>
      </c:valAx>
      <c:valAx>
        <c:axId val="432683976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Durée de réalisation (jours)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243192"/>
        <c:crosses val="max"/>
        <c:crossBetween val="between"/>
      </c:valAx>
      <c:catAx>
        <c:axId val="61624319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68397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5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</xdr:colOff>
      <xdr:row>26</xdr:row>
      <xdr:rowOff>96157</xdr:rowOff>
    </xdr:from>
    <xdr:to>
      <xdr:col>13</xdr:col>
      <xdr:colOff>145146</xdr:colOff>
      <xdr:row>46</xdr:row>
      <xdr:rowOff>43542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203201</xdr:colOff>
      <xdr:row>21</xdr:row>
      <xdr:rowOff>146958</xdr:rowOff>
    </xdr:from>
    <xdr:to>
      <xdr:col>25</xdr:col>
      <xdr:colOff>348343</xdr:colOff>
      <xdr:row>41</xdr:row>
      <xdr:rowOff>94343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586740</xdr:colOff>
          <xdr:row>1</xdr:row>
          <xdr:rowOff>91440</xdr:rowOff>
        </xdr:from>
        <xdr:to>
          <xdr:col>4</xdr:col>
          <xdr:colOff>449580</xdr:colOff>
          <xdr:row>2</xdr:row>
          <xdr:rowOff>160020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5"/>
  <sheetViews>
    <sheetView workbookViewId="0">
      <selection sqref="A1:C6"/>
    </sheetView>
  </sheetViews>
  <sheetFormatPr baseColWidth="10" defaultColWidth="20.77734375" defaultRowHeight="14.4" x14ac:dyDescent="0.3"/>
  <cols>
    <col min="1" max="1" width="7" bestFit="1" customWidth="1"/>
    <col min="2" max="2" width="13.33203125" style="2" bestFit="1" customWidth="1"/>
    <col min="3" max="3" width="13.5546875" bestFit="1" customWidth="1"/>
    <col min="4" max="4" width="40.6640625" customWidth="1"/>
    <col min="5" max="5" width="60.77734375" customWidth="1"/>
    <col min="6" max="6" width="60.77734375" style="3" customWidth="1"/>
    <col min="7" max="7" width="21.88671875" bestFit="1" customWidth="1"/>
    <col min="8" max="8" width="12.21875" bestFit="1" customWidth="1"/>
    <col min="9" max="9" width="14.21875" style="2" bestFit="1" customWidth="1"/>
    <col min="10" max="10" width="16.6640625" bestFit="1" customWidth="1"/>
    <col min="11" max="11" width="14.44140625" bestFit="1" customWidth="1"/>
    <col min="12" max="12" width="60.77734375" customWidth="1"/>
    <col min="13" max="13" width="20.109375" bestFit="1" customWidth="1"/>
    <col min="14" max="14" width="10.88671875" style="2" customWidth="1"/>
    <col min="15" max="15" width="7.109375" bestFit="1" customWidth="1"/>
    <col min="16" max="16" width="11.77734375" bestFit="1" customWidth="1"/>
    <col min="17" max="17" width="13.5546875" style="2" bestFit="1" customWidth="1"/>
    <col min="18" max="18" width="16.33203125" bestFit="1" customWidth="1"/>
    <col min="19" max="19" width="16.44140625" bestFit="1" customWidth="1"/>
    <col min="20" max="20" width="16.109375" bestFit="1" customWidth="1"/>
    <col min="21" max="21" width="15.21875" bestFit="1" customWidth="1"/>
    <col min="22" max="22" width="27.21875" bestFit="1" customWidth="1"/>
    <col min="23" max="23" width="14.44140625" bestFit="1" customWidth="1"/>
    <col min="24" max="24" width="15.77734375" bestFit="1" customWidth="1"/>
    <col min="25" max="25" width="19.109375" bestFit="1" customWidth="1"/>
    <col min="26" max="26" width="20.44140625" bestFit="1" customWidth="1"/>
    <col min="27" max="27" width="11.5546875" bestFit="1" customWidth="1"/>
    <col min="28" max="28" width="10.21875" bestFit="1" customWidth="1"/>
    <col min="29" max="29" width="9" bestFit="1" customWidth="1"/>
    <col min="30" max="30" width="6.21875" bestFit="1" customWidth="1"/>
    <col min="31" max="31" width="9.33203125" bestFit="1" customWidth="1"/>
    <col min="32" max="32" width="9.5546875" bestFit="1" customWidth="1"/>
    <col min="33" max="33" width="4" bestFit="1" customWidth="1"/>
  </cols>
  <sheetData>
    <row r="1" spans="1:33" x14ac:dyDescent="0.3">
      <c r="A1" s="1" t="s">
        <v>0</v>
      </c>
      <c r="B1" s="5" t="s">
        <v>15</v>
      </c>
      <c r="C1" s="1" t="s">
        <v>16</v>
      </c>
      <c r="D1" s="1" t="s">
        <v>38</v>
      </c>
      <c r="E1" s="1" t="s">
        <v>1</v>
      </c>
      <c r="F1" s="4" t="s">
        <v>2</v>
      </c>
      <c r="G1" s="1" t="s">
        <v>3</v>
      </c>
      <c r="H1" s="1" t="s">
        <v>4</v>
      </c>
      <c r="I1" s="5" t="s">
        <v>5</v>
      </c>
      <c r="J1" s="1" t="s">
        <v>6</v>
      </c>
      <c r="K1" s="1" t="s">
        <v>63</v>
      </c>
      <c r="L1" s="1" t="s">
        <v>7</v>
      </c>
      <c r="M1" s="1" t="s">
        <v>8</v>
      </c>
      <c r="N1" s="5" t="s">
        <v>9</v>
      </c>
      <c r="O1" s="1" t="s">
        <v>10</v>
      </c>
      <c r="P1" s="1" t="s">
        <v>11</v>
      </c>
      <c r="Q1" s="5" t="s">
        <v>49</v>
      </c>
      <c r="R1" s="1" t="s">
        <v>50</v>
      </c>
      <c r="S1" s="1" t="s">
        <v>51</v>
      </c>
      <c r="T1" s="1" t="s">
        <v>53</v>
      </c>
      <c r="U1" s="1" t="s">
        <v>52</v>
      </c>
      <c r="V1" s="1" t="s">
        <v>64</v>
      </c>
      <c r="W1" s="1" t="s">
        <v>54</v>
      </c>
      <c r="X1" s="1" t="s">
        <v>56</v>
      </c>
      <c r="Y1" s="1" t="s">
        <v>57</v>
      </c>
      <c r="Z1" s="1" t="s">
        <v>58</v>
      </c>
      <c r="AA1" s="1" t="s">
        <v>59</v>
      </c>
      <c r="AB1" s="1" t="s">
        <v>60</v>
      </c>
      <c r="AC1" s="1" t="s">
        <v>61</v>
      </c>
      <c r="AD1" s="1" t="s">
        <v>55</v>
      </c>
      <c r="AE1" s="1" t="s">
        <v>12</v>
      </c>
      <c r="AF1" s="1" t="s">
        <v>13</v>
      </c>
      <c r="AG1" s="1" t="s">
        <v>14</v>
      </c>
    </row>
    <row r="2" spans="1:33" x14ac:dyDescent="0.3">
      <c r="A2">
        <v>3</v>
      </c>
      <c r="B2" s="2">
        <v>43473</v>
      </c>
      <c r="C2" t="s">
        <v>18</v>
      </c>
      <c r="D2" t="s">
        <v>76</v>
      </c>
      <c r="E2" t="s">
        <v>70</v>
      </c>
      <c r="F2" s="3" t="s">
        <v>71</v>
      </c>
      <c r="G2" t="s">
        <v>65</v>
      </c>
      <c r="H2" t="s">
        <v>66</v>
      </c>
      <c r="I2" s="2" t="s">
        <v>72</v>
      </c>
      <c r="J2" t="s">
        <v>68</v>
      </c>
      <c r="K2" t="s">
        <v>72</v>
      </c>
      <c r="L2" t="s">
        <v>73</v>
      </c>
      <c r="M2" t="s">
        <v>65</v>
      </c>
      <c r="N2" s="2" t="s">
        <v>74</v>
      </c>
      <c r="O2" t="s">
        <v>75</v>
      </c>
      <c r="P2" t="s">
        <v>77</v>
      </c>
      <c r="Q2" s="2" t="s">
        <v>78</v>
      </c>
      <c r="R2">
        <v>98</v>
      </c>
      <c r="S2" t="s">
        <v>68</v>
      </c>
      <c r="T2" t="s">
        <v>68</v>
      </c>
      <c r="U2" t="s">
        <v>68</v>
      </c>
      <c r="V2" t="s">
        <v>62</v>
      </c>
      <c r="W2" t="s">
        <v>62</v>
      </c>
      <c r="X2" t="s">
        <v>62</v>
      </c>
      <c r="Y2" t="s">
        <v>62</v>
      </c>
      <c r="Z2" t="s">
        <v>62</v>
      </c>
      <c r="AA2" t="s">
        <v>62</v>
      </c>
      <c r="AB2" t="s">
        <v>62</v>
      </c>
      <c r="AC2" t="s">
        <v>62</v>
      </c>
      <c r="AD2" t="s">
        <v>62</v>
      </c>
      <c r="AE2" t="s">
        <v>62</v>
      </c>
      <c r="AF2" t="s">
        <v>62</v>
      </c>
      <c r="AG2" t="s">
        <v>62</v>
      </c>
    </row>
    <row r="3" spans="1:33" x14ac:dyDescent="0.3">
      <c r="A3">
        <v>4</v>
      </c>
      <c r="B3" s="2">
        <v>43563</v>
      </c>
      <c r="C3" t="s">
        <v>24</v>
      </c>
      <c r="D3" t="s">
        <v>76</v>
      </c>
      <c r="E3" t="s">
        <v>70</v>
      </c>
      <c r="F3" s="3" t="s">
        <v>71</v>
      </c>
      <c r="G3" t="s">
        <v>65</v>
      </c>
      <c r="H3" t="s">
        <v>66</v>
      </c>
      <c r="I3" s="2">
        <v>43536</v>
      </c>
      <c r="J3" t="s">
        <v>68</v>
      </c>
      <c r="K3" s="2">
        <v>43536</v>
      </c>
      <c r="L3" t="s">
        <v>73</v>
      </c>
      <c r="M3" t="s">
        <v>65</v>
      </c>
      <c r="N3" s="2">
        <v>43692</v>
      </c>
      <c r="O3" t="s">
        <v>75</v>
      </c>
      <c r="P3" t="s">
        <v>77</v>
      </c>
      <c r="Q3" s="2">
        <v>43634</v>
      </c>
      <c r="R3">
        <v>21</v>
      </c>
      <c r="S3" t="s">
        <v>68</v>
      </c>
      <c r="T3" t="s">
        <v>68</v>
      </c>
      <c r="U3" t="s">
        <v>68</v>
      </c>
      <c r="V3" t="s">
        <v>62</v>
      </c>
      <c r="W3" t="s">
        <v>62</v>
      </c>
      <c r="X3" t="s">
        <v>62</v>
      </c>
      <c r="Y3" t="s">
        <v>62</v>
      </c>
      <c r="Z3" t="s">
        <v>62</v>
      </c>
      <c r="AA3" t="s">
        <v>62</v>
      </c>
      <c r="AB3" t="s">
        <v>62</v>
      </c>
      <c r="AC3" t="s">
        <v>62</v>
      </c>
      <c r="AD3" t="s">
        <v>62</v>
      </c>
      <c r="AE3" t="s">
        <v>62</v>
      </c>
      <c r="AF3" t="s">
        <v>62</v>
      </c>
      <c r="AG3" t="s">
        <v>62</v>
      </c>
    </row>
    <row r="4" spans="1:33" x14ac:dyDescent="0.3">
      <c r="A4">
        <v>5</v>
      </c>
      <c r="B4" s="2">
        <v>43634</v>
      </c>
      <c r="C4" t="s">
        <v>17</v>
      </c>
      <c r="D4" t="s">
        <v>40</v>
      </c>
      <c r="E4" t="s">
        <v>92</v>
      </c>
      <c r="F4" s="3" t="s">
        <v>90</v>
      </c>
      <c r="G4" t="s">
        <v>48</v>
      </c>
      <c r="H4" t="s">
        <v>32</v>
      </c>
      <c r="I4" s="2">
        <v>43634</v>
      </c>
      <c r="J4" t="s">
        <v>68</v>
      </c>
      <c r="K4" s="2">
        <v>43634</v>
      </c>
      <c r="L4" t="s">
        <v>90</v>
      </c>
      <c r="M4" t="s">
        <v>48</v>
      </c>
      <c r="N4" s="2">
        <v>43748</v>
      </c>
      <c r="O4" t="s">
        <v>69</v>
      </c>
      <c r="P4" t="s">
        <v>67</v>
      </c>
      <c r="Q4" s="2" t="s">
        <v>62</v>
      </c>
      <c r="R4" t="s">
        <v>62</v>
      </c>
      <c r="S4" t="s">
        <v>62</v>
      </c>
      <c r="T4" t="s">
        <v>62</v>
      </c>
      <c r="U4" t="s">
        <v>62</v>
      </c>
      <c r="V4" t="s">
        <v>62</v>
      </c>
      <c r="W4" t="s">
        <v>62</v>
      </c>
      <c r="X4" t="s">
        <v>62</v>
      </c>
      <c r="Y4" t="s">
        <v>62</v>
      </c>
      <c r="Z4" t="s">
        <v>62</v>
      </c>
      <c r="AA4" t="s">
        <v>62</v>
      </c>
      <c r="AB4" t="s">
        <v>62</v>
      </c>
      <c r="AC4" t="s">
        <v>62</v>
      </c>
      <c r="AD4" t="s">
        <v>62</v>
      </c>
      <c r="AE4" t="s">
        <v>62</v>
      </c>
      <c r="AF4" t="s">
        <v>62</v>
      </c>
      <c r="AG4" t="s">
        <v>62</v>
      </c>
    </row>
    <row r="5" spans="1:33" x14ac:dyDescent="0.3">
      <c r="A5">
        <v>6</v>
      </c>
      <c r="B5" s="2">
        <v>43318</v>
      </c>
      <c r="C5" t="s">
        <v>17</v>
      </c>
      <c r="D5" t="s">
        <v>40</v>
      </c>
      <c r="E5" t="s">
        <v>93</v>
      </c>
      <c r="F5" s="3" t="s">
        <v>91</v>
      </c>
      <c r="G5" t="s">
        <v>48</v>
      </c>
      <c r="H5" t="s">
        <v>35</v>
      </c>
      <c r="I5" s="2">
        <v>43634</v>
      </c>
      <c r="J5" t="s">
        <v>68</v>
      </c>
      <c r="K5" s="2">
        <v>43634</v>
      </c>
      <c r="L5" t="s">
        <v>91</v>
      </c>
      <c r="M5" t="s">
        <v>48</v>
      </c>
      <c r="N5" s="2">
        <v>43750</v>
      </c>
      <c r="O5" t="s">
        <v>69</v>
      </c>
      <c r="P5" t="s">
        <v>67</v>
      </c>
      <c r="Q5" s="2" t="s">
        <v>62</v>
      </c>
      <c r="R5" t="s">
        <v>62</v>
      </c>
      <c r="S5" t="s">
        <v>62</v>
      </c>
      <c r="T5" t="s">
        <v>62</v>
      </c>
      <c r="U5" t="s">
        <v>62</v>
      </c>
      <c r="V5" t="s">
        <v>62</v>
      </c>
      <c r="W5" t="s">
        <v>62</v>
      </c>
      <c r="X5" t="s">
        <v>62</v>
      </c>
      <c r="Y5" t="s">
        <v>62</v>
      </c>
      <c r="Z5" t="s">
        <v>62</v>
      </c>
      <c r="AA5" t="s">
        <v>62</v>
      </c>
      <c r="AB5" t="s">
        <v>62</v>
      </c>
      <c r="AC5" t="s">
        <v>62</v>
      </c>
      <c r="AD5" t="s">
        <v>62</v>
      </c>
      <c r="AE5" t="s">
        <v>62</v>
      </c>
      <c r="AF5" t="s">
        <v>62</v>
      </c>
      <c r="AG5" t="s">
        <v>62</v>
      </c>
    </row>
    <row r="6" spans="1:33" x14ac:dyDescent="0.3">
      <c r="A6">
        <v>7</v>
      </c>
      <c r="B6" s="2">
        <v>43685</v>
      </c>
      <c r="C6" t="s">
        <v>23</v>
      </c>
      <c r="D6" t="s">
        <v>46</v>
      </c>
      <c r="E6" t="s">
        <v>94</v>
      </c>
      <c r="F6" s="3" t="s">
        <v>95</v>
      </c>
      <c r="G6" t="s">
        <v>65</v>
      </c>
      <c r="H6" t="s">
        <v>33</v>
      </c>
      <c r="I6" s="2">
        <v>43634</v>
      </c>
      <c r="J6" t="s">
        <v>96</v>
      </c>
      <c r="K6" s="2">
        <v>43634</v>
      </c>
      <c r="L6" t="s">
        <v>97</v>
      </c>
      <c r="M6" t="s">
        <v>65</v>
      </c>
      <c r="N6" s="2">
        <v>44134</v>
      </c>
      <c r="O6" t="s">
        <v>88</v>
      </c>
      <c r="P6" t="s">
        <v>67</v>
      </c>
      <c r="Q6" s="2" t="s">
        <v>62</v>
      </c>
      <c r="R6" t="s">
        <v>62</v>
      </c>
      <c r="S6" t="s">
        <v>62</v>
      </c>
      <c r="T6" t="s">
        <v>62</v>
      </c>
      <c r="U6" t="s">
        <v>62</v>
      </c>
      <c r="V6" t="s">
        <v>62</v>
      </c>
      <c r="W6" t="s">
        <v>62</v>
      </c>
      <c r="X6" t="s">
        <v>62</v>
      </c>
      <c r="Y6" t="s">
        <v>62</v>
      </c>
      <c r="Z6" t="s">
        <v>62</v>
      </c>
      <c r="AA6" t="s">
        <v>62</v>
      </c>
      <c r="AB6" t="s">
        <v>62</v>
      </c>
      <c r="AC6" t="s">
        <v>62</v>
      </c>
      <c r="AD6" t="s">
        <v>62</v>
      </c>
      <c r="AE6" t="s">
        <v>62</v>
      </c>
      <c r="AF6" t="s">
        <v>62</v>
      </c>
      <c r="AG6" t="s">
        <v>62</v>
      </c>
    </row>
    <row r="14" spans="1:33" x14ac:dyDescent="0.3">
      <c r="E14" s="2"/>
    </row>
    <row r="15" spans="1:33" x14ac:dyDescent="0.3">
      <c r="E15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3"/>
  <sheetViews>
    <sheetView tabSelected="1" topLeftCell="A2" zoomScale="60" zoomScaleNormal="60" workbookViewId="0">
      <selection activeCell="E3" sqref="E3"/>
    </sheetView>
  </sheetViews>
  <sheetFormatPr baseColWidth="10" defaultRowHeight="14.4" x14ac:dyDescent="0.3"/>
  <cols>
    <col min="1" max="1" width="18.6640625" bestFit="1" customWidth="1"/>
    <col min="2" max="2" width="5.5546875" bestFit="1" customWidth="1"/>
    <col min="3" max="3" width="5.5546875" customWidth="1"/>
    <col min="4" max="4" width="27.21875" bestFit="1" customWidth="1"/>
  </cols>
  <sheetData>
    <row r="1" spans="1:16" hidden="1" x14ac:dyDescent="0.3"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</row>
    <row r="2" spans="1:16" x14ac:dyDescent="0.3">
      <c r="A2" t="s">
        <v>79</v>
      </c>
      <c r="B2">
        <v>2019</v>
      </c>
      <c r="D2" s="6" t="s">
        <v>81</v>
      </c>
      <c r="E2" s="7">
        <f>DATE($B2,E1,1)</f>
        <v>43466</v>
      </c>
      <c r="F2" s="7">
        <f>DATE($B2,F1,1)</f>
        <v>43497</v>
      </c>
      <c r="G2" s="7">
        <f>DATE($B2,G1,1)</f>
        <v>43525</v>
      </c>
      <c r="H2" s="7">
        <f>DATE($B2,H1,1)</f>
        <v>43556</v>
      </c>
      <c r="I2" s="7">
        <f>DATE($B2,I1,1)</f>
        <v>43586</v>
      </c>
      <c r="J2" s="7">
        <f>DATE($B2,J1,1)</f>
        <v>43617</v>
      </c>
      <c r="K2" s="7">
        <f>DATE($B2,K1,1)</f>
        <v>43647</v>
      </c>
      <c r="L2" s="7">
        <f>DATE($B2,L1,1)</f>
        <v>43678</v>
      </c>
      <c r="M2" s="7">
        <f>DATE($B2,M1,1)</f>
        <v>43709</v>
      </c>
      <c r="N2" s="7">
        <f>DATE($B2,N1,1)</f>
        <v>43739</v>
      </c>
      <c r="O2" s="7">
        <f>DATE($B2,O1,1)</f>
        <v>43770</v>
      </c>
      <c r="P2" s="7">
        <f>DATE($B2,P1,1)</f>
        <v>43800</v>
      </c>
    </row>
    <row r="3" spans="1:16" x14ac:dyDescent="0.3">
      <c r="A3" t="s">
        <v>80</v>
      </c>
      <c r="B3">
        <v>58</v>
      </c>
      <c r="D3" s="6" t="str">
        <f>Feuil2!A2</f>
        <v>Contrôle</v>
      </c>
      <c r="E3" s="6">
        <f>(COUNTIFS(Feuil1!$C:$C,$D3,Feuil1!$B:$B,"&gt;="&amp;E$2,Feuil1!$B:$B,"&lt;"&amp;Feuil4!F$2))</f>
        <v>0</v>
      </c>
      <c r="F3" s="6">
        <f>(COUNTIFS(Feuil1!$C:$C,$D3,Feuil1!$B:$B,"&gt;="&amp;F$2,Feuil1!$B:$B,"&lt;"&amp;Feuil4!G$2))</f>
        <v>0</v>
      </c>
      <c r="G3" s="6">
        <f>(COUNTIFS(Feuil1!$C:$C,$D3,Feuil1!$B:$B,"&gt;="&amp;G$2,Feuil1!$B:$B,"&lt;"&amp;Feuil4!H$2))</f>
        <v>0</v>
      </c>
      <c r="H3" s="6">
        <f>(COUNTIFS(Feuil1!$C:$C,$D3,Feuil1!$B:$B,"&gt;="&amp;H$2,Feuil1!$B:$B,"&lt;"&amp;Feuil4!I$2))</f>
        <v>0</v>
      </c>
      <c r="I3" s="6">
        <f>(COUNTIFS(Feuil1!$C:$C,$D3,Feuil1!$B:$B,"&gt;="&amp;I$2,Feuil1!$B:$B,"&lt;"&amp;Feuil4!J$2))</f>
        <v>0</v>
      </c>
      <c r="J3" s="6">
        <f>(COUNTIFS(Feuil1!$C:$C,$D3,Feuil1!$B:$B,"&gt;="&amp;J$2,Feuil1!$B:$B,"&lt;"&amp;Feuil4!K$2))</f>
        <v>1</v>
      </c>
      <c r="K3" s="6">
        <f>(COUNTIFS(Feuil1!$C:$C,$D3,Feuil1!$B:$B,"&gt;="&amp;K$2,Feuil1!$B:$B,"&lt;"&amp;Feuil4!L$2))</f>
        <v>0</v>
      </c>
      <c r="L3" s="6">
        <f>(COUNTIFS(Feuil1!$C:$C,$D3,Feuil1!$B:$B,"&gt;="&amp;L$2,Feuil1!$B:$B,"&lt;"&amp;Feuil4!M$2))</f>
        <v>0</v>
      </c>
      <c r="M3" s="6">
        <f>(COUNTIFS(Feuil1!$C:$C,$D3,Feuil1!$B:$B,"&gt;="&amp;M$2,Feuil1!$B:$B,"&lt;"&amp;Feuil4!N$2))</f>
        <v>0</v>
      </c>
      <c r="N3" s="6">
        <f>(COUNTIFS(Feuil1!$C:$C,$D3,Feuil1!$B:$B,"&gt;="&amp;N$2,Feuil1!$B:$B,"&lt;"&amp;Feuil4!O$2))</f>
        <v>0</v>
      </c>
      <c r="O3" s="6">
        <f>(COUNTIFS(Feuil1!$C:$C,$D3,Feuil1!$B:$B,"&gt;="&amp;O$2,Feuil1!$B:$B,"&lt;"&amp;Feuil4!P$2))</f>
        <v>0</v>
      </c>
      <c r="P3" s="6">
        <f>(COUNTIFS(Feuil1!$C:$C,$D3,Feuil1!$B:$B,"&gt;="&amp;P$2,Feuil1!$B:$B,"&lt;"&amp;Feuil4!Q$2))</f>
        <v>0</v>
      </c>
    </row>
    <row r="4" spans="1:16" x14ac:dyDescent="0.3">
      <c r="D4" s="6" t="str">
        <f>Feuil2!A3</f>
        <v>Découpe</v>
      </c>
      <c r="E4" s="6">
        <f>(COUNTIFS(Feuil1!$C:$C,$D4,Feuil1!$B:$B,"&gt;="&amp;E$2,Feuil1!$B:$B,"&lt;"&amp;Feuil4!F$2))</f>
        <v>1</v>
      </c>
      <c r="F4" s="6">
        <f>(COUNTIFS(Feuil1!$C:$C,$D4,Feuil1!$B:$B,"&gt;="&amp;F$2,Feuil1!$B:$B,"&lt;"&amp;Feuil4!G$2))</f>
        <v>0</v>
      </c>
      <c r="G4" s="6">
        <f>(COUNTIFS(Feuil1!$C:$C,$D4,Feuil1!$B:$B,"&gt;="&amp;G$2,Feuil1!$B:$B,"&lt;"&amp;Feuil4!H$2))</f>
        <v>0</v>
      </c>
      <c r="H4" s="6">
        <f>(COUNTIFS(Feuil1!$C:$C,$D4,Feuil1!$B:$B,"&gt;="&amp;H$2,Feuil1!$B:$B,"&lt;"&amp;Feuil4!I$2))</f>
        <v>0</v>
      </c>
      <c r="I4" s="6">
        <f>(COUNTIFS(Feuil1!$C:$C,$D4,Feuil1!$B:$B,"&gt;="&amp;I$2,Feuil1!$B:$B,"&lt;"&amp;Feuil4!J$2))</f>
        <v>0</v>
      </c>
      <c r="J4" s="6">
        <f>(COUNTIFS(Feuil1!$C:$C,$D4,Feuil1!$B:$B,"&gt;="&amp;J$2,Feuil1!$B:$B,"&lt;"&amp;Feuil4!K$2))</f>
        <v>0</v>
      </c>
      <c r="K4" s="6">
        <f>(COUNTIFS(Feuil1!$C:$C,$D4,Feuil1!$B:$B,"&gt;="&amp;K$2,Feuil1!$B:$B,"&lt;"&amp;Feuil4!L$2))</f>
        <v>0</v>
      </c>
      <c r="L4" s="6">
        <f>(COUNTIFS(Feuil1!$C:$C,$D4,Feuil1!$B:$B,"&gt;="&amp;L$2,Feuil1!$B:$B,"&lt;"&amp;Feuil4!M$2))</f>
        <v>0</v>
      </c>
      <c r="M4" s="6">
        <f>(COUNTIFS(Feuil1!$C:$C,$D4,Feuil1!$B:$B,"&gt;="&amp;M$2,Feuil1!$B:$B,"&lt;"&amp;Feuil4!N$2))</f>
        <v>0</v>
      </c>
      <c r="N4" s="6">
        <f>(COUNTIFS(Feuil1!$C:$C,$D4,Feuil1!$B:$B,"&gt;="&amp;N$2,Feuil1!$B:$B,"&lt;"&amp;Feuil4!O$2))</f>
        <v>0</v>
      </c>
      <c r="O4" s="6">
        <f>(COUNTIFS(Feuil1!$C:$C,$D4,Feuil1!$B:$B,"&gt;="&amp;O$2,Feuil1!$B:$B,"&lt;"&amp;Feuil4!P$2))</f>
        <v>0</v>
      </c>
      <c r="P4" s="6">
        <f>(COUNTIFS(Feuil1!$C:$C,$D4,Feuil1!$B:$B,"&gt;="&amp;P$2,Feuil1!$B:$B,"&lt;"&amp;Feuil4!Q$2))</f>
        <v>0</v>
      </c>
    </row>
    <row r="5" spans="1:16" x14ac:dyDescent="0.3">
      <c r="D5" s="6" t="str">
        <f>Feuil2!A4</f>
        <v>Labo</v>
      </c>
      <c r="E5" s="6">
        <f>(COUNTIFS(Feuil1!$C:$C,$D5,Feuil1!$B:$B,"&gt;="&amp;E$2,Feuil1!$B:$B,"&lt;"&amp;Feuil4!F$2))</f>
        <v>0</v>
      </c>
      <c r="F5" s="6">
        <f>(COUNTIFS(Feuil1!$C:$C,$D5,Feuil1!$B:$B,"&gt;="&amp;F$2,Feuil1!$B:$B,"&lt;"&amp;Feuil4!G$2))</f>
        <v>0</v>
      </c>
      <c r="G5" s="6">
        <f>(COUNTIFS(Feuil1!$C:$C,$D5,Feuil1!$B:$B,"&gt;="&amp;G$2,Feuil1!$B:$B,"&lt;"&amp;Feuil4!H$2))</f>
        <v>0</v>
      </c>
      <c r="H5" s="6">
        <f>(COUNTIFS(Feuil1!$C:$C,$D5,Feuil1!$B:$B,"&gt;="&amp;H$2,Feuil1!$B:$B,"&lt;"&amp;Feuil4!I$2))</f>
        <v>0</v>
      </c>
      <c r="I5" s="6">
        <f>(COUNTIFS(Feuil1!$C:$C,$D5,Feuil1!$B:$B,"&gt;="&amp;I$2,Feuil1!$B:$B,"&lt;"&amp;Feuil4!J$2))</f>
        <v>0</v>
      </c>
      <c r="J5" s="6">
        <f>(COUNTIFS(Feuil1!$C:$C,$D5,Feuil1!$B:$B,"&gt;="&amp;J$2,Feuil1!$B:$B,"&lt;"&amp;Feuil4!K$2))</f>
        <v>0</v>
      </c>
      <c r="K5" s="6">
        <f>(COUNTIFS(Feuil1!$C:$C,$D5,Feuil1!$B:$B,"&gt;="&amp;K$2,Feuil1!$B:$B,"&lt;"&amp;Feuil4!L$2))</f>
        <v>0</v>
      </c>
      <c r="L5" s="6">
        <f>(COUNTIFS(Feuil1!$C:$C,$D5,Feuil1!$B:$B,"&gt;="&amp;L$2,Feuil1!$B:$B,"&lt;"&amp;Feuil4!M$2))</f>
        <v>0</v>
      </c>
      <c r="M5" s="6">
        <f>(COUNTIFS(Feuil1!$C:$C,$D5,Feuil1!$B:$B,"&gt;="&amp;M$2,Feuil1!$B:$B,"&lt;"&amp;Feuil4!N$2))</f>
        <v>0</v>
      </c>
      <c r="N5" s="6">
        <f>(COUNTIFS(Feuil1!$C:$C,$D5,Feuil1!$B:$B,"&gt;="&amp;N$2,Feuil1!$B:$B,"&lt;"&amp;Feuil4!O$2))</f>
        <v>0</v>
      </c>
      <c r="O5" s="6">
        <f>(COUNTIFS(Feuil1!$C:$C,$D5,Feuil1!$B:$B,"&gt;="&amp;O$2,Feuil1!$B:$B,"&lt;"&amp;Feuil4!P$2))</f>
        <v>0</v>
      </c>
      <c r="P5" s="6">
        <f>(COUNTIFS(Feuil1!$C:$C,$D5,Feuil1!$B:$B,"&gt;="&amp;P$2,Feuil1!$B:$B,"&lt;"&amp;Feuil4!Q$2))</f>
        <v>0</v>
      </c>
    </row>
    <row r="6" spans="1:16" x14ac:dyDescent="0.3">
      <c r="D6" s="6" t="str">
        <f>Feuil2!A5</f>
        <v>Lavage</v>
      </c>
      <c r="E6" s="6">
        <f>(COUNTIFS(Feuil1!$C:$C,$D6,Feuil1!$B:$B,"&gt;="&amp;E$2,Feuil1!$B:$B,"&lt;"&amp;Feuil4!F$2))</f>
        <v>0</v>
      </c>
      <c r="F6" s="6">
        <f>(COUNTIFS(Feuil1!$C:$C,$D6,Feuil1!$B:$B,"&gt;="&amp;F$2,Feuil1!$B:$B,"&lt;"&amp;Feuil4!G$2))</f>
        <v>0</v>
      </c>
      <c r="G6" s="6">
        <f>(COUNTIFS(Feuil1!$C:$C,$D6,Feuil1!$B:$B,"&gt;="&amp;G$2,Feuil1!$B:$B,"&lt;"&amp;Feuil4!H$2))</f>
        <v>0</v>
      </c>
      <c r="H6" s="6">
        <f>(COUNTIFS(Feuil1!$C:$C,$D6,Feuil1!$B:$B,"&gt;="&amp;H$2,Feuil1!$B:$B,"&lt;"&amp;Feuil4!I$2))</f>
        <v>0</v>
      </c>
      <c r="I6" s="6">
        <f>(COUNTIFS(Feuil1!$C:$C,$D6,Feuil1!$B:$B,"&gt;="&amp;I$2,Feuil1!$B:$B,"&lt;"&amp;Feuil4!J$2))</f>
        <v>0</v>
      </c>
      <c r="J6" s="6">
        <f>(COUNTIFS(Feuil1!$C:$C,$D6,Feuil1!$B:$B,"&gt;="&amp;J$2,Feuil1!$B:$B,"&lt;"&amp;Feuil4!K$2))</f>
        <v>0</v>
      </c>
      <c r="K6" s="6">
        <f>(COUNTIFS(Feuil1!$C:$C,$D6,Feuil1!$B:$B,"&gt;="&amp;K$2,Feuil1!$B:$B,"&lt;"&amp;Feuil4!L$2))</f>
        <v>0</v>
      </c>
      <c r="L6" s="6">
        <f>(COUNTIFS(Feuil1!$C:$C,$D6,Feuil1!$B:$B,"&gt;="&amp;L$2,Feuil1!$B:$B,"&lt;"&amp;Feuil4!M$2))</f>
        <v>0</v>
      </c>
      <c r="M6" s="6">
        <f>(COUNTIFS(Feuil1!$C:$C,$D6,Feuil1!$B:$B,"&gt;="&amp;M$2,Feuil1!$B:$B,"&lt;"&amp;Feuil4!N$2))</f>
        <v>0</v>
      </c>
      <c r="N6" s="6">
        <f>(COUNTIFS(Feuil1!$C:$C,$D6,Feuil1!$B:$B,"&gt;="&amp;N$2,Feuil1!$B:$B,"&lt;"&amp;Feuil4!O$2))</f>
        <v>0</v>
      </c>
      <c r="O6" s="6">
        <f>(COUNTIFS(Feuil1!$C:$C,$D6,Feuil1!$B:$B,"&gt;="&amp;O$2,Feuil1!$B:$B,"&lt;"&amp;Feuil4!P$2))</f>
        <v>0</v>
      </c>
      <c r="P6" s="6">
        <f>(COUNTIFS(Feuil1!$C:$C,$D6,Feuil1!$B:$B,"&gt;="&amp;P$2,Feuil1!$B:$B,"&lt;"&amp;Feuil4!Q$2))</f>
        <v>0</v>
      </c>
    </row>
    <row r="7" spans="1:16" x14ac:dyDescent="0.3">
      <c r="D7" s="6" t="str">
        <f>Feuil2!A6</f>
        <v>Logisitique</v>
      </c>
      <c r="E7" s="6">
        <f>(COUNTIFS(Feuil1!$C:$C,$D7,Feuil1!$B:$B,"&gt;="&amp;E$2,Feuil1!$B:$B,"&lt;"&amp;Feuil4!F$2))</f>
        <v>0</v>
      </c>
      <c r="F7" s="6">
        <f>(COUNTIFS(Feuil1!$C:$C,$D7,Feuil1!$B:$B,"&gt;="&amp;F$2,Feuil1!$B:$B,"&lt;"&amp;Feuil4!G$2))</f>
        <v>0</v>
      </c>
      <c r="G7" s="6">
        <f>(COUNTIFS(Feuil1!$C:$C,$D7,Feuil1!$B:$B,"&gt;="&amp;G$2,Feuil1!$B:$B,"&lt;"&amp;Feuil4!H$2))</f>
        <v>0</v>
      </c>
      <c r="H7" s="6">
        <f>(COUNTIFS(Feuil1!$C:$C,$D7,Feuil1!$B:$B,"&gt;="&amp;H$2,Feuil1!$B:$B,"&lt;"&amp;Feuil4!I$2))</f>
        <v>0</v>
      </c>
      <c r="I7" s="6">
        <f>(COUNTIFS(Feuil1!$C:$C,$D7,Feuil1!$B:$B,"&gt;="&amp;I$2,Feuil1!$B:$B,"&lt;"&amp;Feuil4!J$2))</f>
        <v>0</v>
      </c>
      <c r="J7" s="6">
        <f>(COUNTIFS(Feuil1!$C:$C,$D7,Feuil1!$B:$B,"&gt;="&amp;J$2,Feuil1!$B:$B,"&lt;"&amp;Feuil4!K$2))</f>
        <v>0</v>
      </c>
      <c r="K7" s="6">
        <f>(COUNTIFS(Feuil1!$C:$C,$D7,Feuil1!$B:$B,"&gt;="&amp;K$2,Feuil1!$B:$B,"&lt;"&amp;Feuil4!L$2))</f>
        <v>0</v>
      </c>
      <c r="L7" s="6">
        <f>(COUNTIFS(Feuil1!$C:$C,$D7,Feuil1!$B:$B,"&gt;="&amp;L$2,Feuil1!$B:$B,"&lt;"&amp;Feuil4!M$2))</f>
        <v>0</v>
      </c>
      <c r="M7" s="6">
        <f>(COUNTIFS(Feuil1!$C:$C,$D7,Feuil1!$B:$B,"&gt;="&amp;M$2,Feuil1!$B:$B,"&lt;"&amp;Feuil4!N$2))</f>
        <v>0</v>
      </c>
      <c r="N7" s="6">
        <f>(COUNTIFS(Feuil1!$C:$C,$D7,Feuil1!$B:$B,"&gt;="&amp;N$2,Feuil1!$B:$B,"&lt;"&amp;Feuil4!O$2))</f>
        <v>0</v>
      </c>
      <c r="O7" s="6">
        <f>(COUNTIFS(Feuil1!$C:$C,$D7,Feuil1!$B:$B,"&gt;="&amp;O$2,Feuil1!$B:$B,"&lt;"&amp;Feuil4!P$2))</f>
        <v>0</v>
      </c>
      <c r="P7" s="6">
        <f>(COUNTIFS(Feuil1!$C:$C,$D7,Feuil1!$B:$B,"&gt;="&amp;P$2,Feuil1!$B:$B,"&lt;"&amp;Feuil4!Q$2))</f>
        <v>0</v>
      </c>
    </row>
    <row r="8" spans="1:16" x14ac:dyDescent="0.3">
      <c r="D8" s="6" t="str">
        <f>Feuil2!A7</f>
        <v>LVC</v>
      </c>
      <c r="E8" s="6">
        <f>(COUNTIFS(Feuil1!$C:$C,$D8,Feuil1!$B:$B,"&gt;="&amp;E$2,Feuil1!$B:$B,"&lt;"&amp;Feuil4!F$2))</f>
        <v>0</v>
      </c>
      <c r="F8" s="6">
        <f>(COUNTIFS(Feuil1!$C:$C,$D8,Feuil1!$B:$B,"&gt;="&amp;F$2,Feuil1!$B:$B,"&lt;"&amp;Feuil4!G$2))</f>
        <v>0</v>
      </c>
      <c r="G8" s="6">
        <f>(COUNTIFS(Feuil1!$C:$C,$D8,Feuil1!$B:$B,"&gt;="&amp;G$2,Feuil1!$B:$B,"&lt;"&amp;Feuil4!H$2))</f>
        <v>0</v>
      </c>
      <c r="H8" s="6">
        <f>(COUNTIFS(Feuil1!$C:$C,$D8,Feuil1!$B:$B,"&gt;="&amp;H$2,Feuil1!$B:$B,"&lt;"&amp;Feuil4!I$2))</f>
        <v>0</v>
      </c>
      <c r="I8" s="6">
        <f>(COUNTIFS(Feuil1!$C:$C,$D8,Feuil1!$B:$B,"&gt;="&amp;I$2,Feuil1!$B:$B,"&lt;"&amp;Feuil4!J$2))</f>
        <v>0</v>
      </c>
      <c r="J8" s="6">
        <f>(COUNTIFS(Feuil1!$C:$C,$D8,Feuil1!$B:$B,"&gt;="&amp;J$2,Feuil1!$B:$B,"&lt;"&amp;Feuil4!K$2))</f>
        <v>0</v>
      </c>
      <c r="K8" s="6">
        <f>(COUNTIFS(Feuil1!$C:$C,$D8,Feuil1!$B:$B,"&gt;="&amp;K$2,Feuil1!$B:$B,"&lt;"&amp;Feuil4!L$2))</f>
        <v>0</v>
      </c>
      <c r="L8" s="6">
        <f>(COUNTIFS(Feuil1!$C:$C,$D8,Feuil1!$B:$B,"&gt;="&amp;L$2,Feuil1!$B:$B,"&lt;"&amp;Feuil4!M$2))</f>
        <v>0</v>
      </c>
      <c r="M8" s="6">
        <f>(COUNTIFS(Feuil1!$C:$C,$D8,Feuil1!$B:$B,"&gt;="&amp;M$2,Feuil1!$B:$B,"&lt;"&amp;Feuil4!N$2))</f>
        <v>0</v>
      </c>
      <c r="N8" s="6">
        <f>(COUNTIFS(Feuil1!$C:$C,$D8,Feuil1!$B:$B,"&gt;="&amp;N$2,Feuil1!$B:$B,"&lt;"&amp;Feuil4!O$2))</f>
        <v>0</v>
      </c>
      <c r="O8" s="6">
        <f>(COUNTIFS(Feuil1!$C:$C,$D8,Feuil1!$B:$B,"&gt;="&amp;O$2,Feuil1!$B:$B,"&lt;"&amp;Feuil4!P$2))</f>
        <v>0</v>
      </c>
      <c r="P8" s="6">
        <f>(COUNTIFS(Feuil1!$C:$C,$D8,Feuil1!$B:$B,"&gt;="&amp;P$2,Feuil1!$B:$B,"&lt;"&amp;Feuil4!Q$2))</f>
        <v>0</v>
      </c>
    </row>
    <row r="9" spans="1:16" x14ac:dyDescent="0.3">
      <c r="D9" s="6" t="str">
        <f>Feuil2!A8</f>
        <v>Magasin</v>
      </c>
      <c r="E9" s="6">
        <f>(COUNTIFS(Feuil1!$C:$C,$D9,Feuil1!$B:$B,"&gt;="&amp;E$2,Feuil1!$B:$B,"&lt;"&amp;Feuil4!F$2))</f>
        <v>0</v>
      </c>
      <c r="F9" s="6">
        <f>(COUNTIFS(Feuil1!$C:$C,$D9,Feuil1!$B:$B,"&gt;="&amp;F$2,Feuil1!$B:$B,"&lt;"&amp;Feuil4!G$2))</f>
        <v>0</v>
      </c>
      <c r="G9" s="6">
        <f>(COUNTIFS(Feuil1!$C:$C,$D9,Feuil1!$B:$B,"&gt;="&amp;G$2,Feuil1!$B:$B,"&lt;"&amp;Feuil4!H$2))</f>
        <v>0</v>
      </c>
      <c r="H9" s="6">
        <f>(COUNTIFS(Feuil1!$C:$C,$D9,Feuil1!$B:$B,"&gt;="&amp;H$2,Feuil1!$B:$B,"&lt;"&amp;Feuil4!I$2))</f>
        <v>0</v>
      </c>
      <c r="I9" s="6">
        <f>(COUNTIFS(Feuil1!$C:$C,$D9,Feuil1!$B:$B,"&gt;="&amp;I$2,Feuil1!$B:$B,"&lt;"&amp;Feuil4!J$2))</f>
        <v>0</v>
      </c>
      <c r="J9" s="6">
        <f>(COUNTIFS(Feuil1!$C:$C,$D9,Feuil1!$B:$B,"&gt;="&amp;J$2,Feuil1!$B:$B,"&lt;"&amp;Feuil4!K$2))</f>
        <v>0</v>
      </c>
      <c r="K9" s="6">
        <f>(COUNTIFS(Feuil1!$C:$C,$D9,Feuil1!$B:$B,"&gt;="&amp;K$2,Feuil1!$B:$B,"&lt;"&amp;Feuil4!L$2))</f>
        <v>0</v>
      </c>
      <c r="L9" s="6">
        <f>(COUNTIFS(Feuil1!$C:$C,$D9,Feuil1!$B:$B,"&gt;="&amp;L$2,Feuil1!$B:$B,"&lt;"&amp;Feuil4!M$2))</f>
        <v>1</v>
      </c>
      <c r="M9" s="6">
        <f>(COUNTIFS(Feuil1!$C:$C,$D9,Feuil1!$B:$B,"&gt;="&amp;M$2,Feuil1!$B:$B,"&lt;"&amp;Feuil4!N$2))</f>
        <v>0</v>
      </c>
      <c r="N9" s="6">
        <f>(COUNTIFS(Feuil1!$C:$C,$D9,Feuil1!$B:$B,"&gt;="&amp;N$2,Feuil1!$B:$B,"&lt;"&amp;Feuil4!O$2))</f>
        <v>0</v>
      </c>
      <c r="O9" s="6">
        <f>(COUNTIFS(Feuil1!$C:$C,$D9,Feuil1!$B:$B,"&gt;="&amp;O$2,Feuil1!$B:$B,"&lt;"&amp;Feuil4!P$2))</f>
        <v>0</v>
      </c>
      <c r="P9" s="6">
        <f>(COUNTIFS(Feuil1!$C:$C,$D9,Feuil1!$B:$B,"&gt;="&amp;P$2,Feuil1!$B:$B,"&lt;"&amp;Feuil4!Q$2))</f>
        <v>0</v>
      </c>
    </row>
    <row r="10" spans="1:16" x14ac:dyDescent="0.3">
      <c r="D10" s="6" t="str">
        <f>Feuil2!A9</f>
        <v>Maintenance</v>
      </c>
      <c r="E10" s="6">
        <f>(COUNTIFS(Feuil1!$C:$C,$D10,Feuil1!$B:$B,"&gt;="&amp;E$2,Feuil1!$B:$B,"&lt;"&amp;Feuil4!F$2))</f>
        <v>0</v>
      </c>
      <c r="F10" s="6">
        <f>(COUNTIFS(Feuil1!$C:$C,$D10,Feuil1!$B:$B,"&gt;="&amp;F$2,Feuil1!$B:$B,"&lt;"&amp;Feuil4!G$2))</f>
        <v>0</v>
      </c>
      <c r="G10" s="6">
        <f>(COUNTIFS(Feuil1!$C:$C,$D10,Feuil1!$B:$B,"&gt;="&amp;G$2,Feuil1!$B:$B,"&lt;"&amp;Feuil4!H$2))</f>
        <v>0</v>
      </c>
      <c r="H10" s="6">
        <f>(COUNTIFS(Feuil1!$C:$C,$D10,Feuil1!$B:$B,"&gt;="&amp;H$2,Feuil1!$B:$B,"&lt;"&amp;Feuil4!I$2))</f>
        <v>1</v>
      </c>
      <c r="I10" s="6">
        <f>(COUNTIFS(Feuil1!$C:$C,$D10,Feuil1!$B:$B,"&gt;="&amp;I$2,Feuil1!$B:$B,"&lt;"&amp;Feuil4!J$2))</f>
        <v>0</v>
      </c>
      <c r="J10" s="6">
        <f>(COUNTIFS(Feuil1!$C:$C,$D10,Feuil1!$B:$B,"&gt;="&amp;J$2,Feuil1!$B:$B,"&lt;"&amp;Feuil4!K$2))</f>
        <v>0</v>
      </c>
      <c r="K10" s="6">
        <f>(COUNTIFS(Feuil1!$C:$C,$D10,Feuil1!$B:$B,"&gt;="&amp;K$2,Feuil1!$B:$B,"&lt;"&amp;Feuil4!L$2))</f>
        <v>0</v>
      </c>
      <c r="L10" s="6">
        <f>(COUNTIFS(Feuil1!$C:$C,$D10,Feuil1!$B:$B,"&gt;="&amp;L$2,Feuil1!$B:$B,"&lt;"&amp;Feuil4!M$2))</f>
        <v>0</v>
      </c>
      <c r="M10" s="6">
        <f>(COUNTIFS(Feuil1!$C:$C,$D10,Feuil1!$B:$B,"&gt;="&amp;M$2,Feuil1!$B:$B,"&lt;"&amp;Feuil4!N$2))</f>
        <v>0</v>
      </c>
      <c r="N10" s="6">
        <f>(COUNTIFS(Feuil1!$C:$C,$D10,Feuil1!$B:$B,"&gt;="&amp;N$2,Feuil1!$B:$B,"&lt;"&amp;Feuil4!O$2))</f>
        <v>0</v>
      </c>
      <c r="O10" s="6">
        <f>(COUNTIFS(Feuil1!$C:$C,$D10,Feuil1!$B:$B,"&gt;="&amp;O$2,Feuil1!$B:$B,"&lt;"&amp;Feuil4!P$2))</f>
        <v>0</v>
      </c>
      <c r="P10" s="6">
        <f>(COUNTIFS(Feuil1!$C:$C,$D10,Feuil1!$B:$B,"&gt;="&amp;P$2,Feuil1!$B:$B,"&lt;"&amp;Feuil4!Q$2))</f>
        <v>0</v>
      </c>
    </row>
    <row r="11" spans="1:16" x14ac:dyDescent="0.3">
      <c r="D11" s="6" t="str">
        <f>Feuil2!A10</f>
        <v>Mélange</v>
      </c>
      <c r="E11" s="6">
        <f>(COUNTIFS(Feuil1!$C:$C,$D11,Feuil1!$B:$B,"&gt;="&amp;E$2,Feuil1!$B:$B,"&lt;"&amp;Feuil4!F$2))</f>
        <v>0</v>
      </c>
      <c r="F11" s="6">
        <f>(COUNTIFS(Feuil1!$C:$C,$D11,Feuil1!$B:$B,"&gt;="&amp;F$2,Feuil1!$B:$B,"&lt;"&amp;Feuil4!G$2))</f>
        <v>0</v>
      </c>
      <c r="G11" s="6">
        <f>(COUNTIFS(Feuil1!$C:$C,$D11,Feuil1!$B:$B,"&gt;="&amp;G$2,Feuil1!$B:$B,"&lt;"&amp;Feuil4!H$2))</f>
        <v>0</v>
      </c>
      <c r="H11" s="6">
        <f>(COUNTIFS(Feuil1!$C:$C,$D11,Feuil1!$B:$B,"&gt;="&amp;H$2,Feuil1!$B:$B,"&lt;"&amp;Feuil4!I$2))</f>
        <v>0</v>
      </c>
      <c r="I11" s="6">
        <f>(COUNTIFS(Feuil1!$C:$C,$D11,Feuil1!$B:$B,"&gt;="&amp;I$2,Feuil1!$B:$B,"&lt;"&amp;Feuil4!J$2))</f>
        <v>0</v>
      </c>
      <c r="J11" s="6">
        <f>(COUNTIFS(Feuil1!$C:$C,$D11,Feuil1!$B:$B,"&gt;="&amp;J$2,Feuil1!$B:$B,"&lt;"&amp;Feuil4!K$2))</f>
        <v>0</v>
      </c>
      <c r="K11" s="6">
        <f>(COUNTIFS(Feuil1!$C:$C,$D11,Feuil1!$B:$B,"&gt;="&amp;K$2,Feuil1!$B:$B,"&lt;"&amp;Feuil4!L$2))</f>
        <v>0</v>
      </c>
      <c r="L11" s="6">
        <f>(COUNTIFS(Feuil1!$C:$C,$D11,Feuil1!$B:$B,"&gt;="&amp;L$2,Feuil1!$B:$B,"&lt;"&amp;Feuil4!M$2))</f>
        <v>0</v>
      </c>
      <c r="M11" s="6">
        <f>(COUNTIFS(Feuil1!$C:$C,$D11,Feuil1!$B:$B,"&gt;="&amp;M$2,Feuil1!$B:$B,"&lt;"&amp;Feuil4!N$2))</f>
        <v>0</v>
      </c>
      <c r="N11" s="6">
        <f>(COUNTIFS(Feuil1!$C:$C,$D11,Feuil1!$B:$B,"&gt;="&amp;N$2,Feuil1!$B:$B,"&lt;"&amp;Feuil4!O$2))</f>
        <v>0</v>
      </c>
      <c r="O11" s="6">
        <f>(COUNTIFS(Feuil1!$C:$C,$D11,Feuil1!$B:$B,"&gt;="&amp;O$2,Feuil1!$B:$B,"&lt;"&amp;Feuil4!P$2))</f>
        <v>0</v>
      </c>
      <c r="P11" s="6">
        <f>(COUNTIFS(Feuil1!$C:$C,$D11,Feuil1!$B:$B,"&gt;="&amp;P$2,Feuil1!$B:$B,"&lt;"&amp;Feuil4!Q$2))</f>
        <v>0</v>
      </c>
    </row>
    <row r="12" spans="1:16" x14ac:dyDescent="0.3">
      <c r="D12" s="6" t="str">
        <f>Feuil2!A11</f>
        <v>Qualité</v>
      </c>
      <c r="E12" s="6">
        <f>(COUNTIFS(Feuil1!$C:$C,$D12,Feuil1!$B:$B,"&gt;="&amp;E$2,Feuil1!$B:$B,"&lt;"&amp;Feuil4!F$2))</f>
        <v>0</v>
      </c>
      <c r="F12" s="6">
        <f>(COUNTIFS(Feuil1!$C:$C,$D12,Feuil1!$B:$B,"&gt;="&amp;F$2,Feuil1!$B:$B,"&lt;"&amp;Feuil4!G$2))</f>
        <v>0</v>
      </c>
      <c r="G12" s="6">
        <f>(COUNTIFS(Feuil1!$C:$C,$D12,Feuil1!$B:$B,"&gt;="&amp;G$2,Feuil1!$B:$B,"&lt;"&amp;Feuil4!H$2))</f>
        <v>0</v>
      </c>
      <c r="H12" s="6">
        <f>(COUNTIFS(Feuil1!$C:$C,$D12,Feuil1!$B:$B,"&gt;="&amp;H$2,Feuil1!$B:$B,"&lt;"&amp;Feuil4!I$2))</f>
        <v>0</v>
      </c>
      <c r="I12" s="6">
        <f>(COUNTIFS(Feuil1!$C:$C,$D12,Feuil1!$B:$B,"&gt;="&amp;I$2,Feuil1!$B:$B,"&lt;"&amp;Feuil4!J$2))</f>
        <v>0</v>
      </c>
      <c r="J12" s="6">
        <f>(COUNTIFS(Feuil1!$C:$C,$D12,Feuil1!$B:$B,"&gt;="&amp;J$2,Feuil1!$B:$B,"&lt;"&amp;Feuil4!K$2))</f>
        <v>0</v>
      </c>
      <c r="K12" s="6">
        <f>(COUNTIFS(Feuil1!$C:$C,$D12,Feuil1!$B:$B,"&gt;="&amp;K$2,Feuil1!$B:$B,"&lt;"&amp;Feuil4!L$2))</f>
        <v>0</v>
      </c>
      <c r="L12" s="6">
        <f>(COUNTIFS(Feuil1!$C:$C,$D12,Feuil1!$B:$B,"&gt;="&amp;L$2,Feuil1!$B:$B,"&lt;"&amp;Feuil4!M$2))</f>
        <v>0</v>
      </c>
      <c r="M12" s="6">
        <f>(COUNTIFS(Feuil1!$C:$C,$D12,Feuil1!$B:$B,"&gt;="&amp;M$2,Feuil1!$B:$B,"&lt;"&amp;Feuil4!N$2))</f>
        <v>0</v>
      </c>
      <c r="N12" s="6">
        <f>(COUNTIFS(Feuil1!$C:$C,$D12,Feuil1!$B:$B,"&gt;="&amp;N$2,Feuil1!$B:$B,"&lt;"&amp;Feuil4!O$2))</f>
        <v>0</v>
      </c>
      <c r="O12" s="6">
        <f>(COUNTIFS(Feuil1!$C:$C,$D12,Feuil1!$B:$B,"&gt;="&amp;O$2,Feuil1!$B:$B,"&lt;"&amp;Feuil4!P$2))</f>
        <v>0</v>
      </c>
      <c r="P12" s="6">
        <f>(COUNTIFS(Feuil1!$C:$C,$D12,Feuil1!$B:$B,"&gt;="&amp;P$2,Feuil1!$B:$B,"&lt;"&amp;Feuil4!Q$2))</f>
        <v>0</v>
      </c>
    </row>
    <row r="13" spans="1:16" x14ac:dyDescent="0.3">
      <c r="D13" s="6" t="str">
        <f>Feuil2!A12</f>
        <v>Supply</v>
      </c>
      <c r="E13" s="6">
        <f>(COUNTIFS(Feuil1!$C:$C,$D13,Feuil1!$B:$B,"&gt;="&amp;E$2,Feuil1!$B:$B,"&lt;"&amp;Feuil4!F$2))</f>
        <v>0</v>
      </c>
      <c r="F13" s="6">
        <f>(COUNTIFS(Feuil1!$C:$C,$D13,Feuil1!$B:$B,"&gt;="&amp;F$2,Feuil1!$B:$B,"&lt;"&amp;Feuil4!G$2))</f>
        <v>0</v>
      </c>
      <c r="G13" s="6">
        <f>(COUNTIFS(Feuil1!$C:$C,$D13,Feuil1!$B:$B,"&gt;="&amp;G$2,Feuil1!$B:$B,"&lt;"&amp;Feuil4!H$2))</f>
        <v>0</v>
      </c>
      <c r="H13" s="6">
        <f>(COUNTIFS(Feuil1!$C:$C,$D13,Feuil1!$B:$B,"&gt;="&amp;H$2,Feuil1!$B:$B,"&lt;"&amp;Feuil4!I$2))</f>
        <v>0</v>
      </c>
      <c r="I13" s="6">
        <f>(COUNTIFS(Feuil1!$C:$C,$D13,Feuil1!$B:$B,"&gt;="&amp;I$2,Feuil1!$B:$B,"&lt;"&amp;Feuil4!J$2))</f>
        <v>0</v>
      </c>
      <c r="J13" s="6">
        <f>(COUNTIFS(Feuil1!$C:$C,$D13,Feuil1!$B:$B,"&gt;="&amp;J$2,Feuil1!$B:$B,"&lt;"&amp;Feuil4!K$2))</f>
        <v>0</v>
      </c>
      <c r="K13" s="6">
        <f>(COUNTIFS(Feuil1!$C:$C,$D13,Feuil1!$B:$B,"&gt;="&amp;K$2,Feuil1!$B:$B,"&lt;"&amp;Feuil4!L$2))</f>
        <v>0</v>
      </c>
      <c r="L13" s="6">
        <f>(COUNTIFS(Feuil1!$C:$C,$D13,Feuil1!$B:$B,"&gt;="&amp;L$2,Feuil1!$B:$B,"&lt;"&amp;Feuil4!M$2))</f>
        <v>0</v>
      </c>
      <c r="M13" s="6">
        <f>(COUNTIFS(Feuil1!$C:$C,$D13,Feuil1!$B:$B,"&gt;="&amp;M$2,Feuil1!$B:$B,"&lt;"&amp;Feuil4!N$2))</f>
        <v>0</v>
      </c>
      <c r="N13" s="6">
        <f>(COUNTIFS(Feuil1!$C:$C,$D13,Feuil1!$B:$B,"&gt;="&amp;N$2,Feuil1!$B:$B,"&lt;"&amp;Feuil4!O$2))</f>
        <v>0</v>
      </c>
      <c r="O13" s="6">
        <f>(COUNTIFS(Feuil1!$C:$C,$D13,Feuil1!$B:$B,"&gt;="&amp;O$2,Feuil1!$B:$B,"&lt;"&amp;Feuil4!P$2))</f>
        <v>0</v>
      </c>
      <c r="P13" s="6">
        <f>(COUNTIFS(Feuil1!$C:$C,$D13,Feuil1!$B:$B,"&gt;="&amp;P$2,Feuil1!$B:$B,"&lt;"&amp;Feuil4!Q$2))</f>
        <v>0</v>
      </c>
    </row>
    <row r="15" spans="1:16" x14ac:dyDescent="0.3">
      <c r="D15" s="6" t="s">
        <v>82</v>
      </c>
      <c r="E15" s="7">
        <f t="shared" ref="D15:P15" si="0">E2</f>
        <v>43466</v>
      </c>
      <c r="F15" s="7">
        <f t="shared" si="0"/>
        <v>43497</v>
      </c>
      <c r="G15" s="7">
        <f t="shared" si="0"/>
        <v>43525</v>
      </c>
      <c r="H15" s="7">
        <f t="shared" si="0"/>
        <v>43556</v>
      </c>
      <c r="I15" s="7">
        <f t="shared" si="0"/>
        <v>43586</v>
      </c>
      <c r="J15" s="7">
        <f t="shared" si="0"/>
        <v>43617</v>
      </c>
      <c r="K15" s="7">
        <f t="shared" si="0"/>
        <v>43647</v>
      </c>
      <c r="L15" s="7">
        <f t="shared" si="0"/>
        <v>43678</v>
      </c>
      <c r="M15" s="7">
        <f t="shared" si="0"/>
        <v>43709</v>
      </c>
      <c r="N15" s="7">
        <f t="shared" si="0"/>
        <v>43739</v>
      </c>
      <c r="O15" s="7">
        <f t="shared" si="0"/>
        <v>43770</v>
      </c>
      <c r="P15" s="7">
        <f t="shared" si="0"/>
        <v>43800</v>
      </c>
    </row>
    <row r="16" spans="1:16" x14ac:dyDescent="0.3">
      <c r="D16" s="6" t="str">
        <f t="shared" ref="D16:P16" si="1">D3</f>
        <v>Contrôle</v>
      </c>
      <c r="E16" s="6">
        <f>(COUNTIFS(Feuil1!$C:$C,$D3,Feuil1!$P:$P,"Terminé",Feuil1!$B:$B,"&gt;="&amp;E$2,Feuil1!$B:$B,"&lt;"&amp;Feuil4!F$2))</f>
        <v>0</v>
      </c>
      <c r="F16" s="6">
        <f>(COUNTIFS(Feuil1!$C:$C,$D3,Feuil1!$P:$P,"Terminé",Feuil1!$B:$B,"&gt;="&amp;F$2,Feuil1!$B:$B,"&lt;"&amp;Feuil4!G$2))</f>
        <v>0</v>
      </c>
      <c r="G16" s="6">
        <f>(COUNTIFS(Feuil1!$C:$C,$D3,Feuil1!$P:$P,"Terminé",Feuil1!$B:$B,"&gt;="&amp;G$2,Feuil1!$B:$B,"&lt;"&amp;Feuil4!H$2))</f>
        <v>0</v>
      </c>
      <c r="H16" s="6">
        <f>(COUNTIFS(Feuil1!$C:$C,$D3,Feuil1!$P:$P,"Terminé",Feuil1!$B:$B,"&gt;="&amp;H$2,Feuil1!$B:$B,"&lt;"&amp;Feuil4!I$2))</f>
        <v>0</v>
      </c>
      <c r="I16" s="6">
        <f>(COUNTIFS(Feuil1!$C:$C,$D3,Feuil1!$P:$P,"Terminé",Feuil1!$B:$B,"&gt;="&amp;I$2,Feuil1!$B:$B,"&lt;"&amp;Feuil4!J$2))</f>
        <v>0</v>
      </c>
      <c r="J16" s="6">
        <f>(COUNTIFS(Feuil1!$C:$C,$D3,Feuil1!$P:$P,"Terminé",Feuil1!$B:$B,"&gt;="&amp;J$2,Feuil1!$B:$B,"&lt;"&amp;Feuil4!K$2))</f>
        <v>0</v>
      </c>
      <c r="K16" s="6">
        <f>(COUNTIFS(Feuil1!$C:$C,$D3,Feuil1!$P:$P,"Terminé",Feuil1!$B:$B,"&gt;="&amp;K$2,Feuil1!$B:$B,"&lt;"&amp;Feuil4!L$2))</f>
        <v>0</v>
      </c>
      <c r="L16" s="6">
        <f>(COUNTIFS(Feuil1!$C:$C,$D3,Feuil1!$P:$P,"Terminé",Feuil1!$B:$B,"&gt;="&amp;L$2,Feuil1!$B:$B,"&lt;"&amp;Feuil4!M$2))</f>
        <v>0</v>
      </c>
      <c r="M16" s="6">
        <f>(COUNTIFS(Feuil1!$C:$C,$D3,Feuil1!$P:$P,"Terminé",Feuil1!$B:$B,"&gt;="&amp;M$2,Feuil1!$B:$B,"&lt;"&amp;Feuil4!N$2))</f>
        <v>0</v>
      </c>
      <c r="N16" s="6">
        <f>(COUNTIFS(Feuil1!$C:$C,$D3,Feuil1!$P:$P,"Terminé",Feuil1!$B:$B,"&gt;="&amp;N$2,Feuil1!$B:$B,"&lt;"&amp;Feuil4!O$2))</f>
        <v>0</v>
      </c>
      <c r="O16" s="6">
        <f>(COUNTIFS(Feuil1!$C:$C,$D3,Feuil1!$P:$P,"Terminé",Feuil1!$B:$B,"&gt;="&amp;O$2,Feuil1!$B:$B,"&lt;"&amp;Feuil4!P$2))</f>
        <v>0</v>
      </c>
      <c r="P16" s="6">
        <f>(COUNTIFS(Feuil1!$C:$C,$D3,Feuil1!$P:$P,"Terminé",Feuil1!$B:$B,"&gt;="&amp;P$2,Feuil1!$B:$B,"&lt;"&amp;Feuil4!Q$2))</f>
        <v>0</v>
      </c>
    </row>
    <row r="17" spans="4:16" x14ac:dyDescent="0.3">
      <c r="D17" s="6" t="str">
        <f t="shared" ref="D17:P17" si="2">D4</f>
        <v>Découpe</v>
      </c>
      <c r="E17" s="6">
        <f>(COUNTIFS(Feuil1!$C:$C,$D4,Feuil1!$P:$P,"Terminé",Feuil1!$B:$B,"&gt;="&amp;E$2,Feuil1!$B:$B,"&lt;"&amp;Feuil4!F$2))</f>
        <v>1</v>
      </c>
      <c r="F17" s="6">
        <f>(COUNTIFS(Feuil1!$C:$C,$D4,Feuil1!$P:$P,"Terminé",Feuil1!$B:$B,"&gt;="&amp;F$2,Feuil1!$B:$B,"&lt;"&amp;Feuil4!G$2))</f>
        <v>0</v>
      </c>
      <c r="G17" s="6">
        <f>(COUNTIFS(Feuil1!$C:$C,$D4,Feuil1!$P:$P,"Terminé",Feuil1!$B:$B,"&gt;="&amp;G$2,Feuil1!$B:$B,"&lt;"&amp;Feuil4!H$2))</f>
        <v>0</v>
      </c>
      <c r="H17" s="6">
        <f>(COUNTIFS(Feuil1!$C:$C,$D4,Feuil1!$P:$P,"Terminé",Feuil1!$B:$B,"&gt;="&amp;H$2,Feuil1!$B:$B,"&lt;"&amp;Feuil4!I$2))</f>
        <v>0</v>
      </c>
      <c r="I17" s="6">
        <f>(COUNTIFS(Feuil1!$C:$C,$D4,Feuil1!$P:$P,"Terminé",Feuil1!$B:$B,"&gt;="&amp;I$2,Feuil1!$B:$B,"&lt;"&amp;Feuil4!J$2))</f>
        <v>0</v>
      </c>
      <c r="J17" s="6">
        <f>(COUNTIFS(Feuil1!$C:$C,$D4,Feuil1!$P:$P,"Terminé",Feuil1!$B:$B,"&gt;="&amp;J$2,Feuil1!$B:$B,"&lt;"&amp;Feuil4!K$2))</f>
        <v>0</v>
      </c>
      <c r="K17" s="6">
        <f>(COUNTIFS(Feuil1!$C:$C,$D4,Feuil1!$P:$P,"Terminé",Feuil1!$B:$B,"&gt;="&amp;K$2,Feuil1!$B:$B,"&lt;"&amp;Feuil4!L$2))</f>
        <v>0</v>
      </c>
      <c r="L17" s="6">
        <f>(COUNTIFS(Feuil1!$C:$C,$D4,Feuil1!$P:$P,"Terminé",Feuil1!$B:$B,"&gt;="&amp;L$2,Feuil1!$B:$B,"&lt;"&amp;Feuil4!M$2))</f>
        <v>0</v>
      </c>
      <c r="M17" s="6">
        <f>(COUNTIFS(Feuil1!$C:$C,$D4,Feuil1!$P:$P,"Terminé",Feuil1!$B:$B,"&gt;="&amp;M$2,Feuil1!$B:$B,"&lt;"&amp;Feuil4!N$2))</f>
        <v>0</v>
      </c>
      <c r="N17" s="6">
        <f>(COUNTIFS(Feuil1!$C:$C,$D4,Feuil1!$P:$P,"Terminé",Feuil1!$B:$B,"&gt;="&amp;N$2,Feuil1!$B:$B,"&lt;"&amp;Feuil4!O$2))</f>
        <v>0</v>
      </c>
      <c r="O17" s="6">
        <f>(COUNTIFS(Feuil1!$C:$C,$D4,Feuil1!$P:$P,"Terminé",Feuil1!$B:$B,"&gt;="&amp;O$2,Feuil1!$B:$B,"&lt;"&amp;Feuil4!P$2))</f>
        <v>0</v>
      </c>
      <c r="P17" s="6">
        <f>(COUNTIFS(Feuil1!$C:$C,$D4,Feuil1!$P:$P,"Terminé",Feuil1!$B:$B,"&gt;="&amp;P$2,Feuil1!$B:$B,"&lt;"&amp;Feuil4!Q$2))</f>
        <v>0</v>
      </c>
    </row>
    <row r="18" spans="4:16" x14ac:dyDescent="0.3">
      <c r="D18" s="6" t="str">
        <f t="shared" ref="D18:P18" si="3">D5</f>
        <v>Labo</v>
      </c>
      <c r="E18" s="6">
        <f>(COUNTIFS(Feuil1!$C:$C,$D5,Feuil1!$P:$P,"Terminé",Feuil1!$B:$B,"&gt;="&amp;E$2,Feuil1!$B:$B,"&lt;"&amp;Feuil4!F$2))</f>
        <v>0</v>
      </c>
      <c r="F18" s="6">
        <f>(COUNTIFS(Feuil1!$C:$C,$D5,Feuil1!$P:$P,"Terminé",Feuil1!$B:$B,"&gt;="&amp;F$2,Feuil1!$B:$B,"&lt;"&amp;Feuil4!G$2))</f>
        <v>0</v>
      </c>
      <c r="G18" s="6">
        <f>(COUNTIFS(Feuil1!$C:$C,$D5,Feuil1!$P:$P,"Terminé",Feuil1!$B:$B,"&gt;="&amp;G$2,Feuil1!$B:$B,"&lt;"&amp;Feuil4!H$2))</f>
        <v>0</v>
      </c>
      <c r="H18" s="6">
        <f>(COUNTIFS(Feuil1!$C:$C,$D5,Feuil1!$P:$P,"Terminé",Feuil1!$B:$B,"&gt;="&amp;H$2,Feuil1!$B:$B,"&lt;"&amp;Feuil4!I$2))</f>
        <v>0</v>
      </c>
      <c r="I18" s="6">
        <f>(COUNTIFS(Feuil1!$C:$C,$D5,Feuil1!$P:$P,"Terminé",Feuil1!$B:$B,"&gt;="&amp;I$2,Feuil1!$B:$B,"&lt;"&amp;Feuil4!J$2))</f>
        <v>0</v>
      </c>
      <c r="J18" s="6">
        <f>(COUNTIFS(Feuil1!$C:$C,$D5,Feuil1!$P:$P,"Terminé",Feuil1!$B:$B,"&gt;="&amp;J$2,Feuil1!$B:$B,"&lt;"&amp;Feuil4!K$2))</f>
        <v>0</v>
      </c>
      <c r="K18" s="6">
        <f>(COUNTIFS(Feuil1!$C:$C,$D5,Feuil1!$P:$P,"Terminé",Feuil1!$B:$B,"&gt;="&amp;K$2,Feuil1!$B:$B,"&lt;"&amp;Feuil4!L$2))</f>
        <v>0</v>
      </c>
      <c r="L18" s="6">
        <f>(COUNTIFS(Feuil1!$C:$C,$D5,Feuil1!$P:$P,"Terminé",Feuil1!$B:$B,"&gt;="&amp;L$2,Feuil1!$B:$B,"&lt;"&amp;Feuil4!M$2))</f>
        <v>0</v>
      </c>
      <c r="M18" s="6">
        <f>(COUNTIFS(Feuil1!$C:$C,$D5,Feuil1!$P:$P,"Terminé",Feuil1!$B:$B,"&gt;="&amp;M$2,Feuil1!$B:$B,"&lt;"&amp;Feuil4!N$2))</f>
        <v>0</v>
      </c>
      <c r="N18" s="6">
        <f>(COUNTIFS(Feuil1!$C:$C,$D5,Feuil1!$P:$P,"Terminé",Feuil1!$B:$B,"&gt;="&amp;N$2,Feuil1!$B:$B,"&lt;"&amp;Feuil4!O$2))</f>
        <v>0</v>
      </c>
      <c r="O18" s="6">
        <f>(COUNTIFS(Feuil1!$C:$C,$D5,Feuil1!$P:$P,"Terminé",Feuil1!$B:$B,"&gt;="&amp;O$2,Feuil1!$B:$B,"&lt;"&amp;Feuil4!P$2))</f>
        <v>0</v>
      </c>
      <c r="P18" s="6">
        <f>(COUNTIFS(Feuil1!$C:$C,$D5,Feuil1!$P:$P,"Terminé",Feuil1!$B:$B,"&gt;="&amp;P$2,Feuil1!$B:$B,"&lt;"&amp;Feuil4!Q$2))</f>
        <v>0</v>
      </c>
    </row>
    <row r="19" spans="4:16" x14ac:dyDescent="0.3">
      <c r="D19" s="6" t="str">
        <f t="shared" ref="D19:P19" si="4">D6</f>
        <v>Lavage</v>
      </c>
      <c r="E19" s="6">
        <f>(COUNTIFS(Feuil1!$C:$C,$D6,Feuil1!$P:$P,"Terminé",Feuil1!$B:$B,"&gt;="&amp;E$2,Feuil1!$B:$B,"&lt;"&amp;Feuil4!F$2))</f>
        <v>0</v>
      </c>
      <c r="F19" s="6">
        <f>(COUNTIFS(Feuil1!$C:$C,$D6,Feuil1!$P:$P,"Terminé",Feuil1!$B:$B,"&gt;="&amp;F$2,Feuil1!$B:$B,"&lt;"&amp;Feuil4!G$2))</f>
        <v>0</v>
      </c>
      <c r="G19" s="6">
        <f>(COUNTIFS(Feuil1!$C:$C,$D6,Feuil1!$P:$P,"Terminé",Feuil1!$B:$B,"&gt;="&amp;G$2,Feuil1!$B:$B,"&lt;"&amp;Feuil4!H$2))</f>
        <v>0</v>
      </c>
      <c r="H19" s="6">
        <f>(COUNTIFS(Feuil1!$C:$C,$D6,Feuil1!$P:$P,"Terminé",Feuil1!$B:$B,"&gt;="&amp;H$2,Feuil1!$B:$B,"&lt;"&amp;Feuil4!I$2))</f>
        <v>0</v>
      </c>
      <c r="I19" s="6">
        <f>(COUNTIFS(Feuil1!$C:$C,$D6,Feuil1!$P:$P,"Terminé",Feuil1!$B:$B,"&gt;="&amp;I$2,Feuil1!$B:$B,"&lt;"&amp;Feuil4!J$2))</f>
        <v>0</v>
      </c>
      <c r="J19" s="6">
        <f>(COUNTIFS(Feuil1!$C:$C,$D6,Feuil1!$P:$P,"Terminé",Feuil1!$B:$B,"&gt;="&amp;J$2,Feuil1!$B:$B,"&lt;"&amp;Feuil4!K$2))</f>
        <v>0</v>
      </c>
      <c r="K19" s="6">
        <f>(COUNTIFS(Feuil1!$C:$C,$D6,Feuil1!$P:$P,"Terminé",Feuil1!$B:$B,"&gt;="&amp;K$2,Feuil1!$B:$B,"&lt;"&amp;Feuil4!L$2))</f>
        <v>0</v>
      </c>
      <c r="L19" s="6">
        <f>(COUNTIFS(Feuil1!$C:$C,$D6,Feuil1!$P:$P,"Terminé",Feuil1!$B:$B,"&gt;="&amp;L$2,Feuil1!$B:$B,"&lt;"&amp;Feuil4!M$2))</f>
        <v>0</v>
      </c>
      <c r="M19" s="6">
        <f>(COUNTIFS(Feuil1!$C:$C,$D6,Feuil1!$P:$P,"Terminé",Feuil1!$B:$B,"&gt;="&amp;M$2,Feuil1!$B:$B,"&lt;"&amp;Feuil4!N$2))</f>
        <v>0</v>
      </c>
      <c r="N19" s="6">
        <f>(COUNTIFS(Feuil1!$C:$C,$D6,Feuil1!$P:$P,"Terminé",Feuil1!$B:$B,"&gt;="&amp;N$2,Feuil1!$B:$B,"&lt;"&amp;Feuil4!O$2))</f>
        <v>0</v>
      </c>
      <c r="O19" s="6">
        <f>(COUNTIFS(Feuil1!$C:$C,$D6,Feuil1!$P:$P,"Terminé",Feuil1!$B:$B,"&gt;="&amp;O$2,Feuil1!$B:$B,"&lt;"&amp;Feuil4!P$2))</f>
        <v>0</v>
      </c>
      <c r="P19" s="6">
        <f>(COUNTIFS(Feuil1!$C:$C,$D6,Feuil1!$P:$P,"Terminé",Feuil1!$B:$B,"&gt;="&amp;P$2,Feuil1!$B:$B,"&lt;"&amp;Feuil4!Q$2))</f>
        <v>0</v>
      </c>
    </row>
    <row r="20" spans="4:16" x14ac:dyDescent="0.3">
      <c r="D20" s="6" t="str">
        <f t="shared" ref="D20:P20" si="5">D7</f>
        <v>Logisitique</v>
      </c>
      <c r="E20" s="6">
        <f>(COUNTIFS(Feuil1!$C:$C,$D7,Feuil1!$P:$P,"Terminé",Feuil1!$B:$B,"&gt;="&amp;E$2,Feuil1!$B:$B,"&lt;"&amp;Feuil4!F$2))</f>
        <v>0</v>
      </c>
      <c r="F20" s="6">
        <f>(COUNTIFS(Feuil1!$C:$C,$D7,Feuil1!$P:$P,"Terminé",Feuil1!$B:$B,"&gt;="&amp;F$2,Feuil1!$B:$B,"&lt;"&amp;Feuil4!G$2))</f>
        <v>0</v>
      </c>
      <c r="G20" s="6">
        <f>(COUNTIFS(Feuil1!$C:$C,$D7,Feuil1!$P:$P,"Terminé",Feuil1!$B:$B,"&gt;="&amp;G$2,Feuil1!$B:$B,"&lt;"&amp;Feuil4!H$2))</f>
        <v>0</v>
      </c>
      <c r="H20" s="6">
        <f>(COUNTIFS(Feuil1!$C:$C,$D7,Feuil1!$P:$P,"Terminé",Feuil1!$B:$B,"&gt;="&amp;H$2,Feuil1!$B:$B,"&lt;"&amp;Feuil4!I$2))</f>
        <v>0</v>
      </c>
      <c r="I20" s="6">
        <f>(COUNTIFS(Feuil1!$C:$C,$D7,Feuil1!$P:$P,"Terminé",Feuil1!$B:$B,"&gt;="&amp;I$2,Feuil1!$B:$B,"&lt;"&amp;Feuil4!J$2))</f>
        <v>0</v>
      </c>
      <c r="J20" s="6">
        <f>(COUNTIFS(Feuil1!$C:$C,$D7,Feuil1!$P:$P,"Terminé",Feuil1!$B:$B,"&gt;="&amp;J$2,Feuil1!$B:$B,"&lt;"&amp;Feuil4!K$2))</f>
        <v>0</v>
      </c>
      <c r="K20" s="6">
        <f>(COUNTIFS(Feuil1!$C:$C,$D7,Feuil1!$P:$P,"Terminé",Feuil1!$B:$B,"&gt;="&amp;K$2,Feuil1!$B:$B,"&lt;"&amp;Feuil4!L$2))</f>
        <v>0</v>
      </c>
      <c r="L20" s="6">
        <f>(COUNTIFS(Feuil1!$C:$C,$D7,Feuil1!$P:$P,"Terminé",Feuil1!$B:$B,"&gt;="&amp;L$2,Feuil1!$B:$B,"&lt;"&amp;Feuil4!M$2))</f>
        <v>0</v>
      </c>
      <c r="M20" s="6">
        <f>(COUNTIFS(Feuil1!$C:$C,$D7,Feuil1!$P:$P,"Terminé",Feuil1!$B:$B,"&gt;="&amp;M$2,Feuil1!$B:$B,"&lt;"&amp;Feuil4!N$2))</f>
        <v>0</v>
      </c>
      <c r="N20" s="6">
        <f>(COUNTIFS(Feuil1!$C:$C,$D7,Feuil1!$P:$P,"Terminé",Feuil1!$B:$B,"&gt;="&amp;N$2,Feuil1!$B:$B,"&lt;"&amp;Feuil4!O$2))</f>
        <v>0</v>
      </c>
      <c r="O20" s="6">
        <f>(COUNTIFS(Feuil1!$C:$C,$D7,Feuil1!$P:$P,"Terminé",Feuil1!$B:$B,"&gt;="&amp;O$2,Feuil1!$B:$B,"&lt;"&amp;Feuil4!P$2))</f>
        <v>0</v>
      </c>
      <c r="P20" s="6">
        <f>(COUNTIFS(Feuil1!$C:$C,$D7,Feuil1!$P:$P,"Terminé",Feuil1!$B:$B,"&gt;="&amp;P$2,Feuil1!$B:$B,"&lt;"&amp;Feuil4!Q$2))</f>
        <v>0</v>
      </c>
    </row>
    <row r="21" spans="4:16" x14ac:dyDescent="0.3">
      <c r="D21" s="6" t="str">
        <f t="shared" ref="D21:P21" si="6">D8</f>
        <v>LVC</v>
      </c>
      <c r="E21" s="6">
        <f>(COUNTIFS(Feuil1!$C:$C,$D8,Feuil1!$P:$P,"Terminé",Feuil1!$B:$B,"&gt;="&amp;E$2,Feuil1!$B:$B,"&lt;"&amp;Feuil4!F$2))</f>
        <v>0</v>
      </c>
      <c r="F21" s="6">
        <f>(COUNTIFS(Feuil1!$C:$C,$D8,Feuil1!$P:$P,"Terminé",Feuil1!$B:$B,"&gt;="&amp;F$2,Feuil1!$B:$B,"&lt;"&amp;Feuil4!G$2))</f>
        <v>0</v>
      </c>
      <c r="G21" s="6">
        <f>(COUNTIFS(Feuil1!$C:$C,$D8,Feuil1!$P:$P,"Terminé",Feuil1!$B:$B,"&gt;="&amp;G$2,Feuil1!$B:$B,"&lt;"&amp;Feuil4!H$2))</f>
        <v>0</v>
      </c>
      <c r="H21" s="6">
        <f>(COUNTIFS(Feuil1!$C:$C,$D8,Feuil1!$P:$P,"Terminé",Feuil1!$B:$B,"&gt;="&amp;H$2,Feuil1!$B:$B,"&lt;"&amp;Feuil4!I$2))</f>
        <v>0</v>
      </c>
      <c r="I21" s="6">
        <f>(COUNTIFS(Feuil1!$C:$C,$D8,Feuil1!$P:$P,"Terminé",Feuil1!$B:$B,"&gt;="&amp;I$2,Feuil1!$B:$B,"&lt;"&amp;Feuil4!J$2))</f>
        <v>0</v>
      </c>
      <c r="J21" s="6">
        <f>(COUNTIFS(Feuil1!$C:$C,$D8,Feuil1!$P:$P,"Terminé",Feuil1!$B:$B,"&gt;="&amp;J$2,Feuil1!$B:$B,"&lt;"&amp;Feuil4!K$2))</f>
        <v>0</v>
      </c>
      <c r="K21" s="6">
        <f>(COUNTIFS(Feuil1!$C:$C,$D8,Feuil1!$P:$P,"Terminé",Feuil1!$B:$B,"&gt;="&amp;K$2,Feuil1!$B:$B,"&lt;"&amp;Feuil4!L$2))</f>
        <v>0</v>
      </c>
      <c r="L21" s="6">
        <f>(COUNTIFS(Feuil1!$C:$C,$D8,Feuil1!$P:$P,"Terminé",Feuil1!$B:$B,"&gt;="&amp;L$2,Feuil1!$B:$B,"&lt;"&amp;Feuil4!M$2))</f>
        <v>0</v>
      </c>
      <c r="M21" s="6">
        <f>(COUNTIFS(Feuil1!$C:$C,$D8,Feuil1!$P:$P,"Terminé",Feuil1!$B:$B,"&gt;="&amp;M$2,Feuil1!$B:$B,"&lt;"&amp;Feuil4!N$2))</f>
        <v>0</v>
      </c>
      <c r="N21" s="6">
        <f>(COUNTIFS(Feuil1!$C:$C,$D8,Feuil1!$P:$P,"Terminé",Feuil1!$B:$B,"&gt;="&amp;N$2,Feuil1!$B:$B,"&lt;"&amp;Feuil4!O$2))</f>
        <v>0</v>
      </c>
      <c r="O21" s="6">
        <f>(COUNTIFS(Feuil1!$C:$C,$D8,Feuil1!$P:$P,"Terminé",Feuil1!$B:$B,"&gt;="&amp;O$2,Feuil1!$B:$B,"&lt;"&amp;Feuil4!P$2))</f>
        <v>0</v>
      </c>
      <c r="P21" s="6">
        <f>(COUNTIFS(Feuil1!$C:$C,$D8,Feuil1!$P:$P,"Terminé",Feuil1!$B:$B,"&gt;="&amp;P$2,Feuil1!$B:$B,"&lt;"&amp;Feuil4!Q$2))</f>
        <v>0</v>
      </c>
    </row>
    <row r="22" spans="4:16" x14ac:dyDescent="0.3">
      <c r="D22" s="6" t="str">
        <f t="shared" ref="D22:P22" si="7">D9</f>
        <v>Magasin</v>
      </c>
      <c r="E22" s="6">
        <f>(COUNTIFS(Feuil1!$C:$C,$D9,Feuil1!$P:$P,"Terminé",Feuil1!$B:$B,"&gt;="&amp;E$2,Feuil1!$B:$B,"&lt;"&amp;Feuil4!F$2))</f>
        <v>0</v>
      </c>
      <c r="F22" s="6">
        <f>(COUNTIFS(Feuil1!$C:$C,$D9,Feuil1!$P:$P,"Terminé",Feuil1!$B:$B,"&gt;="&amp;F$2,Feuil1!$B:$B,"&lt;"&amp;Feuil4!G$2))</f>
        <v>0</v>
      </c>
      <c r="G22" s="6">
        <f>(COUNTIFS(Feuil1!$C:$C,$D9,Feuil1!$P:$P,"Terminé",Feuil1!$B:$B,"&gt;="&amp;G$2,Feuil1!$B:$B,"&lt;"&amp;Feuil4!H$2))</f>
        <v>0</v>
      </c>
      <c r="H22" s="6">
        <f>(COUNTIFS(Feuil1!$C:$C,$D9,Feuil1!$P:$P,"Terminé",Feuil1!$B:$B,"&gt;="&amp;H$2,Feuil1!$B:$B,"&lt;"&amp;Feuil4!I$2))</f>
        <v>0</v>
      </c>
      <c r="I22" s="6">
        <f>(COUNTIFS(Feuil1!$C:$C,$D9,Feuil1!$P:$P,"Terminé",Feuil1!$B:$B,"&gt;="&amp;I$2,Feuil1!$B:$B,"&lt;"&amp;Feuil4!J$2))</f>
        <v>0</v>
      </c>
      <c r="J22" s="6">
        <f>(COUNTIFS(Feuil1!$C:$C,$D9,Feuil1!$P:$P,"Terminé",Feuil1!$B:$B,"&gt;="&amp;J$2,Feuil1!$B:$B,"&lt;"&amp;Feuil4!K$2))</f>
        <v>0</v>
      </c>
      <c r="K22" s="6">
        <f>(COUNTIFS(Feuil1!$C:$C,$D9,Feuil1!$P:$P,"Terminé",Feuil1!$B:$B,"&gt;="&amp;K$2,Feuil1!$B:$B,"&lt;"&amp;Feuil4!L$2))</f>
        <v>0</v>
      </c>
      <c r="L22" s="6">
        <f>(COUNTIFS(Feuil1!$C:$C,$D9,Feuil1!$P:$P,"Terminé",Feuil1!$B:$B,"&gt;="&amp;L$2,Feuil1!$B:$B,"&lt;"&amp;Feuil4!M$2))</f>
        <v>0</v>
      </c>
      <c r="M22" s="6">
        <f>(COUNTIFS(Feuil1!$C:$C,$D9,Feuil1!$P:$P,"Terminé",Feuil1!$B:$B,"&gt;="&amp;M$2,Feuil1!$B:$B,"&lt;"&amp;Feuil4!N$2))</f>
        <v>0</v>
      </c>
      <c r="N22" s="6">
        <f>(COUNTIFS(Feuil1!$C:$C,$D9,Feuil1!$P:$P,"Terminé",Feuil1!$B:$B,"&gt;="&amp;N$2,Feuil1!$B:$B,"&lt;"&amp;Feuil4!O$2))</f>
        <v>0</v>
      </c>
      <c r="O22" s="6">
        <f>(COUNTIFS(Feuil1!$C:$C,$D9,Feuil1!$P:$P,"Terminé",Feuil1!$B:$B,"&gt;="&amp;O$2,Feuil1!$B:$B,"&lt;"&amp;Feuil4!P$2))</f>
        <v>0</v>
      </c>
      <c r="P22" s="6">
        <f>(COUNTIFS(Feuil1!$C:$C,$D9,Feuil1!$P:$P,"Terminé",Feuil1!$B:$B,"&gt;="&amp;P$2,Feuil1!$B:$B,"&lt;"&amp;Feuil4!Q$2))</f>
        <v>0</v>
      </c>
    </row>
    <row r="23" spans="4:16" x14ac:dyDescent="0.3">
      <c r="D23" s="6" t="str">
        <f t="shared" ref="D23:P23" si="8">D10</f>
        <v>Maintenance</v>
      </c>
      <c r="E23" s="6">
        <f>(COUNTIFS(Feuil1!$C:$C,$D10,Feuil1!$P:$P,"Terminé",Feuil1!$B:$B,"&gt;="&amp;E$2,Feuil1!$B:$B,"&lt;"&amp;Feuil4!F$2))</f>
        <v>0</v>
      </c>
      <c r="F23" s="6">
        <f>(COUNTIFS(Feuil1!$C:$C,$D10,Feuil1!$P:$P,"Terminé",Feuil1!$B:$B,"&gt;="&amp;F$2,Feuil1!$B:$B,"&lt;"&amp;Feuil4!G$2))</f>
        <v>0</v>
      </c>
      <c r="G23" s="6">
        <f>(COUNTIFS(Feuil1!$C:$C,$D10,Feuil1!$P:$P,"Terminé",Feuil1!$B:$B,"&gt;="&amp;G$2,Feuil1!$B:$B,"&lt;"&amp;Feuil4!H$2))</f>
        <v>0</v>
      </c>
      <c r="H23" s="6">
        <f>(COUNTIFS(Feuil1!$C:$C,$D10,Feuil1!$P:$P,"Terminé",Feuil1!$B:$B,"&gt;="&amp;H$2,Feuil1!$B:$B,"&lt;"&amp;Feuil4!I$2))</f>
        <v>1</v>
      </c>
      <c r="I23" s="6">
        <f>(COUNTIFS(Feuil1!$C:$C,$D10,Feuil1!$P:$P,"Terminé",Feuil1!$B:$B,"&gt;="&amp;I$2,Feuil1!$B:$B,"&lt;"&amp;Feuil4!J$2))</f>
        <v>0</v>
      </c>
      <c r="J23" s="6">
        <f>(COUNTIFS(Feuil1!$C:$C,$D10,Feuil1!$P:$P,"Terminé",Feuil1!$B:$B,"&gt;="&amp;J$2,Feuil1!$B:$B,"&lt;"&amp;Feuil4!K$2))</f>
        <v>0</v>
      </c>
      <c r="K23" s="6">
        <f>(COUNTIFS(Feuil1!$C:$C,$D10,Feuil1!$P:$P,"Terminé",Feuil1!$B:$B,"&gt;="&amp;K$2,Feuil1!$B:$B,"&lt;"&amp;Feuil4!L$2))</f>
        <v>0</v>
      </c>
      <c r="L23" s="6">
        <f>(COUNTIFS(Feuil1!$C:$C,$D10,Feuil1!$P:$P,"Terminé",Feuil1!$B:$B,"&gt;="&amp;L$2,Feuil1!$B:$B,"&lt;"&amp;Feuil4!M$2))</f>
        <v>0</v>
      </c>
      <c r="M23" s="6">
        <f>(COUNTIFS(Feuil1!$C:$C,$D10,Feuil1!$P:$P,"Terminé",Feuil1!$B:$B,"&gt;="&amp;M$2,Feuil1!$B:$B,"&lt;"&amp;Feuil4!N$2))</f>
        <v>0</v>
      </c>
      <c r="N23" s="6">
        <f>(COUNTIFS(Feuil1!$C:$C,$D10,Feuil1!$P:$P,"Terminé",Feuil1!$B:$B,"&gt;="&amp;N$2,Feuil1!$B:$B,"&lt;"&amp;Feuil4!O$2))</f>
        <v>0</v>
      </c>
      <c r="O23" s="6">
        <f>(COUNTIFS(Feuil1!$C:$C,$D10,Feuil1!$P:$P,"Terminé",Feuil1!$B:$B,"&gt;="&amp;O$2,Feuil1!$B:$B,"&lt;"&amp;Feuil4!P$2))</f>
        <v>0</v>
      </c>
      <c r="P23" s="6">
        <f>(COUNTIFS(Feuil1!$C:$C,$D10,Feuil1!$P:$P,"Terminé",Feuil1!$B:$B,"&gt;="&amp;P$2,Feuil1!$B:$B,"&lt;"&amp;Feuil4!Q$2))</f>
        <v>0</v>
      </c>
    </row>
    <row r="24" spans="4:16" x14ac:dyDescent="0.3">
      <c r="D24" s="6" t="str">
        <f t="shared" ref="D24:P24" si="9">D11</f>
        <v>Mélange</v>
      </c>
      <c r="E24" s="6">
        <f>(COUNTIFS(Feuil1!$C:$C,$D11,Feuil1!$P:$P,"Terminé",Feuil1!$B:$B,"&gt;="&amp;E$2,Feuil1!$B:$B,"&lt;"&amp;Feuil4!F$2))</f>
        <v>0</v>
      </c>
      <c r="F24" s="6">
        <f>(COUNTIFS(Feuil1!$C:$C,$D11,Feuil1!$P:$P,"Terminé",Feuil1!$B:$B,"&gt;="&amp;F$2,Feuil1!$B:$B,"&lt;"&amp;Feuil4!G$2))</f>
        <v>0</v>
      </c>
      <c r="G24" s="6">
        <f>(COUNTIFS(Feuil1!$C:$C,$D11,Feuil1!$P:$P,"Terminé",Feuil1!$B:$B,"&gt;="&amp;G$2,Feuil1!$B:$B,"&lt;"&amp;Feuil4!H$2))</f>
        <v>0</v>
      </c>
      <c r="H24" s="6">
        <f>(COUNTIFS(Feuil1!$C:$C,$D11,Feuil1!$P:$P,"Terminé",Feuil1!$B:$B,"&gt;="&amp;H$2,Feuil1!$B:$B,"&lt;"&amp;Feuil4!I$2))</f>
        <v>0</v>
      </c>
      <c r="I24" s="6">
        <f>(COUNTIFS(Feuil1!$C:$C,$D11,Feuil1!$P:$P,"Terminé",Feuil1!$B:$B,"&gt;="&amp;I$2,Feuil1!$B:$B,"&lt;"&amp;Feuil4!J$2))</f>
        <v>0</v>
      </c>
      <c r="J24" s="6">
        <f>(COUNTIFS(Feuil1!$C:$C,$D11,Feuil1!$P:$P,"Terminé",Feuil1!$B:$B,"&gt;="&amp;J$2,Feuil1!$B:$B,"&lt;"&amp;Feuil4!K$2))</f>
        <v>0</v>
      </c>
      <c r="K24" s="6">
        <f>(COUNTIFS(Feuil1!$C:$C,$D11,Feuil1!$P:$P,"Terminé",Feuil1!$B:$B,"&gt;="&amp;K$2,Feuil1!$B:$B,"&lt;"&amp;Feuil4!L$2))</f>
        <v>0</v>
      </c>
      <c r="L24" s="6">
        <f>(COUNTIFS(Feuil1!$C:$C,$D11,Feuil1!$P:$P,"Terminé",Feuil1!$B:$B,"&gt;="&amp;L$2,Feuil1!$B:$B,"&lt;"&amp;Feuil4!M$2))</f>
        <v>0</v>
      </c>
      <c r="M24" s="6">
        <f>(COUNTIFS(Feuil1!$C:$C,$D11,Feuil1!$P:$P,"Terminé",Feuil1!$B:$B,"&gt;="&amp;M$2,Feuil1!$B:$B,"&lt;"&amp;Feuil4!N$2))</f>
        <v>0</v>
      </c>
      <c r="N24" s="6">
        <f>(COUNTIFS(Feuil1!$C:$C,$D11,Feuil1!$P:$P,"Terminé",Feuil1!$B:$B,"&gt;="&amp;N$2,Feuil1!$B:$B,"&lt;"&amp;Feuil4!O$2))</f>
        <v>0</v>
      </c>
      <c r="O24" s="6">
        <f>(COUNTIFS(Feuil1!$C:$C,$D11,Feuil1!$P:$P,"Terminé",Feuil1!$B:$B,"&gt;="&amp;O$2,Feuil1!$B:$B,"&lt;"&amp;Feuil4!P$2))</f>
        <v>0</v>
      </c>
      <c r="P24" s="6">
        <f>(COUNTIFS(Feuil1!$C:$C,$D11,Feuil1!$P:$P,"Terminé",Feuil1!$B:$B,"&gt;="&amp;P$2,Feuil1!$B:$B,"&lt;"&amp;Feuil4!Q$2))</f>
        <v>0</v>
      </c>
    </row>
    <row r="25" spans="4:16" x14ac:dyDescent="0.3">
      <c r="D25" s="6" t="str">
        <f t="shared" ref="D25:P25" si="10">D12</f>
        <v>Qualité</v>
      </c>
      <c r="E25" s="6">
        <f>(COUNTIFS(Feuil1!$C:$C,$D12,Feuil1!$P:$P,"Terminé",Feuil1!$B:$B,"&gt;="&amp;E$2,Feuil1!$B:$B,"&lt;"&amp;Feuil4!F$2))</f>
        <v>0</v>
      </c>
      <c r="F25" s="6">
        <f>(COUNTIFS(Feuil1!$C:$C,$D12,Feuil1!$P:$P,"Terminé",Feuil1!$B:$B,"&gt;="&amp;F$2,Feuil1!$B:$B,"&lt;"&amp;Feuil4!G$2))</f>
        <v>0</v>
      </c>
      <c r="G25" s="6">
        <f>(COUNTIFS(Feuil1!$C:$C,$D12,Feuil1!$P:$P,"Terminé",Feuil1!$B:$B,"&gt;="&amp;G$2,Feuil1!$B:$B,"&lt;"&amp;Feuil4!H$2))</f>
        <v>0</v>
      </c>
      <c r="H25" s="6">
        <f>(COUNTIFS(Feuil1!$C:$C,$D12,Feuil1!$P:$P,"Terminé",Feuil1!$B:$B,"&gt;="&amp;H$2,Feuil1!$B:$B,"&lt;"&amp;Feuil4!I$2))</f>
        <v>0</v>
      </c>
      <c r="I25" s="6">
        <f>(COUNTIFS(Feuil1!$C:$C,$D12,Feuil1!$P:$P,"Terminé",Feuil1!$B:$B,"&gt;="&amp;I$2,Feuil1!$B:$B,"&lt;"&amp;Feuil4!J$2))</f>
        <v>0</v>
      </c>
      <c r="J25" s="6">
        <f>(COUNTIFS(Feuil1!$C:$C,$D12,Feuil1!$P:$P,"Terminé",Feuil1!$B:$B,"&gt;="&amp;J$2,Feuil1!$B:$B,"&lt;"&amp;Feuil4!K$2))</f>
        <v>0</v>
      </c>
      <c r="K25" s="6">
        <f>(COUNTIFS(Feuil1!$C:$C,$D12,Feuil1!$P:$P,"Terminé",Feuil1!$B:$B,"&gt;="&amp;K$2,Feuil1!$B:$B,"&lt;"&amp;Feuil4!L$2))</f>
        <v>0</v>
      </c>
      <c r="L25" s="6">
        <f>(COUNTIFS(Feuil1!$C:$C,$D12,Feuil1!$P:$P,"Terminé",Feuil1!$B:$B,"&gt;="&amp;L$2,Feuil1!$B:$B,"&lt;"&amp;Feuil4!M$2))</f>
        <v>0</v>
      </c>
      <c r="M25" s="6">
        <f>(COUNTIFS(Feuil1!$C:$C,$D12,Feuil1!$P:$P,"Terminé",Feuil1!$B:$B,"&gt;="&amp;M$2,Feuil1!$B:$B,"&lt;"&amp;Feuil4!N$2))</f>
        <v>0</v>
      </c>
      <c r="N25" s="6">
        <f>(COUNTIFS(Feuil1!$C:$C,$D12,Feuil1!$P:$P,"Terminé",Feuil1!$B:$B,"&gt;="&amp;N$2,Feuil1!$B:$B,"&lt;"&amp;Feuil4!O$2))</f>
        <v>0</v>
      </c>
      <c r="O25" s="6">
        <f>(COUNTIFS(Feuil1!$C:$C,$D12,Feuil1!$P:$P,"Terminé",Feuil1!$B:$B,"&gt;="&amp;O$2,Feuil1!$B:$B,"&lt;"&amp;Feuil4!P$2))</f>
        <v>0</v>
      </c>
      <c r="P25" s="6">
        <f>(COUNTIFS(Feuil1!$C:$C,$D12,Feuil1!$P:$P,"Terminé",Feuil1!$B:$B,"&gt;="&amp;P$2,Feuil1!$B:$B,"&lt;"&amp;Feuil4!Q$2))</f>
        <v>0</v>
      </c>
    </row>
    <row r="26" spans="4:16" x14ac:dyDescent="0.3">
      <c r="D26" s="6" t="str">
        <f t="shared" ref="D26:P26" si="11">D13</f>
        <v>Supply</v>
      </c>
      <c r="E26" s="6">
        <f>(COUNTIFS(Feuil1!$C:$C,$D13,Feuil1!$P:$P,"Terminé",Feuil1!$B:$B,"&gt;="&amp;E$2,Feuil1!$B:$B,"&lt;"&amp;Feuil4!F$2))</f>
        <v>0</v>
      </c>
      <c r="F26" s="6">
        <f>(COUNTIFS(Feuil1!$C:$C,$D13,Feuil1!$P:$P,"Terminé",Feuil1!$B:$B,"&gt;="&amp;F$2,Feuil1!$B:$B,"&lt;"&amp;Feuil4!G$2))</f>
        <v>0</v>
      </c>
      <c r="G26" s="6">
        <f>(COUNTIFS(Feuil1!$C:$C,$D13,Feuil1!$P:$P,"Terminé",Feuil1!$B:$B,"&gt;="&amp;G$2,Feuil1!$B:$B,"&lt;"&amp;Feuil4!H$2))</f>
        <v>0</v>
      </c>
      <c r="H26" s="6">
        <f>(COUNTIFS(Feuil1!$C:$C,$D13,Feuil1!$P:$P,"Terminé",Feuil1!$B:$B,"&gt;="&amp;H$2,Feuil1!$B:$B,"&lt;"&amp;Feuil4!I$2))</f>
        <v>0</v>
      </c>
      <c r="I26" s="6">
        <f>(COUNTIFS(Feuil1!$C:$C,$D13,Feuil1!$P:$P,"Terminé",Feuil1!$B:$B,"&gt;="&amp;I$2,Feuil1!$B:$B,"&lt;"&amp;Feuil4!J$2))</f>
        <v>0</v>
      </c>
      <c r="J26" s="6">
        <f>(COUNTIFS(Feuil1!$C:$C,$D13,Feuil1!$P:$P,"Terminé",Feuil1!$B:$B,"&gt;="&amp;J$2,Feuil1!$B:$B,"&lt;"&amp;Feuil4!K$2))</f>
        <v>0</v>
      </c>
      <c r="K26" s="6">
        <f>(COUNTIFS(Feuil1!$C:$C,$D13,Feuil1!$P:$P,"Terminé",Feuil1!$B:$B,"&gt;="&amp;K$2,Feuil1!$B:$B,"&lt;"&amp;Feuil4!L$2))</f>
        <v>0</v>
      </c>
      <c r="L26" s="6">
        <f>(COUNTIFS(Feuil1!$C:$C,$D13,Feuil1!$P:$P,"Terminé",Feuil1!$B:$B,"&gt;="&amp;L$2,Feuil1!$B:$B,"&lt;"&amp;Feuil4!M$2))</f>
        <v>0</v>
      </c>
      <c r="M26" s="6">
        <f>(COUNTIFS(Feuil1!$C:$C,$D13,Feuil1!$P:$P,"Terminé",Feuil1!$B:$B,"&gt;="&amp;M$2,Feuil1!$B:$B,"&lt;"&amp;Feuil4!N$2))</f>
        <v>0</v>
      </c>
      <c r="N26" s="6">
        <f>(COUNTIFS(Feuil1!$C:$C,$D13,Feuil1!$P:$P,"Terminé",Feuil1!$B:$B,"&gt;="&amp;N$2,Feuil1!$B:$B,"&lt;"&amp;Feuil4!O$2))</f>
        <v>0</v>
      </c>
      <c r="O26" s="6">
        <f>(COUNTIFS(Feuil1!$C:$C,$D13,Feuil1!$P:$P,"Terminé",Feuil1!$B:$B,"&gt;="&amp;O$2,Feuil1!$B:$B,"&lt;"&amp;Feuil4!P$2))</f>
        <v>0</v>
      </c>
      <c r="P26" s="6">
        <f>(COUNTIFS(Feuil1!$C:$C,$D13,Feuil1!$P:$P,"Terminé",Feuil1!$B:$B,"&gt;="&amp;P$2,Feuil1!$B:$B,"&lt;"&amp;Feuil4!Q$2))</f>
        <v>0</v>
      </c>
    </row>
    <row r="28" spans="4:16" x14ac:dyDescent="0.3">
      <c r="D28" s="6" t="s">
        <v>83</v>
      </c>
      <c r="E28" s="8">
        <f>IF(SUM(E3:E13)=0,0,SUM($E3:E13)/$B3)</f>
        <v>1.7241379310344827E-2</v>
      </c>
      <c r="F28" s="8">
        <f>IF(SUM(F3:F13)=0,0,SUM($E3:F13)/$B3)</f>
        <v>0</v>
      </c>
      <c r="G28" s="8">
        <f>IF(SUM(G3:G13)=0,0,SUM($E3:G13)/$B3)</f>
        <v>0</v>
      </c>
      <c r="H28" s="8">
        <f>IF(SUM(H3:H13)=0,0,SUM($E3:H13)/$B3)</f>
        <v>3.4482758620689655E-2</v>
      </c>
      <c r="I28" s="8">
        <f>IF(SUM(I3:I13)=0,0,SUM($E3:I13)/$B3)</f>
        <v>0</v>
      </c>
      <c r="J28" s="8">
        <f>IF(SUM(J3:J13)=0,0,SUM($E3:J13)/$B3)</f>
        <v>5.1724137931034482E-2</v>
      </c>
      <c r="K28" s="8">
        <f>IF(SUM(K3:K13)=0,0,SUM($E3:K13)/$B3)</f>
        <v>0</v>
      </c>
      <c r="L28" s="8">
        <f>IF(SUM(L3:L13)=0,0,SUM($E3:L13)/$B3)</f>
        <v>6.8965517241379309E-2</v>
      </c>
      <c r="M28" s="8">
        <f>IF(SUM(M3:M13)=0,0,SUM($E3:M13)/$B3)</f>
        <v>0</v>
      </c>
      <c r="N28" s="8">
        <f>IF(SUM(N3:N13)=0,0,SUM($E3:N13)/$B3)</f>
        <v>0</v>
      </c>
      <c r="O28" s="8">
        <f>IF(SUM(O3:O13)=0,0,SUM($E3:O13)/$B3)</f>
        <v>0</v>
      </c>
      <c r="P28" s="8">
        <f>IF(SUM(P3:P13)=0,0,SUM($E3:P13)/$B3)</f>
        <v>0</v>
      </c>
    </row>
    <row r="29" spans="4:16" x14ac:dyDescent="0.3">
      <c r="D29" s="6" t="s">
        <v>84</v>
      </c>
      <c r="E29" s="6">
        <f>IF(E28=0,0,SUM(E16:E26))</f>
        <v>1</v>
      </c>
      <c r="F29" s="6">
        <f t="shared" ref="F29:P29" si="12">IF(F28=0,0,SUM(F16:F26))</f>
        <v>0</v>
      </c>
      <c r="G29" s="6">
        <f t="shared" si="12"/>
        <v>0</v>
      </c>
      <c r="H29" s="6">
        <f t="shared" si="12"/>
        <v>1</v>
      </c>
      <c r="I29" s="6">
        <f t="shared" si="12"/>
        <v>0</v>
      </c>
      <c r="J29" s="6">
        <f t="shared" si="12"/>
        <v>0</v>
      </c>
      <c r="K29" s="6">
        <f t="shared" si="12"/>
        <v>0</v>
      </c>
      <c r="L29" s="6">
        <f t="shared" si="12"/>
        <v>0</v>
      </c>
      <c r="M29" s="6">
        <f t="shared" si="12"/>
        <v>0</v>
      </c>
      <c r="N29" s="6">
        <f t="shared" si="12"/>
        <v>0</v>
      </c>
      <c r="O29" s="6">
        <f t="shared" si="12"/>
        <v>0</v>
      </c>
      <c r="P29" s="6">
        <f t="shared" si="12"/>
        <v>0</v>
      </c>
    </row>
    <row r="30" spans="4:16" x14ac:dyDescent="0.3">
      <c r="D30" s="6" t="s">
        <v>85</v>
      </c>
      <c r="E30" s="6">
        <f>IF(E28=0,0,SUM($E16:E26))</f>
        <v>1</v>
      </c>
      <c r="F30" s="6">
        <f>IF(F28=0,0,SUM($E16:F26))</f>
        <v>0</v>
      </c>
      <c r="G30" s="6">
        <f>IF(G28=0,0,SUM($E16:G26))</f>
        <v>0</v>
      </c>
      <c r="H30" s="6">
        <f>IF(H28=0,0,SUM($E16:H26))</f>
        <v>2</v>
      </c>
      <c r="I30" s="6">
        <f>IF(I28=0,0,SUM($E16:I26))</f>
        <v>0</v>
      </c>
      <c r="J30" s="6">
        <f>IF(J28=0,0,SUM($E16:J26))</f>
        <v>2</v>
      </c>
      <c r="K30" s="6">
        <f>IF(K28=0,0,SUM($E16:K26))</f>
        <v>0</v>
      </c>
      <c r="L30" s="6">
        <f>IF(L28=0,0,SUM($E16:L26))</f>
        <v>2</v>
      </c>
      <c r="M30" s="6">
        <f>IF(M28=0,0,SUM($E16:M26))</f>
        <v>0</v>
      </c>
      <c r="N30" s="6">
        <f>IF(N28=0,0,SUM($E16:N26))</f>
        <v>0</v>
      </c>
      <c r="O30" s="6">
        <f>IF(O28=0,0,SUM($E16:O26))</f>
        <v>0</v>
      </c>
      <c r="P30" s="6">
        <f>IF(P28=0,0,SUM($E16:P26))</f>
        <v>0</v>
      </c>
    </row>
    <row r="31" spans="4:16" x14ac:dyDescent="0.3">
      <c r="D31" s="6" t="s">
        <v>86</v>
      </c>
      <c r="E31" s="6">
        <f>IF(E28=0,0,IFERROR(AVERAGEIFS(Feuil1!$R:$R,Feuil1!$B:$B,"&gt;="&amp;E2,Feuil1!$B:$B,"&lt;"&amp;F2),0))</f>
        <v>98</v>
      </c>
      <c r="F31" s="6">
        <f>IF(F28=0,0,IFERROR(AVERAGEIFS(Feuil1!$R:$R,Feuil1!$B:$B,"&gt;="&amp;F2,Feuil1!$B:$B,"&lt;"&amp;G2),0))</f>
        <v>0</v>
      </c>
      <c r="G31" s="6">
        <f>IF(G28=0,0,IFERROR(AVERAGEIFS(Feuil1!$R:$R,Feuil1!$B:$B,"&gt;="&amp;G2,Feuil1!$B:$B,"&lt;"&amp;H2),0))</f>
        <v>0</v>
      </c>
      <c r="H31" s="6">
        <f>IF(H28=0,0,IFERROR(AVERAGEIFS(Feuil1!$R:$R,Feuil1!$B:$B,"&gt;="&amp;H2,Feuil1!$B:$B,"&lt;"&amp;I2),0))</f>
        <v>21</v>
      </c>
      <c r="I31" s="6">
        <f>IF(I28=0,0,IFERROR(AVERAGEIFS(Feuil1!$R:$R,Feuil1!$B:$B,"&gt;="&amp;I2,Feuil1!$B:$B,"&lt;"&amp;J2),0))</f>
        <v>0</v>
      </c>
      <c r="J31" s="6">
        <f>IF(J28=0,0,IFERROR(AVERAGEIFS(Feuil1!$R:$R,Feuil1!$B:$B,"&gt;="&amp;J2,Feuil1!$B:$B,"&lt;"&amp;K2),0))</f>
        <v>0</v>
      </c>
      <c r="K31" s="6">
        <f>IF(K28=0,0,IFERROR(AVERAGEIFS(Feuil1!$R:$R,Feuil1!$B:$B,"&gt;="&amp;K2,Feuil1!$B:$B,"&lt;"&amp;L2),0))</f>
        <v>0</v>
      </c>
      <c r="L31" s="6">
        <f>IF(L28=0,0,IFERROR(AVERAGEIFS(Feuil1!$R:$R,Feuil1!$B:$B,"&gt;="&amp;L2,Feuil1!$B:$B,"&lt;"&amp;M2),0))</f>
        <v>0</v>
      </c>
      <c r="M31" s="6">
        <f>IF(M28=0,0,IFERROR(AVERAGEIFS(Feuil1!$R:$R,Feuil1!$B:$B,"&gt;="&amp;M2,Feuil1!$B:$B,"&lt;"&amp;N2),0))</f>
        <v>0</v>
      </c>
      <c r="N31" s="6">
        <f>IF(N28=0,0,IFERROR(AVERAGEIFS(Feuil1!$R:$R,Feuil1!$B:$B,"&gt;="&amp;N2,Feuil1!$B:$B,"&lt;"&amp;O2),0))</f>
        <v>0</v>
      </c>
      <c r="O31" s="6">
        <f>IF(O28=0,0,IFERROR(AVERAGEIFS(Feuil1!$R:$R,Feuil1!$B:$B,"&gt;="&amp;O2,Feuil1!$B:$B,"&lt;"&amp;P2),0))</f>
        <v>0</v>
      </c>
      <c r="P31" s="6">
        <f>IF(P28=0,0,IFERROR(AVERAGEIFS(Feuil1!$R:$R,Feuil1!$B:$B,"&gt;="&amp;P2,Feuil1!$B:$B,"&lt;"&amp;Q2),0))</f>
        <v>0</v>
      </c>
    </row>
    <row r="32" spans="4:16" x14ac:dyDescent="0.3">
      <c r="D32" s="6" t="s">
        <v>87</v>
      </c>
      <c r="E32" s="6">
        <f>IF(E28=0,0,E31)</f>
        <v>98</v>
      </c>
      <c r="F32" s="6">
        <f>IF(F28=0,0,E32+F31)</f>
        <v>0</v>
      </c>
      <c r="G32" s="6">
        <f t="shared" ref="G32:P32" si="13">IF(G28=0,0,F32+G31)</f>
        <v>0</v>
      </c>
      <c r="H32" s="6">
        <f t="shared" si="13"/>
        <v>21</v>
      </c>
      <c r="I32" s="6">
        <f t="shared" si="13"/>
        <v>0</v>
      </c>
      <c r="J32" s="6">
        <f t="shared" si="13"/>
        <v>0</v>
      </c>
      <c r="K32" s="6">
        <f t="shared" si="13"/>
        <v>0</v>
      </c>
      <c r="L32" s="6">
        <f t="shared" si="13"/>
        <v>0</v>
      </c>
      <c r="M32" s="6">
        <f t="shared" si="13"/>
        <v>0</v>
      </c>
      <c r="N32" s="6">
        <f t="shared" si="13"/>
        <v>0</v>
      </c>
      <c r="O32" s="6">
        <f t="shared" si="13"/>
        <v>0</v>
      </c>
      <c r="P32" s="6">
        <f t="shared" si="13"/>
        <v>0</v>
      </c>
    </row>
    <row r="33" spans="4:16" x14ac:dyDescent="0.3">
      <c r="D33" s="9" t="s">
        <v>89</v>
      </c>
      <c r="E33" s="6">
        <v>60</v>
      </c>
      <c r="F33" s="6">
        <f>$E33</f>
        <v>60</v>
      </c>
      <c r="G33" s="6">
        <f t="shared" ref="G33:P33" si="14">$E33</f>
        <v>60</v>
      </c>
      <c r="H33" s="6">
        <f t="shared" si="14"/>
        <v>60</v>
      </c>
      <c r="I33" s="6">
        <f t="shared" si="14"/>
        <v>60</v>
      </c>
      <c r="J33" s="6">
        <f t="shared" si="14"/>
        <v>60</v>
      </c>
      <c r="K33" s="6">
        <f t="shared" si="14"/>
        <v>60</v>
      </c>
      <c r="L33" s="6">
        <f t="shared" si="14"/>
        <v>60</v>
      </c>
      <c r="M33" s="6">
        <f t="shared" si="14"/>
        <v>60</v>
      </c>
      <c r="N33" s="6">
        <f t="shared" si="14"/>
        <v>60</v>
      </c>
      <c r="O33" s="6">
        <f t="shared" si="14"/>
        <v>60</v>
      </c>
      <c r="P33" s="6">
        <f t="shared" si="14"/>
        <v>60</v>
      </c>
    </row>
  </sheetData>
  <pageMargins left="0.7" right="0.7" top="0.75" bottom="0.75" header="0.3" footer="0.3"/>
  <pageSetup paperSize="9" scale="9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E2:P11"/>
  <sheetViews>
    <sheetView workbookViewId="0">
      <selection activeCell="F8" sqref="F7:F8"/>
    </sheetView>
  </sheetViews>
  <sheetFormatPr baseColWidth="10" defaultRowHeight="14.4" x14ac:dyDescent="0.3"/>
  <sheetData>
    <row r="2" spans="5:16" x14ac:dyDescent="0.3"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</row>
    <row r="3" spans="5:16" x14ac:dyDescent="0.3"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1</v>
      </c>
      <c r="M3">
        <v>0</v>
      </c>
      <c r="N3">
        <v>0</v>
      </c>
      <c r="O3">
        <v>0</v>
      </c>
      <c r="P3">
        <v>0</v>
      </c>
    </row>
    <row r="4" spans="5:16" x14ac:dyDescent="0.3"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</row>
    <row r="5" spans="5:16" x14ac:dyDescent="0.3"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</row>
    <row r="6" spans="5:16" x14ac:dyDescent="0.3"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</row>
    <row r="7" spans="5:16" x14ac:dyDescent="0.3"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</row>
    <row r="8" spans="5:16" x14ac:dyDescent="0.3"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</row>
    <row r="9" spans="5:16" x14ac:dyDescent="0.3"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</row>
    <row r="10" spans="5:16" x14ac:dyDescent="0.3"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</row>
    <row r="11" spans="5:16" x14ac:dyDescent="0.3"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2" sqref="E22"/>
    </sheetView>
  </sheetViews>
  <sheetFormatPr baseColWidth="10" defaultRowHeight="14.4" x14ac:dyDescent="0.3"/>
  <sheetData/>
  <printOptions verticalCentered="1"/>
  <pageMargins left="0.7" right="0.7" top="0.75" bottom="0.75" header="0.3" footer="0.3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586740</xdr:colOff>
                <xdr:row>1</xdr:row>
                <xdr:rowOff>91440</xdr:rowOff>
              </from>
              <to>
                <xdr:col>4</xdr:col>
                <xdr:colOff>449580</xdr:colOff>
                <xdr:row>2</xdr:row>
                <xdr:rowOff>160020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A2" sqref="A2:A12"/>
    </sheetView>
  </sheetViews>
  <sheetFormatPr baseColWidth="10" defaultRowHeight="14.4" x14ac:dyDescent="0.3"/>
  <cols>
    <col min="1" max="1" width="11.6640625" bestFit="1" customWidth="1"/>
    <col min="2" max="2" width="11.33203125" bestFit="1" customWidth="1"/>
    <col min="3" max="3" width="12.21875" bestFit="1" customWidth="1"/>
    <col min="4" max="4" width="17.77734375" bestFit="1" customWidth="1"/>
  </cols>
  <sheetData>
    <row r="1" spans="1:4" x14ac:dyDescent="0.3">
      <c r="A1" s="1" t="s">
        <v>16</v>
      </c>
      <c r="B1" s="1" t="s">
        <v>3</v>
      </c>
      <c r="C1" s="1" t="s">
        <v>28</v>
      </c>
      <c r="D1" s="1" t="s">
        <v>39</v>
      </c>
    </row>
    <row r="2" spans="1:4" x14ac:dyDescent="0.3">
      <c r="A2" t="s">
        <v>17</v>
      </c>
      <c r="B2" t="s">
        <v>48</v>
      </c>
      <c r="C2" t="s">
        <v>32</v>
      </c>
      <c r="D2" t="s">
        <v>40</v>
      </c>
    </row>
    <row r="3" spans="1:4" x14ac:dyDescent="0.3">
      <c r="A3" t="s">
        <v>18</v>
      </c>
      <c r="B3" t="s">
        <v>65</v>
      </c>
      <c r="C3" t="s">
        <v>35</v>
      </c>
      <c r="D3" t="s">
        <v>41</v>
      </c>
    </row>
    <row r="4" spans="1:4" x14ac:dyDescent="0.3">
      <c r="A4" t="s">
        <v>19</v>
      </c>
      <c r="B4" t="s">
        <v>47</v>
      </c>
      <c r="C4" t="s">
        <v>34</v>
      </c>
      <c r="D4" t="s">
        <v>42</v>
      </c>
    </row>
    <row r="5" spans="1:4" x14ac:dyDescent="0.3">
      <c r="A5" t="s">
        <v>20</v>
      </c>
      <c r="C5" t="s">
        <v>33</v>
      </c>
      <c r="D5" t="s">
        <v>43</v>
      </c>
    </row>
    <row r="6" spans="1:4" x14ac:dyDescent="0.3">
      <c r="A6" t="s">
        <v>21</v>
      </c>
      <c r="C6" t="s">
        <v>30</v>
      </c>
      <c r="D6" t="s">
        <v>44</v>
      </c>
    </row>
    <row r="7" spans="1:4" x14ac:dyDescent="0.3">
      <c r="A7" t="s">
        <v>22</v>
      </c>
      <c r="C7" t="s">
        <v>66</v>
      </c>
      <c r="D7" t="s">
        <v>26</v>
      </c>
    </row>
    <row r="8" spans="1:4" x14ac:dyDescent="0.3">
      <c r="A8" t="s">
        <v>23</v>
      </c>
      <c r="C8" t="s">
        <v>37</v>
      </c>
      <c r="D8" t="s">
        <v>45</v>
      </c>
    </row>
    <row r="9" spans="1:4" x14ac:dyDescent="0.3">
      <c r="A9" t="s">
        <v>24</v>
      </c>
      <c r="C9" t="s">
        <v>36</v>
      </c>
      <c r="D9" t="s">
        <v>46</v>
      </c>
    </row>
    <row r="10" spans="1:4" x14ac:dyDescent="0.3">
      <c r="A10" t="s">
        <v>25</v>
      </c>
      <c r="C10" t="s">
        <v>29</v>
      </c>
    </row>
    <row r="11" spans="1:4" x14ac:dyDescent="0.3">
      <c r="A11" t="s">
        <v>26</v>
      </c>
      <c r="C11" t="s">
        <v>31</v>
      </c>
    </row>
    <row r="12" spans="1:4" x14ac:dyDescent="0.3">
      <c r="A12" t="s">
        <v>27</v>
      </c>
    </row>
  </sheetData>
  <sortState ref="A2:A13">
    <sortCondition ref="A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Feuil4</vt:lpstr>
      <vt:lpstr>Feuil5</vt:lpstr>
      <vt:lpstr>Feuil3</vt:lpstr>
      <vt:lpstr>Feuil2</vt:lpstr>
      <vt:lpstr>Tableau1</vt:lpstr>
      <vt:lpstr>Tableau2</vt:lpstr>
      <vt:lpstr>Tableau3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cp:lastPrinted>2019-06-18T11:59:16Z</cp:lastPrinted>
  <dcterms:created xsi:type="dcterms:W3CDTF">2019-06-05T06:24:17Z</dcterms:created>
  <dcterms:modified xsi:type="dcterms:W3CDTF">2019-06-19T05:55:07Z</dcterms:modified>
</cp:coreProperties>
</file>