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5F59D4D-819D-4517-8B0D-A2A8E57561A6}" xr6:coauthVersionLast="47" xr6:coauthVersionMax="47" xr10:uidLastSave="{00000000-0000-0000-0000-000000000000}"/>
  <bookViews>
    <workbookView xWindow="-120" yWindow="-120" windowWidth="29040" windowHeight="16440" xr2:uid="{CE2E6EA0-CA27-4490-B0DF-E1FA1A83ED73}"/>
  </bookViews>
  <sheets>
    <sheet name="Calendrier_2024-2025" sheetId="1" r:id="rId1"/>
    <sheet name="Jours_fériés" sheetId="2" r:id="rId2"/>
  </sheets>
  <definedNames>
    <definedName name="annee">'Calendrier_2024-2025'!$J$1</definedName>
    <definedName name="annees">'Calendrier_2024-2025'!$D$1</definedName>
    <definedName name="ferie">TJours_fériés5[Dates]</definedName>
    <definedName name="feries">TJours_fériés[Dates]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8" i="1" s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8" i="1" s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9" i="1"/>
  <c r="K8" i="1" l="1"/>
  <c r="I8" i="1"/>
  <c r="H8" i="1"/>
  <c r="E8" i="1"/>
  <c r="D8" i="1"/>
  <c r="B8" i="1"/>
  <c r="G2" i="2"/>
  <c r="I2" i="2"/>
  <c r="I16" i="2" l="1"/>
  <c r="I15" i="2"/>
  <c r="I14" i="2"/>
  <c r="I13" i="2"/>
  <c r="I12" i="2"/>
  <c r="I8" i="2"/>
  <c r="I7" i="2"/>
  <c r="I4" i="2"/>
  <c r="I5" i="2"/>
  <c r="I10" i="2" s="1"/>
  <c r="G4" i="2"/>
  <c r="G16" i="2"/>
  <c r="G15" i="2"/>
  <c r="G14" i="2"/>
  <c r="G13" i="2"/>
  <c r="G12" i="2"/>
  <c r="G8" i="2"/>
  <c r="G7" i="2"/>
  <c r="G5" i="2"/>
  <c r="I6" i="2" l="1"/>
  <c r="I9" i="2"/>
  <c r="I11" i="2"/>
  <c r="G11" i="2"/>
  <c r="G10" i="2"/>
  <c r="G9" i="2"/>
  <c r="G6" i="2"/>
</calcChain>
</file>

<file path=xl/sharedStrings.xml><?xml version="1.0" encoding="utf-8"?>
<sst xmlns="http://schemas.openxmlformats.org/spreadsheetml/2006/main" count="95" uniqueCount="57">
  <si>
    <t>Dates</t>
  </si>
  <si>
    <t>Lundi</t>
  </si>
  <si>
    <t>Mardi</t>
  </si>
  <si>
    <t>Jeudi</t>
  </si>
  <si>
    <t>Vendredi</t>
  </si>
  <si>
    <t>Dates de vacances sur cette période là</t>
  </si>
  <si>
    <r>
      <t xml:space="preserve">Vacances de Noël 2024-2025 : du samedi 21 décembre 2024 au Dimanche 5 janvier, </t>
    </r>
    <r>
      <rPr>
        <sz val="11"/>
        <color rgb="FFFF0000"/>
        <rFont val="Aptos Narrow"/>
        <family val="2"/>
        <scheme val="minor"/>
      </rPr>
      <t>reprise le</t>
    </r>
    <r>
      <rPr>
        <sz val="11"/>
        <color theme="1"/>
        <rFont val="Aptos Narrow"/>
        <family val="2"/>
        <scheme val="minor"/>
      </rPr>
      <t xml:space="preserve"> lundi 6 janvier 2025</t>
    </r>
  </si>
  <si>
    <r>
      <t xml:space="preserve">Vacances de la Toussaint 2024 : du samedi 19 octobre 2024 au Dimanche 3 Novembre, </t>
    </r>
    <r>
      <rPr>
        <sz val="11"/>
        <color rgb="FFFF0000"/>
        <rFont val="Aptos Narrow"/>
        <family val="2"/>
        <scheme val="minor"/>
      </rPr>
      <t>reprise le</t>
    </r>
    <r>
      <rPr>
        <sz val="11"/>
        <color theme="1"/>
        <rFont val="Aptos Narrow"/>
        <family val="2"/>
        <scheme val="minor"/>
      </rPr>
      <t xml:space="preserve"> lundi 4 novembre 2024</t>
    </r>
  </si>
  <si>
    <r>
      <t xml:space="preserve">Vacances d’Hiver 2025 : du samedi 22 février 2025 au Dimanche 9 mars, </t>
    </r>
    <r>
      <rPr>
        <sz val="11"/>
        <color rgb="FFFF0000"/>
        <rFont val="Aptos Narrow"/>
        <family val="2"/>
        <scheme val="minor"/>
      </rPr>
      <t>reprise le</t>
    </r>
    <r>
      <rPr>
        <sz val="11"/>
        <color theme="1"/>
        <rFont val="Aptos Narrow"/>
        <family val="2"/>
        <scheme val="minor"/>
      </rPr>
      <t xml:space="preserve"> lundi 10 mars 2025</t>
    </r>
  </si>
  <si>
    <r>
      <t xml:space="preserve">Vacances de Printemps 2025 : du samedi 19 avril 2025 au Dimanche 4 mai, </t>
    </r>
    <r>
      <rPr>
        <sz val="11"/>
        <color rgb="FFFF0000"/>
        <rFont val="Aptos Narrow"/>
        <family val="2"/>
        <scheme val="minor"/>
      </rPr>
      <t>reprise le</t>
    </r>
    <r>
      <rPr>
        <sz val="11"/>
        <color theme="1"/>
        <rFont val="Aptos Narrow"/>
        <family val="2"/>
        <scheme val="minor"/>
      </rPr>
      <t xml:space="preserve"> lundi 5 mai 2025</t>
    </r>
  </si>
  <si>
    <r>
      <t xml:space="preserve">Pont de l’Ascension 2025 : du mercredi 28 mai 2025 au Dimanche 1er juin, </t>
    </r>
    <r>
      <rPr>
        <sz val="11"/>
        <color rgb="FFFF0000"/>
        <rFont val="Aptos Narrow"/>
        <family val="2"/>
        <scheme val="minor"/>
      </rPr>
      <t>reprise le</t>
    </r>
    <r>
      <rPr>
        <sz val="11"/>
        <color theme="1"/>
        <rFont val="Aptos Narrow"/>
        <family val="2"/>
        <scheme val="minor"/>
      </rPr>
      <t xml:space="preserve"> lundi 2 juin 2025</t>
    </r>
  </si>
  <si>
    <t>Vacances d’Été 2025 : du samedi 5 juillet 2025 au lundi 1 septembre 2025 (pour info)</t>
  </si>
  <si>
    <t>Lundi de Pâques</t>
  </si>
  <si>
    <t>Victoire 1945</t>
  </si>
  <si>
    <t>Ascension</t>
  </si>
  <si>
    <t>Lundi de Pentecôte</t>
  </si>
  <si>
    <t>Assomption</t>
  </si>
  <si>
    <t>Toussaint</t>
  </si>
  <si>
    <t>Noël</t>
  </si>
  <si>
    <t>Jour de l'An</t>
  </si>
  <si>
    <t>Lundi 1er avril 2024</t>
  </si>
  <si>
    <t>Fête du Travail</t>
  </si>
  <si>
    <t>Mercredi 8 mai 2024</t>
  </si>
  <si>
    <t>Jeudi 9 mai 2024</t>
  </si>
  <si>
    <t>Lundi 20 mai 2024</t>
  </si>
  <si>
    <t>Fête nationale</t>
  </si>
  <si>
    <t>Jeudi 15 août 2024</t>
  </si>
  <si>
    <t>Armistice 1918</t>
  </si>
  <si>
    <t>Lundi 11 novembre 2024</t>
  </si>
  <si>
    <t>Mercredi 25 décembre 2024</t>
  </si>
  <si>
    <r>
      <t>Lundi 1</t>
    </r>
    <r>
      <rPr>
        <sz val="8"/>
        <rFont val="Segoe UI"/>
        <family val="2"/>
      </rPr>
      <t>er</t>
    </r>
    <r>
      <rPr>
        <sz val="11"/>
        <rFont val="Segoe UI"/>
        <family val="2"/>
      </rPr>
      <t> janvier 2024</t>
    </r>
  </si>
  <si>
    <r>
      <t>Mercredi 1</t>
    </r>
    <r>
      <rPr>
        <sz val="8"/>
        <rFont val="Segoe UI"/>
        <family val="2"/>
      </rPr>
      <t>er</t>
    </r>
    <r>
      <rPr>
        <sz val="11"/>
        <rFont val="Segoe UI"/>
        <family val="2"/>
      </rPr>
      <t> mai 2024</t>
    </r>
  </si>
  <si>
    <r>
      <t>Vendredi 1</t>
    </r>
    <r>
      <rPr>
        <sz val="8"/>
        <rFont val="Segoe UI"/>
        <family val="2"/>
      </rPr>
      <t>er</t>
    </r>
    <r>
      <rPr>
        <sz val="11"/>
        <rFont val="Segoe UI"/>
        <family val="2"/>
      </rPr>
      <t> novembre 2024</t>
    </r>
  </si>
  <si>
    <r>
      <t>Mercredi 1</t>
    </r>
    <r>
      <rPr>
        <sz val="7"/>
        <color rgb="FF212529"/>
        <rFont val="Segoe UI"/>
        <family val="2"/>
      </rPr>
      <t>er</t>
    </r>
    <r>
      <rPr>
        <sz val="10"/>
        <color rgb="FF212529"/>
        <rFont val="Segoe UI"/>
        <family val="2"/>
      </rPr>
      <t> janvier 2025</t>
    </r>
  </si>
  <si>
    <t>Lundi 21 avril 2025</t>
  </si>
  <si>
    <r>
      <t>Jeudi 1</t>
    </r>
    <r>
      <rPr>
        <sz val="7"/>
        <color rgb="FF212529"/>
        <rFont val="Segoe UI"/>
        <family val="2"/>
      </rPr>
      <t>er</t>
    </r>
    <r>
      <rPr>
        <sz val="10"/>
        <color rgb="FF212529"/>
        <rFont val="Segoe UI"/>
        <family val="2"/>
      </rPr>
      <t> mai 2025</t>
    </r>
  </si>
  <si>
    <t>Jeudi 8 mai 2025</t>
  </si>
  <si>
    <t>Jeudi 29 mai 2025</t>
  </si>
  <si>
    <t>Lundi 9 juin 2025</t>
  </si>
  <si>
    <t>Lundi 14 juillet 2025</t>
  </si>
  <si>
    <t>Vendredi 15 août 2025</t>
  </si>
  <si>
    <t>Mardi 11 novembre 2025</t>
  </si>
  <si>
    <t>Jeudi 25 décembre 2025</t>
  </si>
  <si>
    <t xml:space="preserve">Année </t>
  </si>
  <si>
    <t>Année en cours</t>
  </si>
  <si>
    <t>Jour férié</t>
  </si>
  <si>
    <t>Jour de l'an</t>
  </si>
  <si>
    <t>Pâques</t>
  </si>
  <si>
    <t>Fête du travail</t>
  </si>
  <si>
    <t>Victoire 39/45</t>
  </si>
  <si>
    <t>Pentecôte</t>
  </si>
  <si>
    <t>Fête Nationale</t>
  </si>
  <si>
    <t>Armistice 14/18</t>
  </si>
  <si>
    <t>Noël </t>
  </si>
  <si>
    <t xml:space="preserve"> </t>
  </si>
  <si>
    <t>Année</t>
  </si>
  <si>
    <t>Nombre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</si>
</sst>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Segoe UI"/>
      <family val="2"/>
    </font>
    <font>
      <sz val="8"/>
      <name val="Segoe UI"/>
      <family val="2"/>
    </font>
    <font>
      <b/>
      <sz val="11"/>
      <color rgb="FFEE0000"/>
      <name val="Aptos Narrow"/>
      <family val="2"/>
      <scheme val="minor"/>
    </font>
    <font>
      <sz val="10"/>
      <color rgb="FF212529"/>
      <name val="Segoe UI"/>
      <family val="2"/>
    </font>
    <font>
      <sz val="7"/>
      <color rgb="FF212529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9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7" fillId="3" borderId="7" xfId="0" applyFont="1" applyFill="1" applyBorder="1" applyAlignment="1">
      <alignment horizontal="center" vertical="top"/>
    </xf>
    <xf numFmtId="0" fontId="7" fillId="3" borderId="13" xfId="0" applyFont="1" applyFill="1" applyBorder="1" applyAlignment="1">
      <alignment horizontal="center" vertical="top"/>
    </xf>
    <xf numFmtId="0" fontId="7" fillId="3" borderId="10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top"/>
    </xf>
    <xf numFmtId="0" fontId="4" fillId="3" borderId="13" xfId="0" applyFont="1" applyFill="1" applyBorder="1" applyAlignment="1">
      <alignment horizontal="center" vertical="top"/>
    </xf>
    <xf numFmtId="0" fontId="4" fillId="3" borderId="10" xfId="0" applyFont="1" applyFill="1" applyBorder="1" applyAlignment="1">
      <alignment horizontal="center" vertical="top"/>
    </xf>
    <xf numFmtId="0" fontId="4" fillId="3" borderId="15" xfId="0" applyFont="1" applyFill="1" applyBorder="1" applyAlignment="1">
      <alignment horizontal="center" vertical="top"/>
    </xf>
    <xf numFmtId="0" fontId="4" fillId="3" borderId="11" xfId="0" applyFont="1" applyFill="1" applyBorder="1" applyAlignment="1">
      <alignment horizontal="center" vertical="top"/>
    </xf>
    <xf numFmtId="0" fontId="4" fillId="3" borderId="14" xfId="0" applyFont="1" applyFill="1" applyBorder="1" applyAlignment="1">
      <alignment horizontal="center" vertical="top"/>
    </xf>
    <xf numFmtId="14" fontId="0" fillId="0" borderId="12" xfId="0" applyNumberFormat="1" applyBorder="1" applyAlignment="1">
      <alignment horizontal="center"/>
    </xf>
    <xf numFmtId="14" fontId="0" fillId="0" borderId="11" xfId="0" applyNumberFormat="1" applyBorder="1" applyAlignment="1">
      <alignment horizontal="center" vertical="center"/>
    </xf>
    <xf numFmtId="0" fontId="10" fillId="0" borderId="16" xfId="1" applyFont="1" applyBorder="1"/>
    <xf numFmtId="0" fontId="10" fillId="0" borderId="16" xfId="1" applyFont="1" applyBorder="1" applyAlignment="1">
      <alignment horizontal="center"/>
    </xf>
    <xf numFmtId="0" fontId="9" fillId="0" borderId="0" xfId="1"/>
    <xf numFmtId="0" fontId="9" fillId="0" borderId="0" xfId="1" applyAlignment="1">
      <alignment horizontal="center"/>
    </xf>
    <xf numFmtId="14" fontId="9" fillId="0" borderId="0" xfId="1" applyNumberFormat="1" applyAlignment="1">
      <alignment horizontal="center"/>
    </xf>
    <xf numFmtId="0" fontId="1" fillId="0" borderId="0" xfId="0" applyFont="1"/>
    <xf numFmtId="0" fontId="1" fillId="0" borderId="9" xfId="0" applyFont="1" applyBorder="1"/>
    <xf numFmtId="0" fontId="1" fillId="0" borderId="0" xfId="0" applyFont="1" applyAlignment="1">
      <alignment horizontal="right"/>
    </xf>
    <xf numFmtId="0" fontId="1" fillId="0" borderId="9" xfId="0" applyFont="1" applyBorder="1" applyAlignment="1">
      <alignment horizontal="left"/>
    </xf>
    <xf numFmtId="0" fontId="1" fillId="0" borderId="9" xfId="0" applyFont="1" applyBorder="1" applyAlignment="1">
      <alignment horizontal="right"/>
    </xf>
    <xf numFmtId="0" fontId="1" fillId="0" borderId="0" xfId="0" applyFont="1" applyAlignment="1">
      <alignment horizontal="left"/>
    </xf>
    <xf numFmtId="0" fontId="2" fillId="0" borderId="1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1" xfId="0" applyFont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7" xfId="0" applyFont="1" applyBorder="1" applyAlignment="1">
      <alignment horizontal="center"/>
    </xf>
  </cellXfs>
  <cellStyles count="2">
    <cellStyle name="Normal" xfId="0" builtinId="0"/>
    <cellStyle name="Normal 5" xfId="1" xr:uid="{578D77A3-EE81-45F9-A0BD-67EB872084B6}"/>
  </cellStyles>
  <dxfs count="6">
    <dxf>
      <font>
        <b/>
        <i val="0"/>
        <color rgb="FFEE0000"/>
      </font>
      <fill>
        <patternFill>
          <bgColor rgb="FFFFFF00"/>
        </patternFill>
      </fill>
    </dxf>
    <dxf>
      <font>
        <b/>
        <i val="0"/>
        <color rgb="FFEE0000"/>
      </font>
      <fill>
        <patternFill>
          <bgColor rgb="FF00B0F0"/>
        </patternFill>
      </fill>
    </dxf>
    <dxf>
      <font>
        <b/>
        <i val="0"/>
        <color rgb="FFEE0000"/>
      </font>
      <fill>
        <patternFill>
          <bgColor rgb="FF92D050"/>
        </patternFill>
      </fill>
    </dxf>
    <dxf>
      <font>
        <b/>
        <i val="0"/>
        <color rgb="FFEE0000"/>
      </font>
      <fill>
        <patternFill>
          <bgColor rgb="FFFFC0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A80C10-60B9-4E06-9597-0F662D67EB65}" name="TJours_fériés" displayName="TJours_fériés" ref="F3:G16" totalsRowShown="0">
  <autoFilter ref="F3:G16" xr:uid="{3FA80C10-60B9-4E06-9597-0F662D67EB65}"/>
  <tableColumns count="2">
    <tableColumn id="1" xr3:uid="{7CBAD3E6-2AA1-4514-899A-CDAE5EEE7220}" name="Jour férié"/>
    <tableColumn id="3" xr3:uid="{C58A774A-FBFC-49AE-AF7B-610D31878E87}" name="Dates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91A568-8D8E-4BAB-B808-FA1426D704C8}" name="TJours_fériés5" displayName="TJours_fériés5" ref="H3:I16" totalsRowShown="0">
  <autoFilter ref="H3:I16" xr:uid="{6391A568-8D8E-4BAB-B808-FA1426D704C8}"/>
  <tableColumns count="2">
    <tableColumn id="1" xr3:uid="{8EAC37CC-F278-4C63-9BD7-21FF3AC624D1}" name="Jour férié"/>
    <tableColumn id="3" xr3:uid="{5D06F455-7F51-4B64-893D-E1D29B687AA0}" name="Dates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31D82-3995-496C-BF24-D86DCFA31477}">
  <dimension ref="A1:K200"/>
  <sheetViews>
    <sheetView tabSelected="1" zoomScale="90" zoomScaleNormal="90" workbookViewId="0">
      <selection activeCell="P16" sqref="P16"/>
    </sheetView>
  </sheetViews>
  <sheetFormatPr baseColWidth="10" defaultRowHeight="15" x14ac:dyDescent="0.25"/>
  <cols>
    <col min="1" max="1" width="11.5703125" style="1"/>
    <col min="2" max="4" width="21.7109375" style="4" customWidth="1"/>
    <col min="5" max="5" width="21.7109375" style="5" customWidth="1"/>
    <col min="6" max="6" width="3.42578125" style="5" customWidth="1"/>
    <col min="7" max="7" width="21.7109375" style="4" customWidth="1"/>
    <col min="8" max="11" width="21.7109375" style="7" customWidth="1"/>
  </cols>
  <sheetData>
    <row r="1" spans="1:11" x14ac:dyDescent="0.25">
      <c r="A1" s="33"/>
      <c r="B1" s="33"/>
      <c r="C1" s="36" t="s">
        <v>43</v>
      </c>
      <c r="D1" s="35">
        <v>2024</v>
      </c>
      <c r="E1" s="35"/>
      <c r="F1" s="37"/>
      <c r="G1" s="32" t="s">
        <v>54</v>
      </c>
      <c r="H1" s="32"/>
      <c r="I1" s="34" t="s">
        <v>55</v>
      </c>
      <c r="J1" s="35">
        <v>2025</v>
      </c>
      <c r="K1" s="33"/>
    </row>
    <row r="2" spans="1:11" x14ac:dyDescent="0.25">
      <c r="A2" s="47" t="s">
        <v>5</v>
      </c>
      <c r="B2" s="48"/>
      <c r="C2" s="48"/>
      <c r="D2" s="48"/>
      <c r="E2" s="49"/>
      <c r="F2" s="38"/>
      <c r="G2" s="53" t="s">
        <v>5</v>
      </c>
      <c r="H2" s="54"/>
      <c r="I2" s="54"/>
      <c r="J2" s="54"/>
      <c r="K2" s="55"/>
    </row>
    <row r="3" spans="1:11" x14ac:dyDescent="0.25">
      <c r="A3" s="50" t="s">
        <v>7</v>
      </c>
      <c r="B3" s="51"/>
      <c r="C3" s="51"/>
      <c r="D3" s="51"/>
      <c r="E3" s="52"/>
      <c r="G3" s="50" t="s">
        <v>8</v>
      </c>
      <c r="H3" s="51"/>
      <c r="I3" s="51"/>
      <c r="J3" s="51"/>
      <c r="K3" s="52"/>
    </row>
    <row r="4" spans="1:11" x14ac:dyDescent="0.25">
      <c r="A4" s="41" t="s">
        <v>6</v>
      </c>
      <c r="B4" s="42"/>
      <c r="C4" s="42"/>
      <c r="D4" s="42"/>
      <c r="E4" s="43"/>
      <c r="G4" s="41" t="s">
        <v>9</v>
      </c>
      <c r="H4" s="42"/>
      <c r="I4" s="42"/>
      <c r="J4" s="42"/>
      <c r="K4" s="43"/>
    </row>
    <row r="5" spans="1:11" x14ac:dyDescent="0.25">
      <c r="A5" s="14"/>
      <c r="B5" s="13"/>
      <c r="C5" s="13"/>
      <c r="D5" s="13"/>
      <c r="E5" s="15"/>
      <c r="G5" s="41" t="s">
        <v>10</v>
      </c>
      <c r="H5" s="42"/>
      <c r="I5" s="42"/>
      <c r="J5" s="42"/>
      <c r="K5" s="43"/>
    </row>
    <row r="6" spans="1:11" x14ac:dyDescent="0.25">
      <c r="A6" s="8"/>
      <c r="B6" s="9"/>
      <c r="C6" s="9"/>
      <c r="D6" s="9"/>
      <c r="E6" s="10"/>
      <c r="G6" s="44" t="s">
        <v>11</v>
      </c>
      <c r="H6" s="45"/>
      <c r="I6" s="45"/>
      <c r="J6" s="45"/>
      <c r="K6" s="46"/>
    </row>
    <row r="7" spans="1:11" x14ac:dyDescent="0.25">
      <c r="A7" s="11" t="s">
        <v>0</v>
      </c>
      <c r="B7" s="12" t="s">
        <v>1</v>
      </c>
      <c r="C7" s="12" t="s">
        <v>2</v>
      </c>
      <c r="D7" s="12" t="s">
        <v>3</v>
      </c>
      <c r="E7" s="11" t="s">
        <v>4</v>
      </c>
      <c r="F7" s="38"/>
      <c r="G7" s="2" t="s">
        <v>0</v>
      </c>
      <c r="H7" s="2" t="s">
        <v>1</v>
      </c>
      <c r="I7" s="2" t="s">
        <v>2</v>
      </c>
      <c r="J7" s="2" t="s">
        <v>3</v>
      </c>
      <c r="K7" s="2" t="s">
        <v>4</v>
      </c>
    </row>
    <row r="8" spans="1:11" x14ac:dyDescent="0.25">
      <c r="A8" s="39" t="s">
        <v>56</v>
      </c>
      <c r="B8" s="40">
        <f xml:space="preserve"> COUNT(B9:B200)</f>
        <v>17</v>
      </c>
      <c r="C8" s="40">
        <f xml:space="preserve"> COUNT(C9:C200)</f>
        <v>18</v>
      </c>
      <c r="D8" s="40">
        <f xml:space="preserve"> COUNT(D9:D200)</f>
        <v>17</v>
      </c>
      <c r="E8" s="40">
        <f xml:space="preserve"> COUNT(E9:E200)</f>
        <v>16</v>
      </c>
      <c r="F8" s="38"/>
      <c r="G8" s="40" t="s">
        <v>56</v>
      </c>
      <c r="H8" s="40">
        <f xml:space="preserve"> COUNT(H9:H200)</f>
        <v>25</v>
      </c>
      <c r="I8" s="40">
        <f t="shared" ref="I8:K8" si="0" xml:space="preserve"> COUNT(I9:I200)</f>
        <v>28</v>
      </c>
      <c r="J8" s="40">
        <f t="shared" si="0"/>
        <v>24</v>
      </c>
      <c r="K8" s="40">
        <f t="shared" si="0"/>
        <v>27</v>
      </c>
    </row>
    <row r="9" spans="1:11" x14ac:dyDescent="0.25">
      <c r="A9" s="3">
        <v>45537</v>
      </c>
      <c r="B9" s="6">
        <f t="shared" ref="B9:B40" si="1">IF(WEEKDAY(A9,2)=1,IF(ISNUMBER(MATCH(A9,feries,0)),"jour férié",A9),"")</f>
        <v>45537</v>
      </c>
      <c r="C9" s="6" t="str">
        <f t="shared" ref="C9:C40" si="2">IF(WEEKDAY(A9,2)=2,IF(ISNUMBER(MATCH(A9,feries,0)),"jour férié",A9),"")</f>
        <v/>
      </c>
      <c r="D9" s="6" t="str">
        <f t="shared" ref="D9:D40" si="3">IF(WEEKDAY(A9,2)=4,IF(ISNUMBER(MATCH(A9,feries,0)),"jour férié",A9),"")</f>
        <v/>
      </c>
      <c r="E9" s="25" t="str">
        <f t="shared" ref="E9:E40" si="4">IF(WEEKDAY(A9,2)=5,IF(ISNUMBER(MATCH(A9,feries,0)),"jour férié",A9),"")</f>
        <v/>
      </c>
      <c r="F9" s="25"/>
      <c r="G9" s="6">
        <v>45663</v>
      </c>
      <c r="H9" s="26">
        <f t="shared" ref="H9:H40" si="5">IF(WEEKDAY(G9,2)=1,IF(ISNUMBER(MATCH(G9,ferie,0)),"jour férié",G9),"")</f>
        <v>45663</v>
      </c>
      <c r="I9" s="26" t="str">
        <f t="shared" ref="I9:I40" si="6">IF(WEEKDAY(G9,2)=2,IF(ISNUMBER(MATCH(G9,ferie,0)),"jour férié",G9),"")</f>
        <v/>
      </c>
      <c r="J9" s="26" t="str">
        <f t="shared" ref="J9:J40" si="7">IF(WEEKDAY(G9,2)=4,IF(ISNUMBER(MATCH(G9,ferie,0)),"jour férié",G9),"")</f>
        <v/>
      </c>
      <c r="K9" s="26" t="str">
        <f t="shared" ref="K9:K40" si="8">IF(WEEKDAY(G9,2)=5,IF(ISNUMBER(MATCH(G9,ferie,0)),"jour férié",G9),"")</f>
        <v/>
      </c>
    </row>
    <row r="10" spans="1:11" x14ac:dyDescent="0.25">
      <c r="A10" s="3">
        <v>45538</v>
      </c>
      <c r="B10" s="6" t="str">
        <f t="shared" si="1"/>
        <v/>
      </c>
      <c r="C10" s="6">
        <f t="shared" si="2"/>
        <v>45538</v>
      </c>
      <c r="D10" s="6" t="str">
        <f t="shared" si="3"/>
        <v/>
      </c>
      <c r="E10" s="25" t="str">
        <f t="shared" si="4"/>
        <v/>
      </c>
      <c r="F10" s="25"/>
      <c r="G10" s="6">
        <v>45664</v>
      </c>
      <c r="H10" s="26" t="str">
        <f t="shared" si="5"/>
        <v/>
      </c>
      <c r="I10" s="26">
        <f t="shared" si="6"/>
        <v>45664</v>
      </c>
      <c r="J10" s="26" t="str">
        <f t="shared" si="7"/>
        <v/>
      </c>
      <c r="K10" s="26" t="str">
        <f t="shared" si="8"/>
        <v/>
      </c>
    </row>
    <row r="11" spans="1:11" x14ac:dyDescent="0.25">
      <c r="A11" s="3">
        <v>45539</v>
      </c>
      <c r="B11" s="6" t="str">
        <f t="shared" si="1"/>
        <v/>
      </c>
      <c r="C11" s="6" t="str">
        <f t="shared" si="2"/>
        <v/>
      </c>
      <c r="D11" s="6" t="str">
        <f t="shared" si="3"/>
        <v/>
      </c>
      <c r="E11" s="25" t="str">
        <f t="shared" si="4"/>
        <v/>
      </c>
      <c r="F11" s="25"/>
      <c r="G11" s="6">
        <v>45665</v>
      </c>
      <c r="H11" s="26" t="str">
        <f t="shared" si="5"/>
        <v/>
      </c>
      <c r="I11" s="26" t="str">
        <f t="shared" si="6"/>
        <v/>
      </c>
      <c r="J11" s="26" t="str">
        <f t="shared" si="7"/>
        <v/>
      </c>
      <c r="K11" s="26" t="str">
        <f t="shared" si="8"/>
        <v/>
      </c>
    </row>
    <row r="12" spans="1:11" x14ac:dyDescent="0.25">
      <c r="A12" s="3">
        <v>45540</v>
      </c>
      <c r="B12" s="6" t="str">
        <f t="shared" si="1"/>
        <v/>
      </c>
      <c r="C12" s="6" t="str">
        <f t="shared" si="2"/>
        <v/>
      </c>
      <c r="D12" s="6">
        <f t="shared" si="3"/>
        <v>45540</v>
      </c>
      <c r="E12" s="25" t="str">
        <f t="shared" si="4"/>
        <v/>
      </c>
      <c r="F12" s="25"/>
      <c r="G12" s="6">
        <v>45666</v>
      </c>
      <c r="H12" s="26" t="str">
        <f t="shared" si="5"/>
        <v/>
      </c>
      <c r="I12" s="26" t="str">
        <f t="shared" si="6"/>
        <v/>
      </c>
      <c r="J12" s="26">
        <f t="shared" si="7"/>
        <v>45666</v>
      </c>
      <c r="K12" s="26" t="str">
        <f t="shared" si="8"/>
        <v/>
      </c>
    </row>
    <row r="13" spans="1:11" x14ac:dyDescent="0.25">
      <c r="A13" s="3">
        <v>45541</v>
      </c>
      <c r="B13" s="6" t="str">
        <f t="shared" si="1"/>
        <v/>
      </c>
      <c r="C13" s="6" t="str">
        <f t="shared" si="2"/>
        <v/>
      </c>
      <c r="D13" s="6" t="str">
        <f t="shared" si="3"/>
        <v/>
      </c>
      <c r="E13" s="25">
        <f t="shared" si="4"/>
        <v>45541</v>
      </c>
      <c r="F13" s="25"/>
      <c r="G13" s="6">
        <v>45667</v>
      </c>
      <c r="H13" s="26" t="str">
        <f t="shared" si="5"/>
        <v/>
      </c>
      <c r="I13" s="26" t="str">
        <f t="shared" si="6"/>
        <v/>
      </c>
      <c r="J13" s="26" t="str">
        <f t="shared" si="7"/>
        <v/>
      </c>
      <c r="K13" s="26">
        <f t="shared" si="8"/>
        <v>45667</v>
      </c>
    </row>
    <row r="14" spans="1:11" x14ac:dyDescent="0.25">
      <c r="A14" s="3">
        <v>45542</v>
      </c>
      <c r="B14" s="6" t="str">
        <f t="shared" si="1"/>
        <v/>
      </c>
      <c r="C14" s="6" t="str">
        <f t="shared" si="2"/>
        <v/>
      </c>
      <c r="D14" s="6" t="str">
        <f t="shared" si="3"/>
        <v/>
      </c>
      <c r="E14" s="25" t="str">
        <f t="shared" si="4"/>
        <v/>
      </c>
      <c r="F14" s="25"/>
      <c r="G14" s="6">
        <v>45668</v>
      </c>
      <c r="H14" s="26" t="str">
        <f t="shared" si="5"/>
        <v/>
      </c>
      <c r="I14" s="26" t="str">
        <f t="shared" si="6"/>
        <v/>
      </c>
      <c r="J14" s="26" t="str">
        <f t="shared" si="7"/>
        <v/>
      </c>
      <c r="K14" s="26" t="str">
        <f t="shared" si="8"/>
        <v/>
      </c>
    </row>
    <row r="15" spans="1:11" x14ac:dyDescent="0.25">
      <c r="A15" s="3">
        <v>45543</v>
      </c>
      <c r="B15" s="6" t="str">
        <f t="shared" si="1"/>
        <v/>
      </c>
      <c r="C15" s="6" t="str">
        <f t="shared" si="2"/>
        <v/>
      </c>
      <c r="D15" s="6" t="str">
        <f t="shared" si="3"/>
        <v/>
      </c>
      <c r="E15" s="25" t="str">
        <f t="shared" si="4"/>
        <v/>
      </c>
      <c r="F15" s="25"/>
      <c r="G15" s="6">
        <v>45669</v>
      </c>
      <c r="H15" s="26" t="str">
        <f t="shared" si="5"/>
        <v/>
      </c>
      <c r="I15" s="26" t="str">
        <f t="shared" si="6"/>
        <v/>
      </c>
      <c r="J15" s="26" t="str">
        <f t="shared" si="7"/>
        <v/>
      </c>
      <c r="K15" s="26" t="str">
        <f t="shared" si="8"/>
        <v/>
      </c>
    </row>
    <row r="16" spans="1:11" x14ac:dyDescent="0.25">
      <c r="A16" s="3">
        <v>45544</v>
      </c>
      <c r="B16" s="6">
        <f t="shared" si="1"/>
        <v>45544</v>
      </c>
      <c r="C16" s="6" t="str">
        <f t="shared" si="2"/>
        <v/>
      </c>
      <c r="D16" s="6" t="str">
        <f t="shared" si="3"/>
        <v/>
      </c>
      <c r="E16" s="25" t="str">
        <f t="shared" si="4"/>
        <v/>
      </c>
      <c r="F16" s="25"/>
      <c r="G16" s="6">
        <v>45670</v>
      </c>
      <c r="H16" s="26">
        <f t="shared" si="5"/>
        <v>45670</v>
      </c>
      <c r="I16" s="26" t="str">
        <f t="shared" si="6"/>
        <v/>
      </c>
      <c r="J16" s="26" t="str">
        <f t="shared" si="7"/>
        <v/>
      </c>
      <c r="K16" s="26" t="str">
        <f t="shared" si="8"/>
        <v/>
      </c>
    </row>
    <row r="17" spans="1:11" x14ac:dyDescent="0.25">
      <c r="A17" s="3">
        <v>45545</v>
      </c>
      <c r="B17" s="6" t="str">
        <f t="shared" si="1"/>
        <v/>
      </c>
      <c r="C17" s="6">
        <f t="shared" si="2"/>
        <v>45545</v>
      </c>
      <c r="D17" s="6" t="str">
        <f t="shared" si="3"/>
        <v/>
      </c>
      <c r="E17" s="25" t="str">
        <f t="shared" si="4"/>
        <v/>
      </c>
      <c r="F17" s="25"/>
      <c r="G17" s="6">
        <v>45671</v>
      </c>
      <c r="H17" s="26" t="str">
        <f t="shared" si="5"/>
        <v/>
      </c>
      <c r="I17" s="26">
        <f t="shared" si="6"/>
        <v>45671</v>
      </c>
      <c r="J17" s="26" t="str">
        <f t="shared" si="7"/>
        <v/>
      </c>
      <c r="K17" s="26" t="str">
        <f t="shared" si="8"/>
        <v/>
      </c>
    </row>
    <row r="18" spans="1:11" x14ac:dyDescent="0.25">
      <c r="A18" s="3">
        <v>45546</v>
      </c>
      <c r="B18" s="6" t="str">
        <f t="shared" si="1"/>
        <v/>
      </c>
      <c r="C18" s="6" t="str">
        <f t="shared" si="2"/>
        <v/>
      </c>
      <c r="D18" s="6" t="str">
        <f t="shared" si="3"/>
        <v/>
      </c>
      <c r="E18" s="25" t="str">
        <f t="shared" si="4"/>
        <v/>
      </c>
      <c r="F18" s="25"/>
      <c r="G18" s="6">
        <v>45672</v>
      </c>
      <c r="H18" s="26" t="str">
        <f t="shared" si="5"/>
        <v/>
      </c>
      <c r="I18" s="26" t="str">
        <f t="shared" si="6"/>
        <v/>
      </c>
      <c r="J18" s="26" t="str">
        <f t="shared" si="7"/>
        <v/>
      </c>
      <c r="K18" s="26" t="str">
        <f t="shared" si="8"/>
        <v/>
      </c>
    </row>
    <row r="19" spans="1:11" x14ac:dyDescent="0.25">
      <c r="A19" s="3">
        <v>45547</v>
      </c>
      <c r="B19" s="6" t="str">
        <f t="shared" si="1"/>
        <v/>
      </c>
      <c r="C19" s="6" t="str">
        <f t="shared" si="2"/>
        <v/>
      </c>
      <c r="D19" s="6">
        <f t="shared" si="3"/>
        <v>45547</v>
      </c>
      <c r="E19" s="25" t="str">
        <f t="shared" si="4"/>
        <v/>
      </c>
      <c r="F19" s="25"/>
      <c r="G19" s="6">
        <v>45673</v>
      </c>
      <c r="H19" s="26" t="str">
        <f t="shared" si="5"/>
        <v/>
      </c>
      <c r="I19" s="26" t="str">
        <f t="shared" si="6"/>
        <v/>
      </c>
      <c r="J19" s="26">
        <f t="shared" si="7"/>
        <v>45673</v>
      </c>
      <c r="K19" s="26" t="str">
        <f t="shared" si="8"/>
        <v/>
      </c>
    </row>
    <row r="20" spans="1:11" x14ac:dyDescent="0.25">
      <c r="A20" s="3">
        <v>45548</v>
      </c>
      <c r="B20" s="6" t="str">
        <f t="shared" si="1"/>
        <v/>
      </c>
      <c r="C20" s="6" t="str">
        <f t="shared" si="2"/>
        <v/>
      </c>
      <c r="D20" s="6" t="str">
        <f t="shared" si="3"/>
        <v/>
      </c>
      <c r="E20" s="25">
        <f t="shared" si="4"/>
        <v>45548</v>
      </c>
      <c r="F20" s="25"/>
      <c r="G20" s="6">
        <v>45674</v>
      </c>
      <c r="H20" s="26" t="str">
        <f t="shared" si="5"/>
        <v/>
      </c>
      <c r="I20" s="26" t="str">
        <f t="shared" si="6"/>
        <v/>
      </c>
      <c r="J20" s="26" t="str">
        <f t="shared" si="7"/>
        <v/>
      </c>
      <c r="K20" s="26">
        <f t="shared" si="8"/>
        <v>45674</v>
      </c>
    </row>
    <row r="21" spans="1:11" x14ac:dyDescent="0.25">
      <c r="A21" s="3">
        <v>45549</v>
      </c>
      <c r="B21" s="6" t="str">
        <f t="shared" si="1"/>
        <v/>
      </c>
      <c r="C21" s="6" t="str">
        <f t="shared" si="2"/>
        <v/>
      </c>
      <c r="D21" s="6" t="str">
        <f t="shared" si="3"/>
        <v/>
      </c>
      <c r="E21" s="25" t="str">
        <f t="shared" si="4"/>
        <v/>
      </c>
      <c r="F21" s="25"/>
      <c r="G21" s="6">
        <v>45675</v>
      </c>
      <c r="H21" s="26" t="str">
        <f t="shared" si="5"/>
        <v/>
      </c>
      <c r="I21" s="26" t="str">
        <f t="shared" si="6"/>
        <v/>
      </c>
      <c r="J21" s="26" t="str">
        <f t="shared" si="7"/>
        <v/>
      </c>
      <c r="K21" s="26" t="str">
        <f t="shared" si="8"/>
        <v/>
      </c>
    </row>
    <row r="22" spans="1:11" x14ac:dyDescent="0.25">
      <c r="A22" s="3">
        <v>45550</v>
      </c>
      <c r="B22" s="6" t="str">
        <f t="shared" si="1"/>
        <v/>
      </c>
      <c r="C22" s="6" t="str">
        <f t="shared" si="2"/>
        <v/>
      </c>
      <c r="D22" s="6" t="str">
        <f t="shared" si="3"/>
        <v/>
      </c>
      <c r="E22" s="25" t="str">
        <f t="shared" si="4"/>
        <v/>
      </c>
      <c r="F22" s="25"/>
      <c r="G22" s="6">
        <v>45676</v>
      </c>
      <c r="H22" s="26" t="str">
        <f t="shared" si="5"/>
        <v/>
      </c>
      <c r="I22" s="26" t="str">
        <f t="shared" si="6"/>
        <v/>
      </c>
      <c r="J22" s="26" t="str">
        <f t="shared" si="7"/>
        <v/>
      </c>
      <c r="K22" s="26" t="str">
        <f t="shared" si="8"/>
        <v/>
      </c>
    </row>
    <row r="23" spans="1:11" x14ac:dyDescent="0.25">
      <c r="A23" s="3">
        <v>45551</v>
      </c>
      <c r="B23" s="6">
        <f t="shared" si="1"/>
        <v>45551</v>
      </c>
      <c r="C23" s="6" t="str">
        <f t="shared" si="2"/>
        <v/>
      </c>
      <c r="D23" s="6" t="str">
        <f t="shared" si="3"/>
        <v/>
      </c>
      <c r="E23" s="25" t="str">
        <f t="shared" si="4"/>
        <v/>
      </c>
      <c r="F23" s="25"/>
      <c r="G23" s="6">
        <v>45677</v>
      </c>
      <c r="H23" s="26">
        <f t="shared" si="5"/>
        <v>45677</v>
      </c>
      <c r="I23" s="26" t="str">
        <f t="shared" si="6"/>
        <v/>
      </c>
      <c r="J23" s="26" t="str">
        <f t="shared" si="7"/>
        <v/>
      </c>
      <c r="K23" s="26" t="str">
        <f t="shared" si="8"/>
        <v/>
      </c>
    </row>
    <row r="24" spans="1:11" x14ac:dyDescent="0.25">
      <c r="A24" s="3">
        <v>45552</v>
      </c>
      <c r="B24" s="6" t="str">
        <f t="shared" si="1"/>
        <v/>
      </c>
      <c r="C24" s="6">
        <f t="shared" si="2"/>
        <v>45552</v>
      </c>
      <c r="D24" s="6" t="str">
        <f t="shared" si="3"/>
        <v/>
      </c>
      <c r="E24" s="25" t="str">
        <f t="shared" si="4"/>
        <v/>
      </c>
      <c r="F24" s="25"/>
      <c r="G24" s="6">
        <v>45678</v>
      </c>
      <c r="H24" s="26" t="str">
        <f t="shared" si="5"/>
        <v/>
      </c>
      <c r="I24" s="26">
        <f t="shared" si="6"/>
        <v>45678</v>
      </c>
      <c r="J24" s="26" t="str">
        <f t="shared" si="7"/>
        <v/>
      </c>
      <c r="K24" s="26" t="str">
        <f t="shared" si="8"/>
        <v/>
      </c>
    </row>
    <row r="25" spans="1:11" x14ac:dyDescent="0.25">
      <c r="A25" s="3">
        <v>45553</v>
      </c>
      <c r="B25" s="6" t="str">
        <f t="shared" si="1"/>
        <v/>
      </c>
      <c r="C25" s="6" t="str">
        <f t="shared" si="2"/>
        <v/>
      </c>
      <c r="D25" s="6" t="str">
        <f t="shared" si="3"/>
        <v/>
      </c>
      <c r="E25" s="25" t="str">
        <f t="shared" si="4"/>
        <v/>
      </c>
      <c r="F25" s="25"/>
      <c r="G25" s="6">
        <v>45679</v>
      </c>
      <c r="H25" s="26" t="str">
        <f t="shared" si="5"/>
        <v/>
      </c>
      <c r="I25" s="26" t="str">
        <f t="shared" si="6"/>
        <v/>
      </c>
      <c r="J25" s="26" t="str">
        <f t="shared" si="7"/>
        <v/>
      </c>
      <c r="K25" s="26" t="str">
        <f t="shared" si="8"/>
        <v/>
      </c>
    </row>
    <row r="26" spans="1:11" x14ac:dyDescent="0.25">
      <c r="A26" s="3">
        <v>45554</v>
      </c>
      <c r="B26" s="6" t="str">
        <f t="shared" si="1"/>
        <v/>
      </c>
      <c r="C26" s="6" t="str">
        <f t="shared" si="2"/>
        <v/>
      </c>
      <c r="D26" s="6">
        <f t="shared" si="3"/>
        <v>45554</v>
      </c>
      <c r="E26" s="25" t="str">
        <f t="shared" si="4"/>
        <v/>
      </c>
      <c r="F26" s="25"/>
      <c r="G26" s="6">
        <v>45680</v>
      </c>
      <c r="H26" s="26" t="str">
        <f t="shared" si="5"/>
        <v/>
      </c>
      <c r="I26" s="26" t="str">
        <f t="shared" si="6"/>
        <v/>
      </c>
      <c r="J26" s="26">
        <f t="shared" si="7"/>
        <v>45680</v>
      </c>
      <c r="K26" s="26" t="str">
        <f t="shared" si="8"/>
        <v/>
      </c>
    </row>
    <row r="27" spans="1:11" x14ac:dyDescent="0.25">
      <c r="A27" s="3">
        <v>45555</v>
      </c>
      <c r="B27" s="6" t="str">
        <f t="shared" si="1"/>
        <v/>
      </c>
      <c r="C27" s="6" t="str">
        <f t="shared" si="2"/>
        <v/>
      </c>
      <c r="D27" s="6" t="str">
        <f t="shared" si="3"/>
        <v/>
      </c>
      <c r="E27" s="25">
        <f t="shared" si="4"/>
        <v>45555</v>
      </c>
      <c r="F27" s="25"/>
      <c r="G27" s="6">
        <v>45681</v>
      </c>
      <c r="H27" s="26" t="str">
        <f t="shared" si="5"/>
        <v/>
      </c>
      <c r="I27" s="26" t="str">
        <f t="shared" si="6"/>
        <v/>
      </c>
      <c r="J27" s="26" t="str">
        <f t="shared" si="7"/>
        <v/>
      </c>
      <c r="K27" s="26">
        <f t="shared" si="8"/>
        <v>45681</v>
      </c>
    </row>
    <row r="28" spans="1:11" x14ac:dyDescent="0.25">
      <c r="A28" s="3">
        <v>45556</v>
      </c>
      <c r="B28" s="6" t="str">
        <f t="shared" si="1"/>
        <v/>
      </c>
      <c r="C28" s="6" t="str">
        <f t="shared" si="2"/>
        <v/>
      </c>
      <c r="D28" s="6" t="str">
        <f t="shared" si="3"/>
        <v/>
      </c>
      <c r="E28" s="25" t="str">
        <f t="shared" si="4"/>
        <v/>
      </c>
      <c r="F28" s="25"/>
      <c r="G28" s="6">
        <v>45682</v>
      </c>
      <c r="H28" s="26" t="str">
        <f t="shared" si="5"/>
        <v/>
      </c>
      <c r="I28" s="26" t="str">
        <f t="shared" si="6"/>
        <v/>
      </c>
      <c r="J28" s="26" t="str">
        <f t="shared" si="7"/>
        <v/>
      </c>
      <c r="K28" s="26" t="str">
        <f t="shared" si="8"/>
        <v/>
      </c>
    </row>
    <row r="29" spans="1:11" x14ac:dyDescent="0.25">
      <c r="A29" s="3">
        <v>45557</v>
      </c>
      <c r="B29" s="6" t="str">
        <f t="shared" si="1"/>
        <v/>
      </c>
      <c r="C29" s="6" t="str">
        <f t="shared" si="2"/>
        <v/>
      </c>
      <c r="D29" s="6" t="str">
        <f t="shared" si="3"/>
        <v/>
      </c>
      <c r="E29" s="25" t="str">
        <f t="shared" si="4"/>
        <v/>
      </c>
      <c r="F29" s="25"/>
      <c r="G29" s="6">
        <v>45683</v>
      </c>
      <c r="H29" s="26" t="str">
        <f t="shared" si="5"/>
        <v/>
      </c>
      <c r="I29" s="26" t="str">
        <f t="shared" si="6"/>
        <v/>
      </c>
      <c r="J29" s="26" t="str">
        <f t="shared" si="7"/>
        <v/>
      </c>
      <c r="K29" s="26" t="str">
        <f t="shared" si="8"/>
        <v/>
      </c>
    </row>
    <row r="30" spans="1:11" x14ac:dyDescent="0.25">
      <c r="A30" s="3">
        <v>45558</v>
      </c>
      <c r="B30" s="6">
        <f t="shared" si="1"/>
        <v>45558</v>
      </c>
      <c r="C30" s="6" t="str">
        <f t="shared" si="2"/>
        <v/>
      </c>
      <c r="D30" s="6" t="str">
        <f t="shared" si="3"/>
        <v/>
      </c>
      <c r="E30" s="25" t="str">
        <f t="shared" si="4"/>
        <v/>
      </c>
      <c r="F30" s="25"/>
      <c r="G30" s="6">
        <v>45684</v>
      </c>
      <c r="H30" s="26">
        <f t="shared" si="5"/>
        <v>45684</v>
      </c>
      <c r="I30" s="26" t="str">
        <f t="shared" si="6"/>
        <v/>
      </c>
      <c r="J30" s="26" t="str">
        <f t="shared" si="7"/>
        <v/>
      </c>
      <c r="K30" s="26" t="str">
        <f t="shared" si="8"/>
        <v/>
      </c>
    </row>
    <row r="31" spans="1:11" x14ac:dyDescent="0.25">
      <c r="A31" s="3">
        <v>45559</v>
      </c>
      <c r="B31" s="6" t="str">
        <f t="shared" si="1"/>
        <v/>
      </c>
      <c r="C31" s="6">
        <f t="shared" si="2"/>
        <v>45559</v>
      </c>
      <c r="D31" s="6" t="str">
        <f t="shared" si="3"/>
        <v/>
      </c>
      <c r="E31" s="25" t="str">
        <f t="shared" si="4"/>
        <v/>
      </c>
      <c r="F31" s="25"/>
      <c r="G31" s="6">
        <v>45685</v>
      </c>
      <c r="H31" s="26" t="str">
        <f t="shared" si="5"/>
        <v/>
      </c>
      <c r="I31" s="26">
        <f t="shared" si="6"/>
        <v>45685</v>
      </c>
      <c r="J31" s="26" t="str">
        <f t="shared" si="7"/>
        <v/>
      </c>
      <c r="K31" s="26" t="str">
        <f t="shared" si="8"/>
        <v/>
      </c>
    </row>
    <row r="32" spans="1:11" x14ac:dyDescent="0.25">
      <c r="A32" s="3">
        <v>45560</v>
      </c>
      <c r="B32" s="6" t="str">
        <f t="shared" si="1"/>
        <v/>
      </c>
      <c r="C32" s="6" t="str">
        <f t="shared" si="2"/>
        <v/>
      </c>
      <c r="D32" s="6" t="str">
        <f t="shared" si="3"/>
        <v/>
      </c>
      <c r="E32" s="25" t="str">
        <f t="shared" si="4"/>
        <v/>
      </c>
      <c r="F32" s="25"/>
      <c r="G32" s="6">
        <v>45686</v>
      </c>
      <c r="H32" s="26" t="str">
        <f t="shared" si="5"/>
        <v/>
      </c>
      <c r="I32" s="26" t="str">
        <f t="shared" si="6"/>
        <v/>
      </c>
      <c r="J32" s="26" t="str">
        <f t="shared" si="7"/>
        <v/>
      </c>
      <c r="K32" s="26" t="str">
        <f t="shared" si="8"/>
        <v/>
      </c>
    </row>
    <row r="33" spans="1:11" x14ac:dyDescent="0.25">
      <c r="A33" s="3">
        <v>45561</v>
      </c>
      <c r="B33" s="6" t="str">
        <f t="shared" si="1"/>
        <v/>
      </c>
      <c r="C33" s="6" t="str">
        <f t="shared" si="2"/>
        <v/>
      </c>
      <c r="D33" s="6">
        <f t="shared" si="3"/>
        <v>45561</v>
      </c>
      <c r="E33" s="25" t="str">
        <f t="shared" si="4"/>
        <v/>
      </c>
      <c r="F33" s="25"/>
      <c r="G33" s="6">
        <v>45687</v>
      </c>
      <c r="H33" s="26" t="str">
        <f t="shared" si="5"/>
        <v/>
      </c>
      <c r="I33" s="26" t="str">
        <f t="shared" si="6"/>
        <v/>
      </c>
      <c r="J33" s="26">
        <f t="shared" si="7"/>
        <v>45687</v>
      </c>
      <c r="K33" s="26" t="str">
        <f t="shared" si="8"/>
        <v/>
      </c>
    </row>
    <row r="34" spans="1:11" x14ac:dyDescent="0.25">
      <c r="A34" s="3">
        <v>45562</v>
      </c>
      <c r="B34" s="6" t="str">
        <f t="shared" si="1"/>
        <v/>
      </c>
      <c r="C34" s="6" t="str">
        <f t="shared" si="2"/>
        <v/>
      </c>
      <c r="D34" s="6" t="str">
        <f t="shared" si="3"/>
        <v/>
      </c>
      <c r="E34" s="25">
        <f t="shared" si="4"/>
        <v>45562</v>
      </c>
      <c r="F34" s="25"/>
      <c r="G34" s="6">
        <v>45688</v>
      </c>
      <c r="H34" s="26" t="str">
        <f t="shared" si="5"/>
        <v/>
      </c>
      <c r="I34" s="26" t="str">
        <f t="shared" si="6"/>
        <v/>
      </c>
      <c r="J34" s="26" t="str">
        <f t="shared" si="7"/>
        <v/>
      </c>
      <c r="K34" s="26">
        <f t="shared" si="8"/>
        <v>45688</v>
      </c>
    </row>
    <row r="35" spans="1:11" x14ac:dyDescent="0.25">
      <c r="A35" s="3">
        <v>45563</v>
      </c>
      <c r="B35" s="6" t="str">
        <f t="shared" si="1"/>
        <v/>
      </c>
      <c r="C35" s="6" t="str">
        <f t="shared" si="2"/>
        <v/>
      </c>
      <c r="D35" s="6" t="str">
        <f t="shared" si="3"/>
        <v/>
      </c>
      <c r="E35" s="25" t="str">
        <f t="shared" si="4"/>
        <v/>
      </c>
      <c r="F35" s="25"/>
      <c r="G35" s="6">
        <v>45689</v>
      </c>
      <c r="H35" s="26" t="str">
        <f t="shared" si="5"/>
        <v/>
      </c>
      <c r="I35" s="26" t="str">
        <f t="shared" si="6"/>
        <v/>
      </c>
      <c r="J35" s="26" t="str">
        <f t="shared" si="7"/>
        <v/>
      </c>
      <c r="K35" s="26" t="str">
        <f t="shared" si="8"/>
        <v/>
      </c>
    </row>
    <row r="36" spans="1:11" x14ac:dyDescent="0.25">
      <c r="A36" s="3">
        <v>45564</v>
      </c>
      <c r="B36" s="6" t="str">
        <f t="shared" si="1"/>
        <v/>
      </c>
      <c r="C36" s="6" t="str">
        <f t="shared" si="2"/>
        <v/>
      </c>
      <c r="D36" s="6" t="str">
        <f t="shared" si="3"/>
        <v/>
      </c>
      <c r="E36" s="25" t="str">
        <f t="shared" si="4"/>
        <v/>
      </c>
      <c r="F36" s="25"/>
      <c r="G36" s="6">
        <v>45690</v>
      </c>
      <c r="H36" s="26" t="str">
        <f t="shared" si="5"/>
        <v/>
      </c>
      <c r="I36" s="26" t="str">
        <f t="shared" si="6"/>
        <v/>
      </c>
      <c r="J36" s="26" t="str">
        <f t="shared" si="7"/>
        <v/>
      </c>
      <c r="K36" s="26" t="str">
        <f t="shared" si="8"/>
        <v/>
      </c>
    </row>
    <row r="37" spans="1:11" x14ac:dyDescent="0.25">
      <c r="A37" s="3">
        <v>45565</v>
      </c>
      <c r="B37" s="6">
        <f t="shared" si="1"/>
        <v>45565</v>
      </c>
      <c r="C37" s="6" t="str">
        <f t="shared" si="2"/>
        <v/>
      </c>
      <c r="D37" s="6" t="str">
        <f t="shared" si="3"/>
        <v/>
      </c>
      <c r="E37" s="25" t="str">
        <f t="shared" si="4"/>
        <v/>
      </c>
      <c r="F37" s="25"/>
      <c r="G37" s="6">
        <v>45691</v>
      </c>
      <c r="H37" s="26">
        <f t="shared" si="5"/>
        <v>45691</v>
      </c>
      <c r="I37" s="26" t="str">
        <f t="shared" si="6"/>
        <v/>
      </c>
      <c r="J37" s="26" t="str">
        <f t="shared" si="7"/>
        <v/>
      </c>
      <c r="K37" s="26" t="str">
        <f t="shared" si="8"/>
        <v/>
      </c>
    </row>
    <row r="38" spans="1:11" x14ac:dyDescent="0.25">
      <c r="A38" s="3">
        <v>45566</v>
      </c>
      <c r="B38" s="6" t="str">
        <f t="shared" si="1"/>
        <v/>
      </c>
      <c r="C38" s="6">
        <f t="shared" si="2"/>
        <v>45566</v>
      </c>
      <c r="D38" s="6" t="str">
        <f t="shared" si="3"/>
        <v/>
      </c>
      <c r="E38" s="25" t="str">
        <f t="shared" si="4"/>
        <v/>
      </c>
      <c r="F38" s="25"/>
      <c r="G38" s="6">
        <v>45692</v>
      </c>
      <c r="H38" s="26" t="str">
        <f t="shared" si="5"/>
        <v/>
      </c>
      <c r="I38" s="26">
        <f t="shared" si="6"/>
        <v>45692</v>
      </c>
      <c r="J38" s="26" t="str">
        <f t="shared" si="7"/>
        <v/>
      </c>
      <c r="K38" s="26" t="str">
        <f t="shared" si="8"/>
        <v/>
      </c>
    </row>
    <row r="39" spans="1:11" x14ac:dyDescent="0.25">
      <c r="A39" s="3">
        <v>45567</v>
      </c>
      <c r="B39" s="6" t="str">
        <f t="shared" si="1"/>
        <v/>
      </c>
      <c r="C39" s="6" t="str">
        <f t="shared" si="2"/>
        <v/>
      </c>
      <c r="D39" s="6" t="str">
        <f t="shared" si="3"/>
        <v/>
      </c>
      <c r="E39" s="25" t="str">
        <f t="shared" si="4"/>
        <v/>
      </c>
      <c r="F39" s="25"/>
      <c r="G39" s="6">
        <v>45693</v>
      </c>
      <c r="H39" s="26" t="str">
        <f t="shared" si="5"/>
        <v/>
      </c>
      <c r="I39" s="26" t="str">
        <f t="shared" si="6"/>
        <v/>
      </c>
      <c r="J39" s="26" t="str">
        <f t="shared" si="7"/>
        <v/>
      </c>
      <c r="K39" s="26" t="str">
        <f t="shared" si="8"/>
        <v/>
      </c>
    </row>
    <row r="40" spans="1:11" x14ac:dyDescent="0.25">
      <c r="A40" s="3">
        <v>45568</v>
      </c>
      <c r="B40" s="6" t="str">
        <f t="shared" si="1"/>
        <v/>
      </c>
      <c r="C40" s="6" t="str">
        <f t="shared" si="2"/>
        <v/>
      </c>
      <c r="D40" s="6">
        <f t="shared" si="3"/>
        <v>45568</v>
      </c>
      <c r="E40" s="25" t="str">
        <f t="shared" si="4"/>
        <v/>
      </c>
      <c r="F40" s="25"/>
      <c r="G40" s="6">
        <v>45694</v>
      </c>
      <c r="H40" s="26" t="str">
        <f t="shared" si="5"/>
        <v/>
      </c>
      <c r="I40" s="26" t="str">
        <f t="shared" si="6"/>
        <v/>
      </c>
      <c r="J40" s="26">
        <f t="shared" si="7"/>
        <v>45694</v>
      </c>
      <c r="K40" s="26" t="str">
        <f t="shared" si="8"/>
        <v/>
      </c>
    </row>
    <row r="41" spans="1:11" x14ac:dyDescent="0.25">
      <c r="A41" s="3">
        <v>45569</v>
      </c>
      <c r="B41" s="6" t="str">
        <f t="shared" ref="B41:B72" si="9">IF(WEEKDAY(A41,2)=1,IF(ISNUMBER(MATCH(A41,feries,0)),"jour férié",A41),"")</f>
        <v/>
      </c>
      <c r="C41" s="6" t="str">
        <f t="shared" ref="C41:C72" si="10">IF(WEEKDAY(A41,2)=2,IF(ISNUMBER(MATCH(A41,feries,0)),"jour férié",A41),"")</f>
        <v/>
      </c>
      <c r="D41" s="6" t="str">
        <f t="shared" ref="D41:D72" si="11">IF(WEEKDAY(A41,2)=4,IF(ISNUMBER(MATCH(A41,feries,0)),"jour férié",A41),"")</f>
        <v/>
      </c>
      <c r="E41" s="25">
        <f t="shared" ref="E41:E72" si="12">IF(WEEKDAY(A41,2)=5,IF(ISNUMBER(MATCH(A41,feries,0)),"jour férié",A41),"")</f>
        <v>45569</v>
      </c>
      <c r="F41" s="25"/>
      <c r="G41" s="6">
        <v>45695</v>
      </c>
      <c r="H41" s="26" t="str">
        <f t="shared" ref="H41:H72" si="13">IF(WEEKDAY(G41,2)=1,IF(ISNUMBER(MATCH(G41,ferie,0)),"jour férié",G41),"")</f>
        <v/>
      </c>
      <c r="I41" s="26" t="str">
        <f t="shared" ref="I41:I72" si="14">IF(WEEKDAY(G41,2)=2,IF(ISNUMBER(MATCH(G41,ferie,0)),"jour férié",G41),"")</f>
        <v/>
      </c>
      <c r="J41" s="26" t="str">
        <f t="shared" ref="J41:J72" si="15">IF(WEEKDAY(G41,2)=4,IF(ISNUMBER(MATCH(G41,ferie,0)),"jour férié",G41),"")</f>
        <v/>
      </c>
      <c r="K41" s="26">
        <f t="shared" ref="K41:K72" si="16">IF(WEEKDAY(G41,2)=5,IF(ISNUMBER(MATCH(G41,ferie,0)),"jour férié",G41),"")</f>
        <v>45695</v>
      </c>
    </row>
    <row r="42" spans="1:11" x14ac:dyDescent="0.25">
      <c r="A42" s="3">
        <v>45570</v>
      </c>
      <c r="B42" s="6" t="str">
        <f t="shared" si="9"/>
        <v/>
      </c>
      <c r="C42" s="6" t="str">
        <f t="shared" si="10"/>
        <v/>
      </c>
      <c r="D42" s="6" t="str">
        <f t="shared" si="11"/>
        <v/>
      </c>
      <c r="E42" s="25" t="str">
        <f t="shared" si="12"/>
        <v/>
      </c>
      <c r="F42" s="25"/>
      <c r="G42" s="6">
        <v>45696</v>
      </c>
      <c r="H42" s="26" t="str">
        <f t="shared" si="13"/>
        <v/>
      </c>
      <c r="I42" s="26" t="str">
        <f t="shared" si="14"/>
        <v/>
      </c>
      <c r="J42" s="26" t="str">
        <f t="shared" si="15"/>
        <v/>
      </c>
      <c r="K42" s="26" t="str">
        <f t="shared" si="16"/>
        <v/>
      </c>
    </row>
    <row r="43" spans="1:11" x14ac:dyDescent="0.25">
      <c r="A43" s="3">
        <v>45571</v>
      </c>
      <c r="B43" s="6" t="str">
        <f t="shared" si="9"/>
        <v/>
      </c>
      <c r="C43" s="6" t="str">
        <f t="shared" si="10"/>
        <v/>
      </c>
      <c r="D43" s="6" t="str">
        <f t="shared" si="11"/>
        <v/>
      </c>
      <c r="E43" s="25" t="str">
        <f t="shared" si="12"/>
        <v/>
      </c>
      <c r="F43" s="25"/>
      <c r="G43" s="6">
        <v>45697</v>
      </c>
      <c r="H43" s="26" t="str">
        <f t="shared" si="13"/>
        <v/>
      </c>
      <c r="I43" s="26" t="str">
        <f t="shared" si="14"/>
        <v/>
      </c>
      <c r="J43" s="26" t="str">
        <f t="shared" si="15"/>
        <v/>
      </c>
      <c r="K43" s="26" t="str">
        <f t="shared" si="16"/>
        <v/>
      </c>
    </row>
    <row r="44" spans="1:11" x14ac:dyDescent="0.25">
      <c r="A44" s="3">
        <v>45572</v>
      </c>
      <c r="B44" s="6">
        <f t="shared" si="9"/>
        <v>45572</v>
      </c>
      <c r="C44" s="6" t="str">
        <f t="shared" si="10"/>
        <v/>
      </c>
      <c r="D44" s="6" t="str">
        <f t="shared" si="11"/>
        <v/>
      </c>
      <c r="E44" s="25" t="str">
        <f t="shared" si="12"/>
        <v/>
      </c>
      <c r="F44" s="25"/>
      <c r="G44" s="6">
        <v>45698</v>
      </c>
      <c r="H44" s="26">
        <f t="shared" si="13"/>
        <v>45698</v>
      </c>
      <c r="I44" s="26" t="str">
        <f t="shared" si="14"/>
        <v/>
      </c>
      <c r="J44" s="26" t="str">
        <f t="shared" si="15"/>
        <v/>
      </c>
      <c r="K44" s="26" t="str">
        <f t="shared" si="16"/>
        <v/>
      </c>
    </row>
    <row r="45" spans="1:11" x14ac:dyDescent="0.25">
      <c r="A45" s="3">
        <v>45573</v>
      </c>
      <c r="B45" s="6" t="str">
        <f t="shared" si="9"/>
        <v/>
      </c>
      <c r="C45" s="6">
        <f t="shared" si="10"/>
        <v>45573</v>
      </c>
      <c r="D45" s="6" t="str">
        <f t="shared" si="11"/>
        <v/>
      </c>
      <c r="E45" s="25" t="str">
        <f t="shared" si="12"/>
        <v/>
      </c>
      <c r="F45" s="25"/>
      <c r="G45" s="6">
        <v>45699</v>
      </c>
      <c r="H45" s="26" t="str">
        <f t="shared" si="13"/>
        <v/>
      </c>
      <c r="I45" s="26">
        <f t="shared" si="14"/>
        <v>45699</v>
      </c>
      <c r="J45" s="26" t="str">
        <f t="shared" si="15"/>
        <v/>
      </c>
      <c r="K45" s="26" t="str">
        <f t="shared" si="16"/>
        <v/>
      </c>
    </row>
    <row r="46" spans="1:11" x14ac:dyDescent="0.25">
      <c r="A46" s="3">
        <v>45574</v>
      </c>
      <c r="B46" s="6" t="str">
        <f t="shared" si="9"/>
        <v/>
      </c>
      <c r="C46" s="6" t="str">
        <f t="shared" si="10"/>
        <v/>
      </c>
      <c r="D46" s="6" t="str">
        <f t="shared" si="11"/>
        <v/>
      </c>
      <c r="E46" s="25" t="str">
        <f t="shared" si="12"/>
        <v/>
      </c>
      <c r="F46" s="25"/>
      <c r="G46" s="6">
        <v>45700</v>
      </c>
      <c r="H46" s="26" t="str">
        <f t="shared" si="13"/>
        <v/>
      </c>
      <c r="I46" s="26" t="str">
        <f t="shared" si="14"/>
        <v/>
      </c>
      <c r="J46" s="26" t="str">
        <f t="shared" si="15"/>
        <v/>
      </c>
      <c r="K46" s="26" t="str">
        <f t="shared" si="16"/>
        <v/>
      </c>
    </row>
    <row r="47" spans="1:11" x14ac:dyDescent="0.25">
      <c r="A47" s="3">
        <v>45575</v>
      </c>
      <c r="B47" s="6" t="str">
        <f t="shared" si="9"/>
        <v/>
      </c>
      <c r="C47" s="6" t="str">
        <f t="shared" si="10"/>
        <v/>
      </c>
      <c r="D47" s="6">
        <f t="shared" si="11"/>
        <v>45575</v>
      </c>
      <c r="E47" s="25" t="str">
        <f t="shared" si="12"/>
        <v/>
      </c>
      <c r="F47" s="25"/>
      <c r="G47" s="6">
        <v>45701</v>
      </c>
      <c r="H47" s="26" t="str">
        <f t="shared" si="13"/>
        <v/>
      </c>
      <c r="I47" s="26" t="str">
        <f t="shared" si="14"/>
        <v/>
      </c>
      <c r="J47" s="26">
        <f t="shared" si="15"/>
        <v>45701</v>
      </c>
      <c r="K47" s="26" t="str">
        <f t="shared" si="16"/>
        <v/>
      </c>
    </row>
    <row r="48" spans="1:11" x14ac:dyDescent="0.25">
      <c r="A48" s="3">
        <v>45576</v>
      </c>
      <c r="B48" s="6" t="str">
        <f t="shared" si="9"/>
        <v/>
      </c>
      <c r="C48" s="6" t="str">
        <f t="shared" si="10"/>
        <v/>
      </c>
      <c r="D48" s="6" t="str">
        <f t="shared" si="11"/>
        <v/>
      </c>
      <c r="E48" s="25">
        <f t="shared" si="12"/>
        <v>45576</v>
      </c>
      <c r="F48" s="25"/>
      <c r="G48" s="6">
        <v>45702</v>
      </c>
      <c r="H48" s="26" t="str">
        <f t="shared" si="13"/>
        <v/>
      </c>
      <c r="I48" s="26" t="str">
        <f t="shared" si="14"/>
        <v/>
      </c>
      <c r="J48" s="26" t="str">
        <f t="shared" si="15"/>
        <v/>
      </c>
      <c r="K48" s="26">
        <f t="shared" si="16"/>
        <v>45702</v>
      </c>
    </row>
    <row r="49" spans="1:11" x14ac:dyDescent="0.25">
      <c r="A49" s="3">
        <v>45577</v>
      </c>
      <c r="B49" s="6" t="str">
        <f t="shared" si="9"/>
        <v/>
      </c>
      <c r="C49" s="6" t="str">
        <f t="shared" si="10"/>
        <v/>
      </c>
      <c r="D49" s="6" t="str">
        <f t="shared" si="11"/>
        <v/>
      </c>
      <c r="E49" s="25" t="str">
        <f t="shared" si="12"/>
        <v/>
      </c>
      <c r="F49" s="25"/>
      <c r="G49" s="6">
        <v>45703</v>
      </c>
      <c r="H49" s="26" t="str">
        <f t="shared" si="13"/>
        <v/>
      </c>
      <c r="I49" s="26" t="str">
        <f t="shared" si="14"/>
        <v/>
      </c>
      <c r="J49" s="26" t="str">
        <f t="shared" si="15"/>
        <v/>
      </c>
      <c r="K49" s="26" t="str">
        <f t="shared" si="16"/>
        <v/>
      </c>
    </row>
    <row r="50" spans="1:11" x14ac:dyDescent="0.25">
      <c r="A50" s="3">
        <v>45578</v>
      </c>
      <c r="B50" s="6" t="str">
        <f t="shared" si="9"/>
        <v/>
      </c>
      <c r="C50" s="6" t="str">
        <f t="shared" si="10"/>
        <v/>
      </c>
      <c r="D50" s="6" t="str">
        <f t="shared" si="11"/>
        <v/>
      </c>
      <c r="E50" s="25" t="str">
        <f t="shared" si="12"/>
        <v/>
      </c>
      <c r="F50" s="25"/>
      <c r="G50" s="6">
        <v>45704</v>
      </c>
      <c r="H50" s="26" t="str">
        <f t="shared" si="13"/>
        <v/>
      </c>
      <c r="I50" s="26" t="str">
        <f t="shared" si="14"/>
        <v/>
      </c>
      <c r="J50" s="26" t="str">
        <f t="shared" si="15"/>
        <v/>
      </c>
      <c r="K50" s="26" t="str">
        <f t="shared" si="16"/>
        <v/>
      </c>
    </row>
    <row r="51" spans="1:11" x14ac:dyDescent="0.25">
      <c r="A51" s="3">
        <v>45579</v>
      </c>
      <c r="B51" s="6">
        <f t="shared" si="9"/>
        <v>45579</v>
      </c>
      <c r="C51" s="6" t="str">
        <f t="shared" si="10"/>
        <v/>
      </c>
      <c r="D51" s="6" t="str">
        <f t="shared" si="11"/>
        <v/>
      </c>
      <c r="E51" s="25" t="str">
        <f t="shared" si="12"/>
        <v/>
      </c>
      <c r="F51" s="25"/>
      <c r="G51" s="6">
        <v>45705</v>
      </c>
      <c r="H51" s="26">
        <f t="shared" si="13"/>
        <v>45705</v>
      </c>
      <c r="I51" s="26" t="str">
        <f t="shared" si="14"/>
        <v/>
      </c>
      <c r="J51" s="26" t="str">
        <f t="shared" si="15"/>
        <v/>
      </c>
      <c r="K51" s="26" t="str">
        <f t="shared" si="16"/>
        <v/>
      </c>
    </row>
    <row r="52" spans="1:11" x14ac:dyDescent="0.25">
      <c r="A52" s="3">
        <v>45580</v>
      </c>
      <c r="B52" s="6" t="str">
        <f t="shared" si="9"/>
        <v/>
      </c>
      <c r="C52" s="6">
        <f t="shared" si="10"/>
        <v>45580</v>
      </c>
      <c r="D52" s="6" t="str">
        <f t="shared" si="11"/>
        <v/>
      </c>
      <c r="E52" s="25" t="str">
        <f t="shared" si="12"/>
        <v/>
      </c>
      <c r="F52" s="25"/>
      <c r="G52" s="6">
        <v>45706</v>
      </c>
      <c r="H52" s="26" t="str">
        <f t="shared" si="13"/>
        <v/>
      </c>
      <c r="I52" s="26">
        <f t="shared" si="14"/>
        <v>45706</v>
      </c>
      <c r="J52" s="26" t="str">
        <f t="shared" si="15"/>
        <v/>
      </c>
      <c r="K52" s="26" t="str">
        <f t="shared" si="16"/>
        <v/>
      </c>
    </row>
    <row r="53" spans="1:11" x14ac:dyDescent="0.25">
      <c r="A53" s="3">
        <v>45581</v>
      </c>
      <c r="B53" s="6" t="str">
        <f t="shared" si="9"/>
        <v/>
      </c>
      <c r="C53" s="6" t="str">
        <f t="shared" si="10"/>
        <v/>
      </c>
      <c r="D53" s="6" t="str">
        <f t="shared" si="11"/>
        <v/>
      </c>
      <c r="E53" s="25" t="str">
        <f t="shared" si="12"/>
        <v/>
      </c>
      <c r="F53" s="25"/>
      <c r="G53" s="6">
        <v>45707</v>
      </c>
      <c r="H53" s="26" t="str">
        <f t="shared" si="13"/>
        <v/>
      </c>
      <c r="I53" s="26" t="str">
        <f t="shared" si="14"/>
        <v/>
      </c>
      <c r="J53" s="26" t="str">
        <f t="shared" si="15"/>
        <v/>
      </c>
      <c r="K53" s="26" t="str">
        <f t="shared" si="16"/>
        <v/>
      </c>
    </row>
    <row r="54" spans="1:11" x14ac:dyDescent="0.25">
      <c r="A54" s="3">
        <v>45582</v>
      </c>
      <c r="B54" s="6" t="str">
        <f t="shared" si="9"/>
        <v/>
      </c>
      <c r="C54" s="6" t="str">
        <f t="shared" si="10"/>
        <v/>
      </c>
      <c r="D54" s="6">
        <f t="shared" si="11"/>
        <v>45582</v>
      </c>
      <c r="E54" s="25" t="str">
        <f t="shared" si="12"/>
        <v/>
      </c>
      <c r="F54" s="25"/>
      <c r="G54" s="6">
        <v>45708</v>
      </c>
      <c r="H54" s="26" t="str">
        <f t="shared" si="13"/>
        <v/>
      </c>
      <c r="I54" s="26" t="str">
        <f t="shared" si="14"/>
        <v/>
      </c>
      <c r="J54" s="26">
        <f t="shared" si="15"/>
        <v>45708</v>
      </c>
      <c r="K54" s="26" t="str">
        <f t="shared" si="16"/>
        <v/>
      </c>
    </row>
    <row r="55" spans="1:11" x14ac:dyDescent="0.25">
      <c r="A55" s="3">
        <v>45583</v>
      </c>
      <c r="B55" s="6" t="str">
        <f t="shared" si="9"/>
        <v/>
      </c>
      <c r="C55" s="6" t="str">
        <f t="shared" si="10"/>
        <v/>
      </c>
      <c r="D55" s="6" t="str">
        <f t="shared" si="11"/>
        <v/>
      </c>
      <c r="E55" s="25">
        <f t="shared" si="12"/>
        <v>45583</v>
      </c>
      <c r="F55" s="25"/>
      <c r="G55" s="6">
        <v>45709</v>
      </c>
      <c r="H55" s="26" t="str">
        <f t="shared" si="13"/>
        <v/>
      </c>
      <c r="I55" s="26" t="str">
        <f t="shared" si="14"/>
        <v/>
      </c>
      <c r="J55" s="26" t="str">
        <f t="shared" si="15"/>
        <v/>
      </c>
      <c r="K55" s="26">
        <f t="shared" si="16"/>
        <v>45709</v>
      </c>
    </row>
    <row r="56" spans="1:11" x14ac:dyDescent="0.25">
      <c r="A56" s="3">
        <v>45584</v>
      </c>
      <c r="B56" s="6" t="str">
        <f t="shared" si="9"/>
        <v/>
      </c>
      <c r="C56" s="6" t="str">
        <f t="shared" si="10"/>
        <v/>
      </c>
      <c r="D56" s="6" t="str">
        <f t="shared" si="11"/>
        <v/>
      </c>
      <c r="E56" s="25" t="str">
        <f t="shared" si="12"/>
        <v/>
      </c>
      <c r="F56" s="25"/>
      <c r="G56" s="6">
        <v>45710</v>
      </c>
      <c r="H56" s="26" t="str">
        <f t="shared" si="13"/>
        <v/>
      </c>
      <c r="I56" s="26" t="str">
        <f t="shared" si="14"/>
        <v/>
      </c>
      <c r="J56" s="26" t="str">
        <f t="shared" si="15"/>
        <v/>
      </c>
      <c r="K56" s="26" t="str">
        <f t="shared" si="16"/>
        <v/>
      </c>
    </row>
    <row r="57" spans="1:11" x14ac:dyDescent="0.25">
      <c r="A57" s="3">
        <v>45585</v>
      </c>
      <c r="B57" s="6" t="str">
        <f t="shared" si="9"/>
        <v/>
      </c>
      <c r="C57" s="6" t="str">
        <f t="shared" si="10"/>
        <v/>
      </c>
      <c r="D57" s="6" t="str">
        <f t="shared" si="11"/>
        <v/>
      </c>
      <c r="E57" s="25" t="str">
        <f t="shared" si="12"/>
        <v/>
      </c>
      <c r="F57" s="25"/>
      <c r="G57" s="6">
        <v>45711</v>
      </c>
      <c r="H57" s="26" t="str">
        <f t="shared" si="13"/>
        <v/>
      </c>
      <c r="I57" s="26" t="str">
        <f t="shared" si="14"/>
        <v/>
      </c>
      <c r="J57" s="26" t="str">
        <f t="shared" si="15"/>
        <v/>
      </c>
      <c r="K57" s="26" t="str">
        <f t="shared" si="16"/>
        <v/>
      </c>
    </row>
    <row r="58" spans="1:11" x14ac:dyDescent="0.25">
      <c r="A58" s="3">
        <v>45586</v>
      </c>
      <c r="B58" s="6">
        <f t="shared" si="9"/>
        <v>45586</v>
      </c>
      <c r="C58" s="6" t="str">
        <f t="shared" si="10"/>
        <v/>
      </c>
      <c r="D58" s="6" t="str">
        <f t="shared" si="11"/>
        <v/>
      </c>
      <c r="E58" s="25" t="str">
        <f t="shared" si="12"/>
        <v/>
      </c>
      <c r="F58" s="25"/>
      <c r="G58" s="6">
        <v>45712</v>
      </c>
      <c r="H58" s="26">
        <f t="shared" si="13"/>
        <v>45712</v>
      </c>
      <c r="I58" s="26" t="str">
        <f t="shared" si="14"/>
        <v/>
      </c>
      <c r="J58" s="26" t="str">
        <f t="shared" si="15"/>
        <v/>
      </c>
      <c r="K58" s="26" t="str">
        <f t="shared" si="16"/>
        <v/>
      </c>
    </row>
    <row r="59" spans="1:11" x14ac:dyDescent="0.25">
      <c r="A59" s="3">
        <v>45587</v>
      </c>
      <c r="B59" s="6" t="str">
        <f t="shared" si="9"/>
        <v/>
      </c>
      <c r="C59" s="6">
        <f t="shared" si="10"/>
        <v>45587</v>
      </c>
      <c r="D59" s="6" t="str">
        <f t="shared" si="11"/>
        <v/>
      </c>
      <c r="E59" s="25" t="str">
        <f t="shared" si="12"/>
        <v/>
      </c>
      <c r="F59" s="25"/>
      <c r="G59" s="6">
        <v>45713</v>
      </c>
      <c r="H59" s="26" t="str">
        <f t="shared" si="13"/>
        <v/>
      </c>
      <c r="I59" s="26">
        <f t="shared" si="14"/>
        <v>45713</v>
      </c>
      <c r="J59" s="26" t="str">
        <f t="shared" si="15"/>
        <v/>
      </c>
      <c r="K59" s="26" t="str">
        <f t="shared" si="16"/>
        <v/>
      </c>
    </row>
    <row r="60" spans="1:11" x14ac:dyDescent="0.25">
      <c r="A60" s="3">
        <v>45588</v>
      </c>
      <c r="B60" s="6" t="str">
        <f t="shared" si="9"/>
        <v/>
      </c>
      <c r="C60" s="6" t="str">
        <f t="shared" si="10"/>
        <v/>
      </c>
      <c r="D60" s="6" t="str">
        <f t="shared" si="11"/>
        <v/>
      </c>
      <c r="E60" s="25" t="str">
        <f t="shared" si="12"/>
        <v/>
      </c>
      <c r="F60" s="25"/>
      <c r="G60" s="6">
        <v>45714</v>
      </c>
      <c r="H60" s="26" t="str">
        <f t="shared" si="13"/>
        <v/>
      </c>
      <c r="I60" s="26" t="str">
        <f t="shared" si="14"/>
        <v/>
      </c>
      <c r="J60" s="26" t="str">
        <f t="shared" si="15"/>
        <v/>
      </c>
      <c r="K60" s="26" t="str">
        <f t="shared" si="16"/>
        <v/>
      </c>
    </row>
    <row r="61" spans="1:11" x14ac:dyDescent="0.25">
      <c r="A61" s="3">
        <v>45589</v>
      </c>
      <c r="B61" s="6" t="str">
        <f t="shared" si="9"/>
        <v/>
      </c>
      <c r="C61" s="6" t="str">
        <f t="shared" si="10"/>
        <v/>
      </c>
      <c r="D61" s="6">
        <f t="shared" si="11"/>
        <v>45589</v>
      </c>
      <c r="E61" s="25" t="str">
        <f t="shared" si="12"/>
        <v/>
      </c>
      <c r="F61" s="25"/>
      <c r="G61" s="6">
        <v>45715</v>
      </c>
      <c r="H61" s="26" t="str">
        <f t="shared" si="13"/>
        <v/>
      </c>
      <c r="I61" s="26" t="str">
        <f t="shared" si="14"/>
        <v/>
      </c>
      <c r="J61" s="26">
        <f t="shared" si="15"/>
        <v>45715</v>
      </c>
      <c r="K61" s="26" t="str">
        <f t="shared" si="16"/>
        <v/>
      </c>
    </row>
    <row r="62" spans="1:11" x14ac:dyDescent="0.25">
      <c r="A62" s="3">
        <v>45590</v>
      </c>
      <c r="B62" s="6" t="str">
        <f t="shared" si="9"/>
        <v/>
      </c>
      <c r="C62" s="6" t="str">
        <f t="shared" si="10"/>
        <v/>
      </c>
      <c r="D62" s="6" t="str">
        <f t="shared" si="11"/>
        <v/>
      </c>
      <c r="E62" s="25">
        <f t="shared" si="12"/>
        <v>45590</v>
      </c>
      <c r="F62" s="25"/>
      <c r="G62" s="6">
        <v>45716</v>
      </c>
      <c r="H62" s="26" t="str">
        <f t="shared" si="13"/>
        <v/>
      </c>
      <c r="I62" s="26" t="str">
        <f t="shared" si="14"/>
        <v/>
      </c>
      <c r="J62" s="26" t="str">
        <f t="shared" si="15"/>
        <v/>
      </c>
      <c r="K62" s="26">
        <f t="shared" si="16"/>
        <v>45716</v>
      </c>
    </row>
    <row r="63" spans="1:11" x14ac:dyDescent="0.25">
      <c r="A63" s="3">
        <v>45591</v>
      </c>
      <c r="B63" s="6" t="str">
        <f t="shared" si="9"/>
        <v/>
      </c>
      <c r="C63" s="6" t="str">
        <f t="shared" si="10"/>
        <v/>
      </c>
      <c r="D63" s="6" t="str">
        <f t="shared" si="11"/>
        <v/>
      </c>
      <c r="E63" s="25" t="str">
        <f t="shared" si="12"/>
        <v/>
      </c>
      <c r="F63" s="25"/>
      <c r="G63" s="6">
        <v>45717</v>
      </c>
      <c r="H63" s="26" t="str">
        <f t="shared" si="13"/>
        <v/>
      </c>
      <c r="I63" s="26" t="str">
        <f t="shared" si="14"/>
        <v/>
      </c>
      <c r="J63" s="26" t="str">
        <f t="shared" si="15"/>
        <v/>
      </c>
      <c r="K63" s="26" t="str">
        <f t="shared" si="16"/>
        <v/>
      </c>
    </row>
    <row r="64" spans="1:11" x14ac:dyDescent="0.25">
      <c r="A64" s="3">
        <v>45592</v>
      </c>
      <c r="B64" s="6" t="str">
        <f t="shared" si="9"/>
        <v/>
      </c>
      <c r="C64" s="6" t="str">
        <f t="shared" si="10"/>
        <v/>
      </c>
      <c r="D64" s="6" t="str">
        <f t="shared" si="11"/>
        <v/>
      </c>
      <c r="E64" s="25" t="str">
        <f t="shared" si="12"/>
        <v/>
      </c>
      <c r="F64" s="25"/>
      <c r="G64" s="6">
        <v>45718</v>
      </c>
      <c r="H64" s="26" t="str">
        <f t="shared" si="13"/>
        <v/>
      </c>
      <c r="I64" s="26" t="str">
        <f t="shared" si="14"/>
        <v/>
      </c>
      <c r="J64" s="26" t="str">
        <f t="shared" si="15"/>
        <v/>
      </c>
      <c r="K64" s="26" t="str">
        <f t="shared" si="16"/>
        <v/>
      </c>
    </row>
    <row r="65" spans="1:11" x14ac:dyDescent="0.25">
      <c r="A65" s="3">
        <v>45593</v>
      </c>
      <c r="B65" s="6">
        <f t="shared" si="9"/>
        <v>45593</v>
      </c>
      <c r="C65" s="6" t="str">
        <f t="shared" si="10"/>
        <v/>
      </c>
      <c r="D65" s="6" t="str">
        <f t="shared" si="11"/>
        <v/>
      </c>
      <c r="E65" s="25" t="str">
        <f t="shared" si="12"/>
        <v/>
      </c>
      <c r="F65" s="25"/>
      <c r="G65" s="6">
        <v>45719</v>
      </c>
      <c r="H65" s="26">
        <f t="shared" si="13"/>
        <v>45719</v>
      </c>
      <c r="I65" s="26" t="str">
        <f t="shared" si="14"/>
        <v/>
      </c>
      <c r="J65" s="26" t="str">
        <f t="shared" si="15"/>
        <v/>
      </c>
      <c r="K65" s="26" t="str">
        <f t="shared" si="16"/>
        <v/>
      </c>
    </row>
    <row r="66" spans="1:11" x14ac:dyDescent="0.25">
      <c r="A66" s="3">
        <v>45594</v>
      </c>
      <c r="B66" s="6" t="str">
        <f t="shared" si="9"/>
        <v/>
      </c>
      <c r="C66" s="6">
        <f t="shared" si="10"/>
        <v>45594</v>
      </c>
      <c r="D66" s="6" t="str">
        <f t="shared" si="11"/>
        <v/>
      </c>
      <c r="E66" s="25" t="str">
        <f t="shared" si="12"/>
        <v/>
      </c>
      <c r="F66" s="25"/>
      <c r="G66" s="6">
        <v>45720</v>
      </c>
      <c r="H66" s="26" t="str">
        <f t="shared" si="13"/>
        <v/>
      </c>
      <c r="I66" s="26">
        <f t="shared" si="14"/>
        <v>45720</v>
      </c>
      <c r="J66" s="26" t="str">
        <f t="shared" si="15"/>
        <v/>
      </c>
      <c r="K66" s="26" t="str">
        <f t="shared" si="16"/>
        <v/>
      </c>
    </row>
    <row r="67" spans="1:11" x14ac:dyDescent="0.25">
      <c r="A67" s="3">
        <v>45595</v>
      </c>
      <c r="B67" s="6" t="str">
        <f t="shared" si="9"/>
        <v/>
      </c>
      <c r="C67" s="6" t="str">
        <f t="shared" si="10"/>
        <v/>
      </c>
      <c r="D67" s="6" t="str">
        <f t="shared" si="11"/>
        <v/>
      </c>
      <c r="E67" s="25" t="str">
        <f t="shared" si="12"/>
        <v/>
      </c>
      <c r="F67" s="25"/>
      <c r="G67" s="6">
        <v>45721</v>
      </c>
      <c r="H67" s="26" t="str">
        <f t="shared" si="13"/>
        <v/>
      </c>
      <c r="I67" s="26" t="str">
        <f t="shared" si="14"/>
        <v/>
      </c>
      <c r="J67" s="26" t="str">
        <f t="shared" si="15"/>
        <v/>
      </c>
      <c r="K67" s="26" t="str">
        <f t="shared" si="16"/>
        <v/>
      </c>
    </row>
    <row r="68" spans="1:11" x14ac:dyDescent="0.25">
      <c r="A68" s="3">
        <v>45596</v>
      </c>
      <c r="B68" s="6" t="str">
        <f t="shared" si="9"/>
        <v/>
      </c>
      <c r="C68" s="6" t="str">
        <f t="shared" si="10"/>
        <v/>
      </c>
      <c r="D68" s="6">
        <f t="shared" si="11"/>
        <v>45596</v>
      </c>
      <c r="E68" s="25" t="str">
        <f t="shared" si="12"/>
        <v/>
      </c>
      <c r="F68" s="25"/>
      <c r="G68" s="6">
        <v>45722</v>
      </c>
      <c r="H68" s="26" t="str">
        <f t="shared" si="13"/>
        <v/>
      </c>
      <c r="I68" s="26" t="str">
        <f t="shared" si="14"/>
        <v/>
      </c>
      <c r="J68" s="26">
        <f t="shared" si="15"/>
        <v>45722</v>
      </c>
      <c r="K68" s="26" t="str">
        <f t="shared" si="16"/>
        <v/>
      </c>
    </row>
    <row r="69" spans="1:11" x14ac:dyDescent="0.25">
      <c r="A69" s="3">
        <v>45597</v>
      </c>
      <c r="B69" s="6" t="str">
        <f t="shared" si="9"/>
        <v/>
      </c>
      <c r="C69" s="6" t="str">
        <f t="shared" si="10"/>
        <v/>
      </c>
      <c r="D69" s="6" t="str">
        <f t="shared" si="11"/>
        <v/>
      </c>
      <c r="E69" s="25" t="str">
        <f t="shared" si="12"/>
        <v>jour férié</v>
      </c>
      <c r="F69" s="25"/>
      <c r="G69" s="6">
        <v>45723</v>
      </c>
      <c r="H69" s="26" t="str">
        <f t="shared" si="13"/>
        <v/>
      </c>
      <c r="I69" s="26" t="str">
        <f t="shared" si="14"/>
        <v/>
      </c>
      <c r="J69" s="26" t="str">
        <f t="shared" si="15"/>
        <v/>
      </c>
      <c r="K69" s="26">
        <f t="shared" si="16"/>
        <v>45723</v>
      </c>
    </row>
    <row r="70" spans="1:11" x14ac:dyDescent="0.25">
      <c r="A70" s="3">
        <v>45598</v>
      </c>
      <c r="B70" s="6" t="str">
        <f t="shared" si="9"/>
        <v/>
      </c>
      <c r="C70" s="6" t="str">
        <f t="shared" si="10"/>
        <v/>
      </c>
      <c r="D70" s="6" t="str">
        <f t="shared" si="11"/>
        <v/>
      </c>
      <c r="E70" s="25" t="str">
        <f t="shared" si="12"/>
        <v/>
      </c>
      <c r="F70" s="25"/>
      <c r="G70" s="6">
        <v>45724</v>
      </c>
      <c r="H70" s="26" t="str">
        <f t="shared" si="13"/>
        <v/>
      </c>
      <c r="I70" s="26" t="str">
        <f t="shared" si="14"/>
        <v/>
      </c>
      <c r="J70" s="26" t="str">
        <f t="shared" si="15"/>
        <v/>
      </c>
      <c r="K70" s="26" t="str">
        <f t="shared" si="16"/>
        <v/>
      </c>
    </row>
    <row r="71" spans="1:11" x14ac:dyDescent="0.25">
      <c r="A71" s="3">
        <v>45599</v>
      </c>
      <c r="B71" s="6" t="str">
        <f t="shared" si="9"/>
        <v/>
      </c>
      <c r="C71" s="6" t="str">
        <f t="shared" si="10"/>
        <v/>
      </c>
      <c r="D71" s="6" t="str">
        <f t="shared" si="11"/>
        <v/>
      </c>
      <c r="E71" s="25" t="str">
        <f t="shared" si="12"/>
        <v/>
      </c>
      <c r="F71" s="25"/>
      <c r="G71" s="6">
        <v>45725</v>
      </c>
      <c r="H71" s="26" t="str">
        <f t="shared" si="13"/>
        <v/>
      </c>
      <c r="I71" s="26" t="str">
        <f t="shared" si="14"/>
        <v/>
      </c>
      <c r="J71" s="26" t="str">
        <f t="shared" si="15"/>
        <v/>
      </c>
      <c r="K71" s="26" t="str">
        <f t="shared" si="16"/>
        <v/>
      </c>
    </row>
    <row r="72" spans="1:11" x14ac:dyDescent="0.25">
      <c r="A72" s="3">
        <v>45600</v>
      </c>
      <c r="B72" s="6">
        <f t="shared" si="9"/>
        <v>45600</v>
      </c>
      <c r="C72" s="6" t="str">
        <f t="shared" si="10"/>
        <v/>
      </c>
      <c r="D72" s="6" t="str">
        <f t="shared" si="11"/>
        <v/>
      </c>
      <c r="E72" s="25" t="str">
        <f t="shared" si="12"/>
        <v/>
      </c>
      <c r="F72" s="25"/>
      <c r="G72" s="6">
        <v>45726</v>
      </c>
      <c r="H72" s="26">
        <f t="shared" si="13"/>
        <v>45726</v>
      </c>
      <c r="I72" s="26" t="str">
        <f t="shared" si="14"/>
        <v/>
      </c>
      <c r="J72" s="26" t="str">
        <f t="shared" si="15"/>
        <v/>
      </c>
      <c r="K72" s="26" t="str">
        <f t="shared" si="16"/>
        <v/>
      </c>
    </row>
    <row r="73" spans="1:11" x14ac:dyDescent="0.25">
      <c r="A73" s="3">
        <v>45601</v>
      </c>
      <c r="B73" s="6" t="str">
        <f t="shared" ref="B73:B104" si="17">IF(WEEKDAY(A73,2)=1,IF(ISNUMBER(MATCH(A73,feries,0)),"jour férié",A73),"")</f>
        <v/>
      </c>
      <c r="C73" s="6">
        <f t="shared" ref="C73:C104" si="18">IF(WEEKDAY(A73,2)=2,IF(ISNUMBER(MATCH(A73,feries,0)),"jour férié",A73),"")</f>
        <v>45601</v>
      </c>
      <c r="D73" s="6" t="str">
        <f t="shared" ref="D73:D104" si="19">IF(WEEKDAY(A73,2)=4,IF(ISNUMBER(MATCH(A73,feries,0)),"jour férié",A73),"")</f>
        <v/>
      </c>
      <c r="E73" s="25" t="str">
        <f t="shared" ref="E73:E104" si="20">IF(WEEKDAY(A73,2)=5,IF(ISNUMBER(MATCH(A73,feries,0)),"jour férié",A73),"")</f>
        <v/>
      </c>
      <c r="F73" s="25"/>
      <c r="G73" s="6">
        <v>45727</v>
      </c>
      <c r="H73" s="26" t="str">
        <f t="shared" ref="H73:H104" si="21">IF(WEEKDAY(G73,2)=1,IF(ISNUMBER(MATCH(G73,ferie,0)),"jour férié",G73),"")</f>
        <v/>
      </c>
      <c r="I73" s="26">
        <f t="shared" ref="I73:I104" si="22">IF(WEEKDAY(G73,2)=2,IF(ISNUMBER(MATCH(G73,ferie,0)),"jour férié",G73),"")</f>
        <v>45727</v>
      </c>
      <c r="J73" s="26" t="str">
        <f t="shared" ref="J73:J104" si="23">IF(WEEKDAY(G73,2)=4,IF(ISNUMBER(MATCH(G73,ferie,0)),"jour férié",G73),"")</f>
        <v/>
      </c>
      <c r="K73" s="26" t="str">
        <f t="shared" ref="K73:K104" si="24">IF(WEEKDAY(G73,2)=5,IF(ISNUMBER(MATCH(G73,ferie,0)),"jour férié",G73),"")</f>
        <v/>
      </c>
    </row>
    <row r="74" spans="1:11" x14ac:dyDescent="0.25">
      <c r="A74" s="3">
        <v>45602</v>
      </c>
      <c r="B74" s="6" t="str">
        <f t="shared" si="17"/>
        <v/>
      </c>
      <c r="C74" s="6" t="str">
        <f t="shared" si="18"/>
        <v/>
      </c>
      <c r="D74" s="6" t="str">
        <f t="shared" si="19"/>
        <v/>
      </c>
      <c r="E74" s="25" t="str">
        <f t="shared" si="20"/>
        <v/>
      </c>
      <c r="F74" s="25"/>
      <c r="G74" s="6">
        <v>45728</v>
      </c>
      <c r="H74" s="26" t="str">
        <f t="shared" si="21"/>
        <v/>
      </c>
      <c r="I74" s="26" t="str">
        <f t="shared" si="22"/>
        <v/>
      </c>
      <c r="J74" s="26" t="str">
        <f t="shared" si="23"/>
        <v/>
      </c>
      <c r="K74" s="26" t="str">
        <f t="shared" si="24"/>
        <v/>
      </c>
    </row>
    <row r="75" spans="1:11" x14ac:dyDescent="0.25">
      <c r="A75" s="3">
        <v>45603</v>
      </c>
      <c r="B75" s="6" t="str">
        <f t="shared" si="17"/>
        <v/>
      </c>
      <c r="C75" s="6" t="str">
        <f t="shared" si="18"/>
        <v/>
      </c>
      <c r="D75" s="6">
        <f t="shared" si="19"/>
        <v>45603</v>
      </c>
      <c r="E75" s="25" t="str">
        <f t="shared" si="20"/>
        <v/>
      </c>
      <c r="F75" s="25"/>
      <c r="G75" s="6">
        <v>45729</v>
      </c>
      <c r="H75" s="26" t="str">
        <f t="shared" si="21"/>
        <v/>
      </c>
      <c r="I75" s="26" t="str">
        <f t="shared" si="22"/>
        <v/>
      </c>
      <c r="J75" s="26">
        <f t="shared" si="23"/>
        <v>45729</v>
      </c>
      <c r="K75" s="26" t="str">
        <f t="shared" si="24"/>
        <v/>
      </c>
    </row>
    <row r="76" spans="1:11" x14ac:dyDescent="0.25">
      <c r="A76" s="3">
        <v>45604</v>
      </c>
      <c r="B76" s="6" t="str">
        <f t="shared" si="17"/>
        <v/>
      </c>
      <c r="C76" s="6" t="str">
        <f t="shared" si="18"/>
        <v/>
      </c>
      <c r="D76" s="6" t="str">
        <f t="shared" si="19"/>
        <v/>
      </c>
      <c r="E76" s="25">
        <f t="shared" si="20"/>
        <v>45604</v>
      </c>
      <c r="F76" s="25"/>
      <c r="G76" s="6">
        <v>45730</v>
      </c>
      <c r="H76" s="26" t="str">
        <f t="shared" si="21"/>
        <v/>
      </c>
      <c r="I76" s="26" t="str">
        <f t="shared" si="22"/>
        <v/>
      </c>
      <c r="J76" s="26" t="str">
        <f t="shared" si="23"/>
        <v/>
      </c>
      <c r="K76" s="26">
        <f t="shared" si="24"/>
        <v>45730</v>
      </c>
    </row>
    <row r="77" spans="1:11" x14ac:dyDescent="0.25">
      <c r="A77" s="3">
        <v>45605</v>
      </c>
      <c r="B77" s="6" t="str">
        <f t="shared" si="17"/>
        <v/>
      </c>
      <c r="C77" s="6" t="str">
        <f t="shared" si="18"/>
        <v/>
      </c>
      <c r="D77" s="6" t="str">
        <f t="shared" si="19"/>
        <v/>
      </c>
      <c r="E77" s="25" t="str">
        <f t="shared" si="20"/>
        <v/>
      </c>
      <c r="F77" s="25"/>
      <c r="G77" s="6">
        <v>45731</v>
      </c>
      <c r="H77" s="26" t="str">
        <f t="shared" si="21"/>
        <v/>
      </c>
      <c r="I77" s="26" t="str">
        <f t="shared" si="22"/>
        <v/>
      </c>
      <c r="J77" s="26" t="str">
        <f t="shared" si="23"/>
        <v/>
      </c>
      <c r="K77" s="26" t="str">
        <f t="shared" si="24"/>
        <v/>
      </c>
    </row>
    <row r="78" spans="1:11" x14ac:dyDescent="0.25">
      <c r="A78" s="3">
        <v>45606</v>
      </c>
      <c r="B78" s="6" t="str">
        <f t="shared" si="17"/>
        <v/>
      </c>
      <c r="C78" s="6" t="str">
        <f t="shared" si="18"/>
        <v/>
      </c>
      <c r="D78" s="6" t="str">
        <f t="shared" si="19"/>
        <v/>
      </c>
      <c r="E78" s="25" t="str">
        <f t="shared" si="20"/>
        <v/>
      </c>
      <c r="F78" s="25"/>
      <c r="G78" s="6">
        <v>45732</v>
      </c>
      <c r="H78" s="26" t="str">
        <f t="shared" si="21"/>
        <v/>
      </c>
      <c r="I78" s="26" t="str">
        <f t="shared" si="22"/>
        <v/>
      </c>
      <c r="J78" s="26" t="str">
        <f t="shared" si="23"/>
        <v/>
      </c>
      <c r="K78" s="26" t="str">
        <f t="shared" si="24"/>
        <v/>
      </c>
    </row>
    <row r="79" spans="1:11" x14ac:dyDescent="0.25">
      <c r="A79" s="3">
        <v>45607</v>
      </c>
      <c r="B79" s="6" t="str">
        <f t="shared" si="17"/>
        <v>jour férié</v>
      </c>
      <c r="C79" s="6" t="str">
        <f t="shared" si="18"/>
        <v/>
      </c>
      <c r="D79" s="6" t="str">
        <f t="shared" si="19"/>
        <v/>
      </c>
      <c r="E79" s="25" t="str">
        <f t="shared" si="20"/>
        <v/>
      </c>
      <c r="F79" s="25"/>
      <c r="G79" s="6">
        <v>45733</v>
      </c>
      <c r="H79" s="26">
        <f t="shared" si="21"/>
        <v>45733</v>
      </c>
      <c r="I79" s="26" t="str">
        <f t="shared" si="22"/>
        <v/>
      </c>
      <c r="J79" s="26" t="str">
        <f t="shared" si="23"/>
        <v/>
      </c>
      <c r="K79" s="26" t="str">
        <f t="shared" si="24"/>
        <v/>
      </c>
    </row>
    <row r="80" spans="1:11" x14ac:dyDescent="0.25">
      <c r="A80" s="3">
        <v>45608</v>
      </c>
      <c r="B80" s="6" t="str">
        <f t="shared" si="17"/>
        <v/>
      </c>
      <c r="C80" s="6">
        <f t="shared" si="18"/>
        <v>45608</v>
      </c>
      <c r="D80" s="6" t="str">
        <f t="shared" si="19"/>
        <v/>
      </c>
      <c r="E80" s="25" t="str">
        <f t="shared" si="20"/>
        <v/>
      </c>
      <c r="F80" s="25"/>
      <c r="G80" s="6">
        <v>45734</v>
      </c>
      <c r="H80" s="26" t="str">
        <f t="shared" si="21"/>
        <v/>
      </c>
      <c r="I80" s="26">
        <f t="shared" si="22"/>
        <v>45734</v>
      </c>
      <c r="J80" s="26" t="str">
        <f t="shared" si="23"/>
        <v/>
      </c>
      <c r="K80" s="26" t="str">
        <f t="shared" si="24"/>
        <v/>
      </c>
    </row>
    <row r="81" spans="1:11" x14ac:dyDescent="0.25">
      <c r="A81" s="3">
        <v>45609</v>
      </c>
      <c r="B81" s="6" t="str">
        <f t="shared" si="17"/>
        <v/>
      </c>
      <c r="C81" s="6" t="str">
        <f t="shared" si="18"/>
        <v/>
      </c>
      <c r="D81" s="6" t="str">
        <f t="shared" si="19"/>
        <v/>
      </c>
      <c r="E81" s="25" t="str">
        <f t="shared" si="20"/>
        <v/>
      </c>
      <c r="F81" s="25"/>
      <c r="G81" s="6">
        <v>45735</v>
      </c>
      <c r="H81" s="26" t="str">
        <f t="shared" si="21"/>
        <v/>
      </c>
      <c r="I81" s="26" t="str">
        <f t="shared" si="22"/>
        <v/>
      </c>
      <c r="J81" s="26" t="str">
        <f t="shared" si="23"/>
        <v/>
      </c>
      <c r="K81" s="26" t="str">
        <f t="shared" si="24"/>
        <v/>
      </c>
    </row>
    <row r="82" spans="1:11" x14ac:dyDescent="0.25">
      <c r="A82" s="3">
        <v>45610</v>
      </c>
      <c r="B82" s="6" t="str">
        <f t="shared" si="17"/>
        <v/>
      </c>
      <c r="C82" s="6" t="str">
        <f t="shared" si="18"/>
        <v/>
      </c>
      <c r="D82" s="6">
        <f t="shared" si="19"/>
        <v>45610</v>
      </c>
      <c r="E82" s="25" t="str">
        <f t="shared" si="20"/>
        <v/>
      </c>
      <c r="F82" s="25"/>
      <c r="G82" s="6">
        <v>45736</v>
      </c>
      <c r="H82" s="26" t="str">
        <f t="shared" si="21"/>
        <v/>
      </c>
      <c r="I82" s="26" t="str">
        <f t="shared" si="22"/>
        <v/>
      </c>
      <c r="J82" s="26">
        <f t="shared" si="23"/>
        <v>45736</v>
      </c>
      <c r="K82" s="26" t="str">
        <f t="shared" si="24"/>
        <v/>
      </c>
    </row>
    <row r="83" spans="1:11" x14ac:dyDescent="0.25">
      <c r="A83" s="3">
        <v>45611</v>
      </c>
      <c r="B83" s="6" t="str">
        <f t="shared" si="17"/>
        <v/>
      </c>
      <c r="C83" s="6" t="str">
        <f t="shared" si="18"/>
        <v/>
      </c>
      <c r="D83" s="6" t="str">
        <f t="shared" si="19"/>
        <v/>
      </c>
      <c r="E83" s="25">
        <f t="shared" si="20"/>
        <v>45611</v>
      </c>
      <c r="F83" s="25"/>
      <c r="G83" s="6">
        <v>45737</v>
      </c>
      <c r="H83" s="26" t="str">
        <f t="shared" si="21"/>
        <v/>
      </c>
      <c r="I83" s="26" t="str">
        <f t="shared" si="22"/>
        <v/>
      </c>
      <c r="J83" s="26" t="str">
        <f t="shared" si="23"/>
        <v/>
      </c>
      <c r="K83" s="26">
        <f t="shared" si="24"/>
        <v>45737</v>
      </c>
    </row>
    <row r="84" spans="1:11" x14ac:dyDescent="0.25">
      <c r="A84" s="3">
        <v>45612</v>
      </c>
      <c r="B84" s="6" t="str">
        <f t="shared" si="17"/>
        <v/>
      </c>
      <c r="C84" s="6" t="str">
        <f t="shared" si="18"/>
        <v/>
      </c>
      <c r="D84" s="6" t="str">
        <f t="shared" si="19"/>
        <v/>
      </c>
      <c r="E84" s="25" t="str">
        <f t="shared" si="20"/>
        <v/>
      </c>
      <c r="F84" s="25"/>
      <c r="G84" s="6">
        <v>45738</v>
      </c>
      <c r="H84" s="26" t="str">
        <f t="shared" si="21"/>
        <v/>
      </c>
      <c r="I84" s="26" t="str">
        <f t="shared" si="22"/>
        <v/>
      </c>
      <c r="J84" s="26" t="str">
        <f t="shared" si="23"/>
        <v/>
      </c>
      <c r="K84" s="26" t="str">
        <f t="shared" si="24"/>
        <v/>
      </c>
    </row>
    <row r="85" spans="1:11" x14ac:dyDescent="0.25">
      <c r="A85" s="3">
        <v>45613</v>
      </c>
      <c r="B85" s="6" t="str">
        <f t="shared" si="17"/>
        <v/>
      </c>
      <c r="C85" s="6" t="str">
        <f t="shared" si="18"/>
        <v/>
      </c>
      <c r="D85" s="6" t="str">
        <f t="shared" si="19"/>
        <v/>
      </c>
      <c r="E85" s="25" t="str">
        <f t="shared" si="20"/>
        <v/>
      </c>
      <c r="F85" s="25"/>
      <c r="G85" s="6">
        <v>45739</v>
      </c>
      <c r="H85" s="26" t="str">
        <f t="shared" si="21"/>
        <v/>
      </c>
      <c r="I85" s="26" t="str">
        <f t="shared" si="22"/>
        <v/>
      </c>
      <c r="J85" s="26" t="str">
        <f t="shared" si="23"/>
        <v/>
      </c>
      <c r="K85" s="26" t="str">
        <f t="shared" si="24"/>
        <v/>
      </c>
    </row>
    <row r="86" spans="1:11" x14ac:dyDescent="0.25">
      <c r="A86" s="3">
        <v>45614</v>
      </c>
      <c r="B86" s="6">
        <f t="shared" si="17"/>
        <v>45614</v>
      </c>
      <c r="C86" s="6" t="str">
        <f t="shared" si="18"/>
        <v/>
      </c>
      <c r="D86" s="6" t="str">
        <f t="shared" si="19"/>
        <v/>
      </c>
      <c r="E86" s="25" t="str">
        <f t="shared" si="20"/>
        <v/>
      </c>
      <c r="F86" s="25"/>
      <c r="G86" s="6">
        <v>45740</v>
      </c>
      <c r="H86" s="26">
        <f t="shared" si="21"/>
        <v>45740</v>
      </c>
      <c r="I86" s="26" t="str">
        <f t="shared" si="22"/>
        <v/>
      </c>
      <c r="J86" s="26" t="str">
        <f t="shared" si="23"/>
        <v/>
      </c>
      <c r="K86" s="26" t="str">
        <f t="shared" si="24"/>
        <v/>
      </c>
    </row>
    <row r="87" spans="1:11" x14ac:dyDescent="0.25">
      <c r="A87" s="3">
        <v>45615</v>
      </c>
      <c r="B87" s="6" t="str">
        <f t="shared" si="17"/>
        <v/>
      </c>
      <c r="C87" s="6">
        <f t="shared" si="18"/>
        <v>45615</v>
      </c>
      <c r="D87" s="6" t="str">
        <f t="shared" si="19"/>
        <v/>
      </c>
      <c r="E87" s="25" t="str">
        <f t="shared" si="20"/>
        <v/>
      </c>
      <c r="F87" s="25"/>
      <c r="G87" s="6">
        <v>45741</v>
      </c>
      <c r="H87" s="26" t="str">
        <f t="shared" si="21"/>
        <v/>
      </c>
      <c r="I87" s="26">
        <f t="shared" si="22"/>
        <v>45741</v>
      </c>
      <c r="J87" s="26" t="str">
        <f t="shared" si="23"/>
        <v/>
      </c>
      <c r="K87" s="26" t="str">
        <f t="shared" si="24"/>
        <v/>
      </c>
    </row>
    <row r="88" spans="1:11" x14ac:dyDescent="0.25">
      <c r="A88" s="3">
        <v>45616</v>
      </c>
      <c r="B88" s="6" t="str">
        <f t="shared" si="17"/>
        <v/>
      </c>
      <c r="C88" s="6" t="str">
        <f t="shared" si="18"/>
        <v/>
      </c>
      <c r="D88" s="6" t="str">
        <f t="shared" si="19"/>
        <v/>
      </c>
      <c r="E88" s="25" t="str">
        <f t="shared" si="20"/>
        <v/>
      </c>
      <c r="F88" s="25"/>
      <c r="G88" s="6">
        <v>45742</v>
      </c>
      <c r="H88" s="26" t="str">
        <f t="shared" si="21"/>
        <v/>
      </c>
      <c r="I88" s="26" t="str">
        <f t="shared" si="22"/>
        <v/>
      </c>
      <c r="J88" s="26" t="str">
        <f t="shared" si="23"/>
        <v/>
      </c>
      <c r="K88" s="26" t="str">
        <f t="shared" si="24"/>
        <v/>
      </c>
    </row>
    <row r="89" spans="1:11" x14ac:dyDescent="0.25">
      <c r="A89" s="3">
        <v>45617</v>
      </c>
      <c r="B89" s="6" t="str">
        <f t="shared" si="17"/>
        <v/>
      </c>
      <c r="C89" s="6" t="str">
        <f t="shared" si="18"/>
        <v/>
      </c>
      <c r="D89" s="6">
        <f t="shared" si="19"/>
        <v>45617</v>
      </c>
      <c r="E89" s="25" t="str">
        <f t="shared" si="20"/>
        <v/>
      </c>
      <c r="F89" s="25"/>
      <c r="G89" s="6">
        <v>45743</v>
      </c>
      <c r="H89" s="26" t="str">
        <f t="shared" si="21"/>
        <v/>
      </c>
      <c r="I89" s="26" t="str">
        <f t="shared" si="22"/>
        <v/>
      </c>
      <c r="J89" s="26">
        <f t="shared" si="23"/>
        <v>45743</v>
      </c>
      <c r="K89" s="26" t="str">
        <f t="shared" si="24"/>
        <v/>
      </c>
    </row>
    <row r="90" spans="1:11" x14ac:dyDescent="0.25">
      <c r="A90" s="3">
        <v>45618</v>
      </c>
      <c r="B90" s="6" t="str">
        <f t="shared" si="17"/>
        <v/>
      </c>
      <c r="C90" s="6" t="str">
        <f t="shared" si="18"/>
        <v/>
      </c>
      <c r="D90" s="6" t="str">
        <f t="shared" si="19"/>
        <v/>
      </c>
      <c r="E90" s="25">
        <f t="shared" si="20"/>
        <v>45618</v>
      </c>
      <c r="F90" s="25"/>
      <c r="G90" s="6">
        <v>45744</v>
      </c>
      <c r="H90" s="26" t="str">
        <f t="shared" si="21"/>
        <v/>
      </c>
      <c r="I90" s="26" t="str">
        <f t="shared" si="22"/>
        <v/>
      </c>
      <c r="J90" s="26" t="str">
        <f t="shared" si="23"/>
        <v/>
      </c>
      <c r="K90" s="26">
        <f t="shared" si="24"/>
        <v>45744</v>
      </c>
    </row>
    <row r="91" spans="1:11" x14ac:dyDescent="0.25">
      <c r="A91" s="3">
        <v>45619</v>
      </c>
      <c r="B91" s="6" t="str">
        <f t="shared" si="17"/>
        <v/>
      </c>
      <c r="C91" s="6" t="str">
        <f t="shared" si="18"/>
        <v/>
      </c>
      <c r="D91" s="6" t="str">
        <f t="shared" si="19"/>
        <v/>
      </c>
      <c r="E91" s="25" t="str">
        <f t="shared" si="20"/>
        <v/>
      </c>
      <c r="F91" s="25"/>
      <c r="G91" s="6">
        <v>45745</v>
      </c>
      <c r="H91" s="26" t="str">
        <f t="shared" si="21"/>
        <v/>
      </c>
      <c r="I91" s="26" t="str">
        <f t="shared" si="22"/>
        <v/>
      </c>
      <c r="J91" s="26" t="str">
        <f t="shared" si="23"/>
        <v/>
      </c>
      <c r="K91" s="26" t="str">
        <f t="shared" si="24"/>
        <v/>
      </c>
    </row>
    <row r="92" spans="1:11" x14ac:dyDescent="0.25">
      <c r="A92" s="3">
        <v>45620</v>
      </c>
      <c r="B92" s="6" t="str">
        <f t="shared" si="17"/>
        <v/>
      </c>
      <c r="C92" s="6" t="str">
        <f t="shared" si="18"/>
        <v/>
      </c>
      <c r="D92" s="6" t="str">
        <f t="shared" si="19"/>
        <v/>
      </c>
      <c r="E92" s="25" t="str">
        <f t="shared" si="20"/>
        <v/>
      </c>
      <c r="F92" s="25"/>
      <c r="G92" s="6">
        <v>45746</v>
      </c>
      <c r="H92" s="26" t="str">
        <f t="shared" si="21"/>
        <v/>
      </c>
      <c r="I92" s="26" t="str">
        <f t="shared" si="22"/>
        <v/>
      </c>
      <c r="J92" s="26" t="str">
        <f t="shared" si="23"/>
        <v/>
      </c>
      <c r="K92" s="26" t="str">
        <f t="shared" si="24"/>
        <v/>
      </c>
    </row>
    <row r="93" spans="1:11" x14ac:dyDescent="0.25">
      <c r="A93" s="3">
        <v>45621</v>
      </c>
      <c r="B93" s="6">
        <f t="shared" si="17"/>
        <v>45621</v>
      </c>
      <c r="C93" s="6" t="str">
        <f t="shared" si="18"/>
        <v/>
      </c>
      <c r="D93" s="6" t="str">
        <f t="shared" si="19"/>
        <v/>
      </c>
      <c r="E93" s="25" t="str">
        <f t="shared" si="20"/>
        <v/>
      </c>
      <c r="F93" s="25"/>
      <c r="G93" s="6">
        <v>45747</v>
      </c>
      <c r="H93" s="26">
        <f t="shared" si="21"/>
        <v>45747</v>
      </c>
      <c r="I93" s="26" t="str">
        <f t="shared" si="22"/>
        <v/>
      </c>
      <c r="J93" s="26" t="str">
        <f t="shared" si="23"/>
        <v/>
      </c>
      <c r="K93" s="26" t="str">
        <f t="shared" si="24"/>
        <v/>
      </c>
    </row>
    <row r="94" spans="1:11" x14ac:dyDescent="0.25">
      <c r="A94" s="3">
        <v>45622</v>
      </c>
      <c r="B94" s="6" t="str">
        <f t="shared" si="17"/>
        <v/>
      </c>
      <c r="C94" s="6">
        <f t="shared" si="18"/>
        <v>45622</v>
      </c>
      <c r="D94" s="6" t="str">
        <f t="shared" si="19"/>
        <v/>
      </c>
      <c r="E94" s="25" t="str">
        <f t="shared" si="20"/>
        <v/>
      </c>
      <c r="F94" s="25"/>
      <c r="G94" s="6">
        <v>45748</v>
      </c>
      <c r="H94" s="26" t="str">
        <f t="shared" si="21"/>
        <v/>
      </c>
      <c r="I94" s="26">
        <f t="shared" si="22"/>
        <v>45748</v>
      </c>
      <c r="J94" s="26" t="str">
        <f t="shared" si="23"/>
        <v/>
      </c>
      <c r="K94" s="26" t="str">
        <f t="shared" si="24"/>
        <v/>
      </c>
    </row>
    <row r="95" spans="1:11" x14ac:dyDescent="0.25">
      <c r="A95" s="3">
        <v>45623</v>
      </c>
      <c r="B95" s="6" t="str">
        <f t="shared" si="17"/>
        <v/>
      </c>
      <c r="C95" s="6" t="str">
        <f t="shared" si="18"/>
        <v/>
      </c>
      <c r="D95" s="6" t="str">
        <f t="shared" si="19"/>
        <v/>
      </c>
      <c r="E95" s="25" t="str">
        <f t="shared" si="20"/>
        <v/>
      </c>
      <c r="F95" s="25"/>
      <c r="G95" s="6">
        <v>45749</v>
      </c>
      <c r="H95" s="26" t="str">
        <f t="shared" si="21"/>
        <v/>
      </c>
      <c r="I95" s="26" t="str">
        <f t="shared" si="22"/>
        <v/>
      </c>
      <c r="J95" s="26" t="str">
        <f t="shared" si="23"/>
        <v/>
      </c>
      <c r="K95" s="26" t="str">
        <f t="shared" si="24"/>
        <v/>
      </c>
    </row>
    <row r="96" spans="1:11" x14ac:dyDescent="0.25">
      <c r="A96" s="3">
        <v>45624</v>
      </c>
      <c r="B96" s="6" t="str">
        <f t="shared" si="17"/>
        <v/>
      </c>
      <c r="C96" s="6" t="str">
        <f t="shared" si="18"/>
        <v/>
      </c>
      <c r="D96" s="6">
        <f t="shared" si="19"/>
        <v>45624</v>
      </c>
      <c r="E96" s="25" t="str">
        <f t="shared" si="20"/>
        <v/>
      </c>
      <c r="F96" s="25"/>
      <c r="G96" s="6">
        <v>45750</v>
      </c>
      <c r="H96" s="26" t="str">
        <f t="shared" si="21"/>
        <v/>
      </c>
      <c r="I96" s="26" t="str">
        <f t="shared" si="22"/>
        <v/>
      </c>
      <c r="J96" s="26">
        <f t="shared" si="23"/>
        <v>45750</v>
      </c>
      <c r="K96" s="26" t="str">
        <f t="shared" si="24"/>
        <v/>
      </c>
    </row>
    <row r="97" spans="1:11" x14ac:dyDescent="0.25">
      <c r="A97" s="3">
        <v>45625</v>
      </c>
      <c r="B97" s="6" t="str">
        <f t="shared" si="17"/>
        <v/>
      </c>
      <c r="C97" s="6" t="str">
        <f t="shared" si="18"/>
        <v/>
      </c>
      <c r="D97" s="6" t="str">
        <f t="shared" si="19"/>
        <v/>
      </c>
      <c r="E97" s="25">
        <f t="shared" si="20"/>
        <v>45625</v>
      </c>
      <c r="F97" s="25"/>
      <c r="G97" s="6">
        <v>45751</v>
      </c>
      <c r="H97" s="26" t="str">
        <f t="shared" si="21"/>
        <v/>
      </c>
      <c r="I97" s="26" t="str">
        <f t="shared" si="22"/>
        <v/>
      </c>
      <c r="J97" s="26" t="str">
        <f t="shared" si="23"/>
        <v/>
      </c>
      <c r="K97" s="26">
        <f t="shared" si="24"/>
        <v>45751</v>
      </c>
    </row>
    <row r="98" spans="1:11" x14ac:dyDescent="0.25">
      <c r="A98" s="3">
        <v>45626</v>
      </c>
      <c r="B98" s="6" t="str">
        <f t="shared" si="17"/>
        <v/>
      </c>
      <c r="C98" s="6" t="str">
        <f t="shared" si="18"/>
        <v/>
      </c>
      <c r="D98" s="6" t="str">
        <f t="shared" si="19"/>
        <v/>
      </c>
      <c r="E98" s="25" t="str">
        <f t="shared" si="20"/>
        <v/>
      </c>
      <c r="F98" s="25"/>
      <c r="G98" s="6">
        <v>45752</v>
      </c>
      <c r="H98" s="26" t="str">
        <f t="shared" si="21"/>
        <v/>
      </c>
      <c r="I98" s="26" t="str">
        <f t="shared" si="22"/>
        <v/>
      </c>
      <c r="J98" s="26" t="str">
        <f t="shared" si="23"/>
        <v/>
      </c>
      <c r="K98" s="26" t="str">
        <f t="shared" si="24"/>
        <v/>
      </c>
    </row>
    <row r="99" spans="1:11" x14ac:dyDescent="0.25">
      <c r="A99" s="3">
        <v>45627</v>
      </c>
      <c r="B99" s="6" t="str">
        <f t="shared" si="17"/>
        <v/>
      </c>
      <c r="C99" s="6" t="str">
        <f t="shared" si="18"/>
        <v/>
      </c>
      <c r="D99" s="6" t="str">
        <f t="shared" si="19"/>
        <v/>
      </c>
      <c r="E99" s="25" t="str">
        <f t="shared" si="20"/>
        <v/>
      </c>
      <c r="F99" s="25"/>
      <c r="G99" s="6">
        <v>45753</v>
      </c>
      <c r="H99" s="26" t="str">
        <f t="shared" si="21"/>
        <v/>
      </c>
      <c r="I99" s="26" t="str">
        <f t="shared" si="22"/>
        <v/>
      </c>
      <c r="J99" s="26" t="str">
        <f t="shared" si="23"/>
        <v/>
      </c>
      <c r="K99" s="26" t="str">
        <f t="shared" si="24"/>
        <v/>
      </c>
    </row>
    <row r="100" spans="1:11" x14ac:dyDescent="0.25">
      <c r="A100" s="3">
        <v>45628</v>
      </c>
      <c r="B100" s="6">
        <f t="shared" si="17"/>
        <v>45628</v>
      </c>
      <c r="C100" s="6" t="str">
        <f t="shared" si="18"/>
        <v/>
      </c>
      <c r="D100" s="6" t="str">
        <f t="shared" si="19"/>
        <v/>
      </c>
      <c r="E100" s="25" t="str">
        <f t="shared" si="20"/>
        <v/>
      </c>
      <c r="F100" s="25"/>
      <c r="G100" s="6">
        <v>45754</v>
      </c>
      <c r="H100" s="26">
        <f t="shared" si="21"/>
        <v>45754</v>
      </c>
      <c r="I100" s="26" t="str">
        <f t="shared" si="22"/>
        <v/>
      </c>
      <c r="J100" s="26" t="str">
        <f t="shared" si="23"/>
        <v/>
      </c>
      <c r="K100" s="26" t="str">
        <f t="shared" si="24"/>
        <v/>
      </c>
    </row>
    <row r="101" spans="1:11" x14ac:dyDescent="0.25">
      <c r="A101" s="3">
        <v>45629</v>
      </c>
      <c r="B101" s="6" t="str">
        <f t="shared" si="17"/>
        <v/>
      </c>
      <c r="C101" s="6">
        <f t="shared" si="18"/>
        <v>45629</v>
      </c>
      <c r="D101" s="6" t="str">
        <f t="shared" si="19"/>
        <v/>
      </c>
      <c r="E101" s="25" t="str">
        <f t="shared" si="20"/>
        <v/>
      </c>
      <c r="F101" s="25"/>
      <c r="G101" s="6">
        <v>45755</v>
      </c>
      <c r="H101" s="26" t="str">
        <f t="shared" si="21"/>
        <v/>
      </c>
      <c r="I101" s="26">
        <f t="shared" si="22"/>
        <v>45755</v>
      </c>
      <c r="J101" s="26" t="str">
        <f t="shared" si="23"/>
        <v/>
      </c>
      <c r="K101" s="26" t="str">
        <f t="shared" si="24"/>
        <v/>
      </c>
    </row>
    <row r="102" spans="1:11" x14ac:dyDescent="0.25">
      <c r="A102" s="3">
        <v>45630</v>
      </c>
      <c r="B102" s="6" t="str">
        <f t="shared" si="17"/>
        <v/>
      </c>
      <c r="C102" s="6" t="str">
        <f t="shared" si="18"/>
        <v/>
      </c>
      <c r="D102" s="6" t="str">
        <f t="shared" si="19"/>
        <v/>
      </c>
      <c r="E102" s="25" t="str">
        <f t="shared" si="20"/>
        <v/>
      </c>
      <c r="F102" s="25"/>
      <c r="G102" s="6">
        <v>45756</v>
      </c>
      <c r="H102" s="26" t="str">
        <f t="shared" si="21"/>
        <v/>
      </c>
      <c r="I102" s="26" t="str">
        <f t="shared" si="22"/>
        <v/>
      </c>
      <c r="J102" s="26" t="str">
        <f t="shared" si="23"/>
        <v/>
      </c>
      <c r="K102" s="26" t="str">
        <f t="shared" si="24"/>
        <v/>
      </c>
    </row>
    <row r="103" spans="1:11" x14ac:dyDescent="0.25">
      <c r="A103" s="3">
        <v>45631</v>
      </c>
      <c r="B103" s="6" t="str">
        <f t="shared" si="17"/>
        <v/>
      </c>
      <c r="C103" s="6" t="str">
        <f t="shared" si="18"/>
        <v/>
      </c>
      <c r="D103" s="6">
        <f t="shared" si="19"/>
        <v>45631</v>
      </c>
      <c r="E103" s="25" t="str">
        <f t="shared" si="20"/>
        <v/>
      </c>
      <c r="F103" s="25"/>
      <c r="G103" s="6">
        <v>45757</v>
      </c>
      <c r="H103" s="26" t="str">
        <f t="shared" si="21"/>
        <v/>
      </c>
      <c r="I103" s="26" t="str">
        <f t="shared" si="22"/>
        <v/>
      </c>
      <c r="J103" s="26">
        <f t="shared" si="23"/>
        <v>45757</v>
      </c>
      <c r="K103" s="26" t="str">
        <f t="shared" si="24"/>
        <v/>
      </c>
    </row>
    <row r="104" spans="1:11" x14ac:dyDescent="0.25">
      <c r="A104" s="3">
        <v>45632</v>
      </c>
      <c r="B104" s="6" t="str">
        <f t="shared" si="17"/>
        <v/>
      </c>
      <c r="C104" s="6" t="str">
        <f t="shared" si="18"/>
        <v/>
      </c>
      <c r="D104" s="6" t="str">
        <f t="shared" si="19"/>
        <v/>
      </c>
      <c r="E104" s="25">
        <f t="shared" si="20"/>
        <v>45632</v>
      </c>
      <c r="F104" s="25"/>
      <c r="G104" s="6">
        <v>45758</v>
      </c>
      <c r="H104" s="26" t="str">
        <f t="shared" si="21"/>
        <v/>
      </c>
      <c r="I104" s="26" t="str">
        <f t="shared" si="22"/>
        <v/>
      </c>
      <c r="J104" s="26" t="str">
        <f t="shared" si="23"/>
        <v/>
      </c>
      <c r="K104" s="26">
        <f t="shared" si="24"/>
        <v>45758</v>
      </c>
    </row>
    <row r="105" spans="1:11" x14ac:dyDescent="0.25">
      <c r="A105" s="3">
        <v>45633</v>
      </c>
      <c r="B105" s="6" t="str">
        <f t="shared" ref="B105:B136" si="25">IF(WEEKDAY(A105,2)=1,IF(ISNUMBER(MATCH(A105,feries,0)),"jour férié",A105),"")</f>
        <v/>
      </c>
      <c r="C105" s="6" t="str">
        <f t="shared" ref="C105:C129" si="26">IF(WEEKDAY(A105,2)=2,IF(ISNUMBER(MATCH(A105,feries,0)),"jour férié",A105),"")</f>
        <v/>
      </c>
      <c r="D105" s="6" t="str">
        <f t="shared" ref="D105:D129" si="27">IF(WEEKDAY(A105,2)=4,IF(ISNUMBER(MATCH(A105,feries,0)),"jour férié",A105),"")</f>
        <v/>
      </c>
      <c r="E105" s="25" t="str">
        <f t="shared" ref="E105:E129" si="28">IF(WEEKDAY(A105,2)=5,IF(ISNUMBER(MATCH(A105,feries,0)),"jour férié",A105),"")</f>
        <v/>
      </c>
      <c r="F105" s="25"/>
      <c r="G105" s="6">
        <v>45759</v>
      </c>
      <c r="H105" s="26" t="str">
        <f t="shared" ref="H105:H136" si="29">IF(WEEKDAY(G105,2)=1,IF(ISNUMBER(MATCH(G105,ferie,0)),"jour férié",G105),"")</f>
        <v/>
      </c>
      <c r="I105" s="26" t="str">
        <f t="shared" ref="I105:I136" si="30">IF(WEEKDAY(G105,2)=2,IF(ISNUMBER(MATCH(G105,ferie,0)),"jour férié",G105),"")</f>
        <v/>
      </c>
      <c r="J105" s="26" t="str">
        <f t="shared" ref="J105:J136" si="31">IF(WEEKDAY(G105,2)=4,IF(ISNUMBER(MATCH(G105,ferie,0)),"jour férié",G105),"")</f>
        <v/>
      </c>
      <c r="K105" s="26" t="str">
        <f t="shared" ref="K105:K136" si="32">IF(WEEKDAY(G105,2)=5,IF(ISNUMBER(MATCH(G105,ferie,0)),"jour férié",G105),"")</f>
        <v/>
      </c>
    </row>
    <row r="106" spans="1:11" x14ac:dyDescent="0.25">
      <c r="A106" s="3">
        <v>45634</v>
      </c>
      <c r="B106" s="6" t="str">
        <f t="shared" si="25"/>
        <v/>
      </c>
      <c r="C106" s="6" t="str">
        <f t="shared" si="26"/>
        <v/>
      </c>
      <c r="D106" s="6" t="str">
        <f t="shared" si="27"/>
        <v/>
      </c>
      <c r="E106" s="25" t="str">
        <f t="shared" si="28"/>
        <v/>
      </c>
      <c r="F106" s="25"/>
      <c r="G106" s="6">
        <v>45760</v>
      </c>
      <c r="H106" s="26" t="str">
        <f t="shared" si="29"/>
        <v/>
      </c>
      <c r="I106" s="26" t="str">
        <f t="shared" si="30"/>
        <v/>
      </c>
      <c r="J106" s="26" t="str">
        <f t="shared" si="31"/>
        <v/>
      </c>
      <c r="K106" s="26" t="str">
        <f t="shared" si="32"/>
        <v/>
      </c>
    </row>
    <row r="107" spans="1:11" x14ac:dyDescent="0.25">
      <c r="A107" s="3">
        <v>45635</v>
      </c>
      <c r="B107" s="6">
        <f t="shared" si="25"/>
        <v>45635</v>
      </c>
      <c r="C107" s="6" t="str">
        <f t="shared" si="26"/>
        <v/>
      </c>
      <c r="D107" s="6" t="str">
        <f t="shared" si="27"/>
        <v/>
      </c>
      <c r="E107" s="25" t="str">
        <f t="shared" si="28"/>
        <v/>
      </c>
      <c r="F107" s="25"/>
      <c r="G107" s="6">
        <v>45761</v>
      </c>
      <c r="H107" s="26">
        <f t="shared" si="29"/>
        <v>45761</v>
      </c>
      <c r="I107" s="26" t="str">
        <f t="shared" si="30"/>
        <v/>
      </c>
      <c r="J107" s="26" t="str">
        <f t="shared" si="31"/>
        <v/>
      </c>
      <c r="K107" s="26" t="str">
        <f t="shared" si="32"/>
        <v/>
      </c>
    </row>
    <row r="108" spans="1:11" x14ac:dyDescent="0.25">
      <c r="A108" s="3">
        <v>45636</v>
      </c>
      <c r="B108" s="6" t="str">
        <f t="shared" si="25"/>
        <v/>
      </c>
      <c r="C108" s="6">
        <f t="shared" si="26"/>
        <v>45636</v>
      </c>
      <c r="D108" s="6" t="str">
        <f t="shared" si="27"/>
        <v/>
      </c>
      <c r="E108" s="25" t="str">
        <f t="shared" si="28"/>
        <v/>
      </c>
      <c r="F108" s="25"/>
      <c r="G108" s="6">
        <v>45762</v>
      </c>
      <c r="H108" s="26" t="str">
        <f t="shared" si="29"/>
        <v/>
      </c>
      <c r="I108" s="26">
        <f t="shared" si="30"/>
        <v>45762</v>
      </c>
      <c r="J108" s="26" t="str">
        <f t="shared" si="31"/>
        <v/>
      </c>
      <c r="K108" s="26" t="str">
        <f t="shared" si="32"/>
        <v/>
      </c>
    </row>
    <row r="109" spans="1:11" x14ac:dyDescent="0.25">
      <c r="A109" s="3">
        <v>45637</v>
      </c>
      <c r="B109" s="6" t="str">
        <f t="shared" si="25"/>
        <v/>
      </c>
      <c r="C109" s="6" t="str">
        <f t="shared" si="26"/>
        <v/>
      </c>
      <c r="D109" s="6" t="str">
        <f t="shared" si="27"/>
        <v/>
      </c>
      <c r="E109" s="25" t="str">
        <f t="shared" si="28"/>
        <v/>
      </c>
      <c r="F109" s="25"/>
      <c r="G109" s="6">
        <v>45763</v>
      </c>
      <c r="H109" s="26" t="str">
        <f t="shared" si="29"/>
        <v/>
      </c>
      <c r="I109" s="26" t="str">
        <f t="shared" si="30"/>
        <v/>
      </c>
      <c r="J109" s="26" t="str">
        <f t="shared" si="31"/>
        <v/>
      </c>
      <c r="K109" s="26" t="str">
        <f t="shared" si="32"/>
        <v/>
      </c>
    </row>
    <row r="110" spans="1:11" x14ac:dyDescent="0.25">
      <c r="A110" s="3">
        <v>45638</v>
      </c>
      <c r="B110" s="6" t="str">
        <f t="shared" si="25"/>
        <v/>
      </c>
      <c r="C110" s="6" t="str">
        <f t="shared" si="26"/>
        <v/>
      </c>
      <c r="D110" s="6">
        <f t="shared" si="27"/>
        <v>45638</v>
      </c>
      <c r="E110" s="25" t="str">
        <f t="shared" si="28"/>
        <v/>
      </c>
      <c r="F110" s="25"/>
      <c r="G110" s="6">
        <v>45764</v>
      </c>
      <c r="H110" s="26" t="str">
        <f t="shared" si="29"/>
        <v/>
      </c>
      <c r="I110" s="26" t="str">
        <f t="shared" si="30"/>
        <v/>
      </c>
      <c r="J110" s="26">
        <f t="shared" si="31"/>
        <v>45764</v>
      </c>
      <c r="K110" s="26" t="str">
        <f t="shared" si="32"/>
        <v/>
      </c>
    </row>
    <row r="111" spans="1:11" x14ac:dyDescent="0.25">
      <c r="A111" s="3">
        <v>45639</v>
      </c>
      <c r="B111" s="6" t="str">
        <f t="shared" si="25"/>
        <v/>
      </c>
      <c r="C111" s="6" t="str">
        <f t="shared" si="26"/>
        <v/>
      </c>
      <c r="D111" s="6" t="str">
        <f t="shared" si="27"/>
        <v/>
      </c>
      <c r="E111" s="25">
        <f t="shared" si="28"/>
        <v>45639</v>
      </c>
      <c r="F111" s="25"/>
      <c r="G111" s="6">
        <v>45765</v>
      </c>
      <c r="H111" s="26" t="str">
        <f t="shared" si="29"/>
        <v/>
      </c>
      <c r="I111" s="26" t="str">
        <f t="shared" si="30"/>
        <v/>
      </c>
      <c r="J111" s="26" t="str">
        <f t="shared" si="31"/>
        <v/>
      </c>
      <c r="K111" s="26">
        <f t="shared" si="32"/>
        <v>45765</v>
      </c>
    </row>
    <row r="112" spans="1:11" x14ac:dyDescent="0.25">
      <c r="A112" s="3">
        <v>45640</v>
      </c>
      <c r="B112" s="6" t="str">
        <f t="shared" si="25"/>
        <v/>
      </c>
      <c r="C112" s="6" t="str">
        <f t="shared" si="26"/>
        <v/>
      </c>
      <c r="D112" s="6" t="str">
        <f t="shared" si="27"/>
        <v/>
      </c>
      <c r="E112" s="25" t="str">
        <f t="shared" si="28"/>
        <v/>
      </c>
      <c r="F112" s="25"/>
      <c r="G112" s="6">
        <v>45766</v>
      </c>
      <c r="H112" s="26" t="str">
        <f t="shared" si="29"/>
        <v/>
      </c>
      <c r="I112" s="26" t="str">
        <f t="shared" si="30"/>
        <v/>
      </c>
      <c r="J112" s="26" t="str">
        <f t="shared" si="31"/>
        <v/>
      </c>
      <c r="K112" s="26" t="str">
        <f t="shared" si="32"/>
        <v/>
      </c>
    </row>
    <row r="113" spans="1:11" x14ac:dyDescent="0.25">
      <c r="A113" s="3">
        <v>45641</v>
      </c>
      <c r="B113" s="6" t="str">
        <f t="shared" si="25"/>
        <v/>
      </c>
      <c r="C113" s="6" t="str">
        <f t="shared" si="26"/>
        <v/>
      </c>
      <c r="D113" s="6" t="str">
        <f t="shared" si="27"/>
        <v/>
      </c>
      <c r="E113" s="25" t="str">
        <f t="shared" si="28"/>
        <v/>
      </c>
      <c r="F113" s="25"/>
      <c r="G113" s="6">
        <v>45767</v>
      </c>
      <c r="H113" s="26" t="str">
        <f t="shared" si="29"/>
        <v/>
      </c>
      <c r="I113" s="26" t="str">
        <f t="shared" si="30"/>
        <v/>
      </c>
      <c r="J113" s="26" t="str">
        <f t="shared" si="31"/>
        <v/>
      </c>
      <c r="K113" s="26" t="str">
        <f t="shared" si="32"/>
        <v/>
      </c>
    </row>
    <row r="114" spans="1:11" x14ac:dyDescent="0.25">
      <c r="A114" s="3">
        <v>45642</v>
      </c>
      <c r="B114" s="6">
        <f t="shared" si="25"/>
        <v>45642</v>
      </c>
      <c r="C114" s="6" t="str">
        <f t="shared" si="26"/>
        <v/>
      </c>
      <c r="D114" s="6" t="str">
        <f t="shared" si="27"/>
        <v/>
      </c>
      <c r="E114" s="25" t="str">
        <f t="shared" si="28"/>
        <v/>
      </c>
      <c r="F114" s="25"/>
      <c r="G114" s="6">
        <v>45768</v>
      </c>
      <c r="H114" s="26" t="str">
        <f t="shared" si="29"/>
        <v>jour férié</v>
      </c>
      <c r="I114" s="26" t="str">
        <f t="shared" si="30"/>
        <v/>
      </c>
      <c r="J114" s="26" t="str">
        <f t="shared" si="31"/>
        <v/>
      </c>
      <c r="K114" s="26" t="str">
        <f t="shared" si="32"/>
        <v/>
      </c>
    </row>
    <row r="115" spans="1:11" x14ac:dyDescent="0.25">
      <c r="A115" s="3">
        <v>45643</v>
      </c>
      <c r="B115" s="6" t="str">
        <f t="shared" si="25"/>
        <v/>
      </c>
      <c r="C115" s="6">
        <f t="shared" si="26"/>
        <v>45643</v>
      </c>
      <c r="D115" s="6" t="str">
        <f t="shared" si="27"/>
        <v/>
      </c>
      <c r="E115" s="25" t="str">
        <f t="shared" si="28"/>
        <v/>
      </c>
      <c r="F115" s="25"/>
      <c r="G115" s="6">
        <v>45769</v>
      </c>
      <c r="H115" s="26" t="str">
        <f t="shared" si="29"/>
        <v/>
      </c>
      <c r="I115" s="26">
        <f t="shared" si="30"/>
        <v>45769</v>
      </c>
      <c r="J115" s="26" t="str">
        <f t="shared" si="31"/>
        <v/>
      </c>
      <c r="K115" s="26" t="str">
        <f t="shared" si="32"/>
        <v/>
      </c>
    </row>
    <row r="116" spans="1:11" x14ac:dyDescent="0.25">
      <c r="A116" s="3">
        <v>45644</v>
      </c>
      <c r="B116" s="6" t="str">
        <f t="shared" si="25"/>
        <v/>
      </c>
      <c r="C116" s="6" t="str">
        <f t="shared" si="26"/>
        <v/>
      </c>
      <c r="D116" s="6" t="str">
        <f t="shared" si="27"/>
        <v/>
      </c>
      <c r="E116" s="25" t="str">
        <f t="shared" si="28"/>
        <v/>
      </c>
      <c r="F116" s="25"/>
      <c r="G116" s="6">
        <v>45770</v>
      </c>
      <c r="H116" s="26" t="str">
        <f t="shared" si="29"/>
        <v/>
      </c>
      <c r="I116" s="26" t="str">
        <f t="shared" si="30"/>
        <v/>
      </c>
      <c r="J116" s="26" t="str">
        <f t="shared" si="31"/>
        <v/>
      </c>
      <c r="K116" s="26" t="str">
        <f t="shared" si="32"/>
        <v/>
      </c>
    </row>
    <row r="117" spans="1:11" x14ac:dyDescent="0.25">
      <c r="A117" s="3">
        <v>45645</v>
      </c>
      <c r="B117" s="6" t="str">
        <f t="shared" si="25"/>
        <v/>
      </c>
      <c r="C117" s="6" t="str">
        <f t="shared" si="26"/>
        <v/>
      </c>
      <c r="D117" s="6">
        <f t="shared" si="27"/>
        <v>45645</v>
      </c>
      <c r="E117" s="25" t="str">
        <f t="shared" si="28"/>
        <v/>
      </c>
      <c r="F117" s="25"/>
      <c r="G117" s="6">
        <v>45771</v>
      </c>
      <c r="H117" s="26" t="str">
        <f t="shared" si="29"/>
        <v/>
      </c>
      <c r="I117" s="26" t="str">
        <f t="shared" si="30"/>
        <v/>
      </c>
      <c r="J117" s="26">
        <f t="shared" si="31"/>
        <v>45771</v>
      </c>
      <c r="K117" s="26" t="str">
        <f t="shared" si="32"/>
        <v/>
      </c>
    </row>
    <row r="118" spans="1:11" x14ac:dyDescent="0.25">
      <c r="A118" s="3">
        <v>45646</v>
      </c>
      <c r="B118" s="6" t="str">
        <f t="shared" si="25"/>
        <v/>
      </c>
      <c r="C118" s="6" t="str">
        <f t="shared" si="26"/>
        <v/>
      </c>
      <c r="D118" s="6" t="str">
        <f t="shared" si="27"/>
        <v/>
      </c>
      <c r="E118" s="25">
        <f t="shared" si="28"/>
        <v>45646</v>
      </c>
      <c r="F118" s="25"/>
      <c r="G118" s="6">
        <v>45772</v>
      </c>
      <c r="H118" s="26" t="str">
        <f t="shared" si="29"/>
        <v/>
      </c>
      <c r="I118" s="26" t="str">
        <f t="shared" si="30"/>
        <v/>
      </c>
      <c r="J118" s="26" t="str">
        <f t="shared" si="31"/>
        <v/>
      </c>
      <c r="K118" s="26">
        <f t="shared" si="32"/>
        <v>45772</v>
      </c>
    </row>
    <row r="119" spans="1:11" x14ac:dyDescent="0.25">
      <c r="A119" s="3">
        <v>45647</v>
      </c>
      <c r="B119" s="6" t="str">
        <f t="shared" si="25"/>
        <v/>
      </c>
      <c r="C119" s="6" t="str">
        <f t="shared" si="26"/>
        <v/>
      </c>
      <c r="D119" s="6" t="str">
        <f t="shared" si="27"/>
        <v/>
      </c>
      <c r="E119" s="25" t="str">
        <f t="shared" si="28"/>
        <v/>
      </c>
      <c r="F119" s="25"/>
      <c r="G119" s="6">
        <v>45773</v>
      </c>
      <c r="H119" s="26" t="str">
        <f t="shared" si="29"/>
        <v/>
      </c>
      <c r="I119" s="26" t="str">
        <f t="shared" si="30"/>
        <v/>
      </c>
      <c r="J119" s="26" t="str">
        <f t="shared" si="31"/>
        <v/>
      </c>
      <c r="K119" s="26" t="str">
        <f t="shared" si="32"/>
        <v/>
      </c>
    </row>
    <row r="120" spans="1:11" x14ac:dyDescent="0.25">
      <c r="A120" s="3">
        <v>45648</v>
      </c>
      <c r="B120" s="6" t="str">
        <f t="shared" si="25"/>
        <v/>
      </c>
      <c r="C120" s="6" t="str">
        <f t="shared" si="26"/>
        <v/>
      </c>
      <c r="D120" s="6" t="str">
        <f t="shared" si="27"/>
        <v/>
      </c>
      <c r="E120" s="25" t="str">
        <f t="shared" si="28"/>
        <v/>
      </c>
      <c r="F120" s="25"/>
      <c r="G120" s="6">
        <v>45774</v>
      </c>
      <c r="H120" s="26" t="str">
        <f t="shared" si="29"/>
        <v/>
      </c>
      <c r="I120" s="26" t="str">
        <f t="shared" si="30"/>
        <v/>
      </c>
      <c r="J120" s="26" t="str">
        <f t="shared" si="31"/>
        <v/>
      </c>
      <c r="K120" s="26" t="str">
        <f t="shared" si="32"/>
        <v/>
      </c>
    </row>
    <row r="121" spans="1:11" x14ac:dyDescent="0.25">
      <c r="A121" s="3">
        <v>45649</v>
      </c>
      <c r="B121" s="6">
        <f t="shared" si="25"/>
        <v>45649</v>
      </c>
      <c r="C121" s="6" t="str">
        <f t="shared" si="26"/>
        <v/>
      </c>
      <c r="D121" s="6" t="str">
        <f t="shared" si="27"/>
        <v/>
      </c>
      <c r="E121" s="25" t="str">
        <f t="shared" si="28"/>
        <v/>
      </c>
      <c r="F121" s="25"/>
      <c r="G121" s="6">
        <v>45775</v>
      </c>
      <c r="H121" s="26">
        <f t="shared" si="29"/>
        <v>45775</v>
      </c>
      <c r="I121" s="26" t="str">
        <f t="shared" si="30"/>
        <v/>
      </c>
      <c r="J121" s="26" t="str">
        <f t="shared" si="31"/>
        <v/>
      </c>
      <c r="K121" s="26" t="str">
        <f t="shared" si="32"/>
        <v/>
      </c>
    </row>
    <row r="122" spans="1:11" x14ac:dyDescent="0.25">
      <c r="A122" s="3">
        <v>45650</v>
      </c>
      <c r="B122" s="6" t="str">
        <f t="shared" si="25"/>
        <v/>
      </c>
      <c r="C122" s="6">
        <f t="shared" si="26"/>
        <v>45650</v>
      </c>
      <c r="D122" s="6" t="str">
        <f t="shared" si="27"/>
        <v/>
      </c>
      <c r="E122" s="25" t="str">
        <f t="shared" si="28"/>
        <v/>
      </c>
      <c r="F122" s="25"/>
      <c r="G122" s="6">
        <v>45776</v>
      </c>
      <c r="H122" s="26" t="str">
        <f t="shared" si="29"/>
        <v/>
      </c>
      <c r="I122" s="26">
        <f t="shared" si="30"/>
        <v>45776</v>
      </c>
      <c r="J122" s="26" t="str">
        <f t="shared" si="31"/>
        <v/>
      </c>
      <c r="K122" s="26" t="str">
        <f t="shared" si="32"/>
        <v/>
      </c>
    </row>
    <row r="123" spans="1:11" x14ac:dyDescent="0.25">
      <c r="A123" s="3">
        <v>45651</v>
      </c>
      <c r="B123" s="6" t="str">
        <f t="shared" si="25"/>
        <v/>
      </c>
      <c r="C123" s="6" t="str">
        <f t="shared" si="26"/>
        <v/>
      </c>
      <c r="D123" s="6" t="str">
        <f t="shared" si="27"/>
        <v/>
      </c>
      <c r="E123" s="25" t="str">
        <f t="shared" si="28"/>
        <v/>
      </c>
      <c r="F123" s="25"/>
      <c r="G123" s="6">
        <v>45777</v>
      </c>
      <c r="H123" s="26" t="str">
        <f t="shared" si="29"/>
        <v/>
      </c>
      <c r="I123" s="26" t="str">
        <f t="shared" si="30"/>
        <v/>
      </c>
      <c r="J123" s="26" t="str">
        <f t="shared" si="31"/>
        <v/>
      </c>
      <c r="K123" s="26" t="str">
        <f t="shared" si="32"/>
        <v/>
      </c>
    </row>
    <row r="124" spans="1:11" x14ac:dyDescent="0.25">
      <c r="A124" s="3">
        <v>45652</v>
      </c>
      <c r="B124" s="6" t="str">
        <f t="shared" si="25"/>
        <v/>
      </c>
      <c r="C124" s="6" t="str">
        <f t="shared" si="26"/>
        <v/>
      </c>
      <c r="D124" s="6">
        <f t="shared" si="27"/>
        <v>45652</v>
      </c>
      <c r="E124" s="25" t="str">
        <f t="shared" si="28"/>
        <v/>
      </c>
      <c r="F124" s="25"/>
      <c r="G124" s="6">
        <v>45778</v>
      </c>
      <c r="H124" s="26" t="str">
        <f t="shared" si="29"/>
        <v/>
      </c>
      <c r="I124" s="26" t="str">
        <f t="shared" si="30"/>
        <v/>
      </c>
      <c r="J124" s="26" t="str">
        <f t="shared" si="31"/>
        <v>jour férié</v>
      </c>
      <c r="K124" s="26" t="str">
        <f t="shared" si="32"/>
        <v/>
      </c>
    </row>
    <row r="125" spans="1:11" x14ac:dyDescent="0.25">
      <c r="A125" s="3">
        <v>45653</v>
      </c>
      <c r="B125" s="6" t="str">
        <f t="shared" si="25"/>
        <v/>
      </c>
      <c r="C125" s="6" t="str">
        <f t="shared" si="26"/>
        <v/>
      </c>
      <c r="D125" s="6" t="str">
        <f t="shared" si="27"/>
        <v/>
      </c>
      <c r="E125" s="25">
        <f t="shared" si="28"/>
        <v>45653</v>
      </c>
      <c r="F125" s="25"/>
      <c r="G125" s="6">
        <v>45779</v>
      </c>
      <c r="H125" s="26" t="str">
        <f t="shared" si="29"/>
        <v/>
      </c>
      <c r="I125" s="26" t="str">
        <f t="shared" si="30"/>
        <v/>
      </c>
      <c r="J125" s="26" t="str">
        <f t="shared" si="31"/>
        <v/>
      </c>
      <c r="K125" s="26">
        <f t="shared" si="32"/>
        <v>45779</v>
      </c>
    </row>
    <row r="126" spans="1:11" x14ac:dyDescent="0.25">
      <c r="A126" s="3">
        <v>45654</v>
      </c>
      <c r="B126" s="6" t="str">
        <f t="shared" si="25"/>
        <v/>
      </c>
      <c r="C126" s="6" t="str">
        <f t="shared" si="26"/>
        <v/>
      </c>
      <c r="D126" s="6" t="str">
        <f t="shared" si="27"/>
        <v/>
      </c>
      <c r="E126" s="25" t="str">
        <f t="shared" si="28"/>
        <v/>
      </c>
      <c r="F126" s="25"/>
      <c r="G126" s="6">
        <v>45780</v>
      </c>
      <c r="H126" s="26" t="str">
        <f t="shared" si="29"/>
        <v/>
      </c>
      <c r="I126" s="26" t="str">
        <f t="shared" si="30"/>
        <v/>
      </c>
      <c r="J126" s="26" t="str">
        <f t="shared" si="31"/>
        <v/>
      </c>
      <c r="K126" s="26" t="str">
        <f t="shared" si="32"/>
        <v/>
      </c>
    </row>
    <row r="127" spans="1:11" x14ac:dyDescent="0.25">
      <c r="A127" s="3">
        <v>45655</v>
      </c>
      <c r="B127" s="6" t="str">
        <f t="shared" si="25"/>
        <v/>
      </c>
      <c r="C127" s="6" t="str">
        <f t="shared" si="26"/>
        <v/>
      </c>
      <c r="D127" s="6" t="str">
        <f t="shared" si="27"/>
        <v/>
      </c>
      <c r="E127" s="25" t="str">
        <f t="shared" si="28"/>
        <v/>
      </c>
      <c r="F127" s="25"/>
      <c r="G127" s="6">
        <v>45781</v>
      </c>
      <c r="H127" s="26" t="str">
        <f t="shared" si="29"/>
        <v/>
      </c>
      <c r="I127" s="26" t="str">
        <f t="shared" si="30"/>
        <v/>
      </c>
      <c r="J127" s="26" t="str">
        <f t="shared" si="31"/>
        <v/>
      </c>
      <c r="K127" s="26" t="str">
        <f t="shared" si="32"/>
        <v/>
      </c>
    </row>
    <row r="128" spans="1:11" x14ac:dyDescent="0.25">
      <c r="A128" s="3">
        <v>45656</v>
      </c>
      <c r="B128" s="6">
        <f t="shared" si="25"/>
        <v>45656</v>
      </c>
      <c r="C128" s="6" t="str">
        <f t="shared" si="26"/>
        <v/>
      </c>
      <c r="D128" s="6" t="str">
        <f t="shared" si="27"/>
        <v/>
      </c>
      <c r="E128" s="25" t="str">
        <f t="shared" si="28"/>
        <v/>
      </c>
      <c r="F128" s="25"/>
      <c r="G128" s="6">
        <v>45782</v>
      </c>
      <c r="H128" s="26">
        <f t="shared" si="29"/>
        <v>45782</v>
      </c>
      <c r="I128" s="26" t="str">
        <f t="shared" si="30"/>
        <v/>
      </c>
      <c r="J128" s="26" t="str">
        <f t="shared" si="31"/>
        <v/>
      </c>
      <c r="K128" s="26" t="str">
        <f t="shared" si="32"/>
        <v/>
      </c>
    </row>
    <row r="129" spans="1:11" x14ac:dyDescent="0.25">
      <c r="A129" s="3">
        <v>45657</v>
      </c>
      <c r="B129" s="6" t="str">
        <f t="shared" si="25"/>
        <v/>
      </c>
      <c r="C129" s="6">
        <f t="shared" si="26"/>
        <v>45657</v>
      </c>
      <c r="D129" s="6" t="str">
        <f t="shared" si="27"/>
        <v/>
      </c>
      <c r="E129" s="25" t="str">
        <f t="shared" si="28"/>
        <v/>
      </c>
      <c r="F129" s="25"/>
      <c r="G129" s="6">
        <v>45783</v>
      </c>
      <c r="H129" s="26" t="str">
        <f t="shared" si="29"/>
        <v/>
      </c>
      <c r="I129" s="26">
        <f t="shared" si="30"/>
        <v>45783</v>
      </c>
      <c r="J129" s="26" t="str">
        <f t="shared" si="31"/>
        <v/>
      </c>
      <c r="K129" s="26" t="str">
        <f t="shared" si="32"/>
        <v/>
      </c>
    </row>
    <row r="130" spans="1:11" x14ac:dyDescent="0.25">
      <c r="C130" s="6"/>
      <c r="D130" s="6"/>
      <c r="E130" s="25"/>
      <c r="F130" s="25"/>
      <c r="G130" s="6">
        <v>45784</v>
      </c>
      <c r="H130" s="26" t="str">
        <f t="shared" si="29"/>
        <v/>
      </c>
      <c r="I130" s="26" t="str">
        <f t="shared" si="30"/>
        <v/>
      </c>
      <c r="J130" s="26" t="str">
        <f t="shared" si="31"/>
        <v/>
      </c>
      <c r="K130" s="26" t="str">
        <f t="shared" si="32"/>
        <v/>
      </c>
    </row>
    <row r="131" spans="1:11" x14ac:dyDescent="0.25">
      <c r="C131" s="6"/>
      <c r="D131" s="6"/>
      <c r="E131" s="25"/>
      <c r="F131" s="25"/>
      <c r="G131" s="6">
        <v>45785</v>
      </c>
      <c r="H131" s="26" t="str">
        <f t="shared" si="29"/>
        <v/>
      </c>
      <c r="I131" s="26" t="str">
        <f t="shared" si="30"/>
        <v/>
      </c>
      <c r="J131" s="26" t="str">
        <f t="shared" si="31"/>
        <v>jour férié</v>
      </c>
      <c r="K131" s="26" t="str">
        <f t="shared" si="32"/>
        <v/>
      </c>
    </row>
    <row r="132" spans="1:11" x14ac:dyDescent="0.25">
      <c r="C132" s="6"/>
      <c r="D132" s="6"/>
      <c r="E132" s="25"/>
      <c r="F132" s="25"/>
      <c r="G132" s="6">
        <v>45786</v>
      </c>
      <c r="H132" s="26" t="str">
        <f t="shared" si="29"/>
        <v/>
      </c>
      <c r="I132" s="26" t="str">
        <f t="shared" si="30"/>
        <v/>
      </c>
      <c r="J132" s="26" t="str">
        <f t="shared" si="31"/>
        <v/>
      </c>
      <c r="K132" s="26">
        <f t="shared" si="32"/>
        <v>45786</v>
      </c>
    </row>
    <row r="133" spans="1:11" x14ac:dyDescent="0.25">
      <c r="C133" s="6"/>
      <c r="D133" s="6"/>
      <c r="E133" s="25"/>
      <c r="F133" s="25"/>
      <c r="G133" s="6">
        <v>45787</v>
      </c>
      <c r="H133" s="26" t="str">
        <f t="shared" si="29"/>
        <v/>
      </c>
      <c r="I133" s="26" t="str">
        <f t="shared" si="30"/>
        <v/>
      </c>
      <c r="J133" s="26" t="str">
        <f t="shared" si="31"/>
        <v/>
      </c>
      <c r="K133" s="26" t="str">
        <f t="shared" si="32"/>
        <v/>
      </c>
    </row>
    <row r="134" spans="1:11" x14ac:dyDescent="0.25">
      <c r="C134" s="6"/>
      <c r="D134" s="6"/>
      <c r="E134" s="25"/>
      <c r="F134" s="25"/>
      <c r="G134" s="6">
        <v>45788</v>
      </c>
      <c r="H134" s="26" t="str">
        <f t="shared" si="29"/>
        <v/>
      </c>
      <c r="I134" s="26" t="str">
        <f t="shared" si="30"/>
        <v/>
      </c>
      <c r="J134" s="26" t="str">
        <f t="shared" si="31"/>
        <v/>
      </c>
      <c r="K134" s="26" t="str">
        <f t="shared" si="32"/>
        <v/>
      </c>
    </row>
    <row r="135" spans="1:11" x14ac:dyDescent="0.25">
      <c r="C135" s="6"/>
      <c r="D135" s="6"/>
      <c r="E135" s="25"/>
      <c r="F135" s="25"/>
      <c r="G135" s="6">
        <v>45789</v>
      </c>
      <c r="H135" s="26">
        <f t="shared" si="29"/>
        <v>45789</v>
      </c>
      <c r="I135" s="26" t="str">
        <f t="shared" si="30"/>
        <v/>
      </c>
      <c r="J135" s="26" t="str">
        <f t="shared" si="31"/>
        <v/>
      </c>
      <c r="K135" s="26" t="str">
        <f t="shared" si="32"/>
        <v/>
      </c>
    </row>
    <row r="136" spans="1:11" x14ac:dyDescent="0.25">
      <c r="C136" s="6"/>
      <c r="D136" s="6"/>
      <c r="E136" s="25"/>
      <c r="F136" s="25"/>
      <c r="G136" s="6">
        <v>45790</v>
      </c>
      <c r="H136" s="26" t="str">
        <f t="shared" si="29"/>
        <v/>
      </c>
      <c r="I136" s="26">
        <f t="shared" si="30"/>
        <v>45790</v>
      </c>
      <c r="J136" s="26" t="str">
        <f t="shared" si="31"/>
        <v/>
      </c>
      <c r="K136" s="26" t="str">
        <f t="shared" si="32"/>
        <v/>
      </c>
    </row>
    <row r="137" spans="1:11" x14ac:dyDescent="0.25">
      <c r="C137" s="6"/>
      <c r="D137" s="6"/>
      <c r="E137" s="25"/>
      <c r="F137" s="25"/>
      <c r="G137" s="6">
        <v>45791</v>
      </c>
      <c r="H137" s="26" t="str">
        <f t="shared" ref="H137:H168" si="33">IF(WEEKDAY(G137,2)=1,IF(ISNUMBER(MATCH(G137,ferie,0)),"jour férié",G137),"")</f>
        <v/>
      </c>
      <c r="I137" s="26" t="str">
        <f t="shared" ref="I137:I168" si="34">IF(WEEKDAY(G137,2)=2,IF(ISNUMBER(MATCH(G137,ferie,0)),"jour férié",G137),"")</f>
        <v/>
      </c>
      <c r="J137" s="26" t="str">
        <f t="shared" ref="J137:J168" si="35">IF(WEEKDAY(G137,2)=4,IF(ISNUMBER(MATCH(G137,ferie,0)),"jour férié",G137),"")</f>
        <v/>
      </c>
      <c r="K137" s="26" t="str">
        <f t="shared" ref="K137:K168" si="36">IF(WEEKDAY(G137,2)=5,IF(ISNUMBER(MATCH(G137,ferie,0)),"jour férié",G137),"")</f>
        <v/>
      </c>
    </row>
    <row r="138" spans="1:11" x14ac:dyDescent="0.25">
      <c r="C138" s="6"/>
      <c r="D138" s="6"/>
      <c r="E138" s="25"/>
      <c r="F138" s="25"/>
      <c r="G138" s="6">
        <v>45792</v>
      </c>
      <c r="H138" s="26" t="str">
        <f t="shared" si="33"/>
        <v/>
      </c>
      <c r="I138" s="26" t="str">
        <f t="shared" si="34"/>
        <v/>
      </c>
      <c r="J138" s="26">
        <f t="shared" si="35"/>
        <v>45792</v>
      </c>
      <c r="K138" s="26" t="str">
        <f t="shared" si="36"/>
        <v/>
      </c>
    </row>
    <row r="139" spans="1:11" x14ac:dyDescent="0.25">
      <c r="C139" s="6"/>
      <c r="D139" s="6"/>
      <c r="E139" s="25"/>
      <c r="F139" s="25"/>
      <c r="G139" s="6">
        <v>45793</v>
      </c>
      <c r="H139" s="26" t="str">
        <f t="shared" si="33"/>
        <v/>
      </c>
      <c r="I139" s="26" t="str">
        <f t="shared" si="34"/>
        <v/>
      </c>
      <c r="J139" s="26" t="str">
        <f t="shared" si="35"/>
        <v/>
      </c>
      <c r="K139" s="26">
        <f t="shared" si="36"/>
        <v>45793</v>
      </c>
    </row>
    <row r="140" spans="1:11" x14ac:dyDescent="0.25">
      <c r="C140" s="6"/>
      <c r="D140" s="6"/>
      <c r="E140" s="25"/>
      <c r="F140" s="25"/>
      <c r="G140" s="6">
        <v>45794</v>
      </c>
      <c r="H140" s="26" t="str">
        <f t="shared" si="33"/>
        <v/>
      </c>
      <c r="I140" s="26" t="str">
        <f t="shared" si="34"/>
        <v/>
      </c>
      <c r="J140" s="26" t="str">
        <f t="shared" si="35"/>
        <v/>
      </c>
      <c r="K140" s="26" t="str">
        <f t="shared" si="36"/>
        <v/>
      </c>
    </row>
    <row r="141" spans="1:11" x14ac:dyDescent="0.25">
      <c r="C141" s="6"/>
      <c r="D141" s="6"/>
      <c r="E141" s="25"/>
      <c r="F141" s="25"/>
      <c r="G141" s="6">
        <v>45795</v>
      </c>
      <c r="H141" s="26" t="str">
        <f t="shared" si="33"/>
        <v/>
      </c>
      <c r="I141" s="26" t="str">
        <f t="shared" si="34"/>
        <v/>
      </c>
      <c r="J141" s="26" t="str">
        <f t="shared" si="35"/>
        <v/>
      </c>
      <c r="K141" s="26" t="str">
        <f t="shared" si="36"/>
        <v/>
      </c>
    </row>
    <row r="142" spans="1:11" x14ac:dyDescent="0.25">
      <c r="C142" s="6"/>
      <c r="D142" s="6"/>
      <c r="E142" s="25"/>
      <c r="F142" s="25"/>
      <c r="G142" s="6">
        <v>45796</v>
      </c>
      <c r="H142" s="26">
        <f t="shared" si="33"/>
        <v>45796</v>
      </c>
      <c r="I142" s="26" t="str">
        <f t="shared" si="34"/>
        <v/>
      </c>
      <c r="J142" s="26" t="str">
        <f t="shared" si="35"/>
        <v/>
      </c>
      <c r="K142" s="26" t="str">
        <f t="shared" si="36"/>
        <v/>
      </c>
    </row>
    <row r="143" spans="1:11" x14ac:dyDescent="0.25">
      <c r="C143" s="6"/>
      <c r="D143" s="6"/>
      <c r="E143" s="25"/>
      <c r="F143" s="25"/>
      <c r="G143" s="6">
        <v>45797</v>
      </c>
      <c r="H143" s="26" t="str">
        <f t="shared" si="33"/>
        <v/>
      </c>
      <c r="I143" s="26">
        <f t="shared" si="34"/>
        <v>45797</v>
      </c>
      <c r="J143" s="26" t="str">
        <f t="shared" si="35"/>
        <v/>
      </c>
      <c r="K143" s="26" t="str">
        <f t="shared" si="36"/>
        <v/>
      </c>
    </row>
    <row r="144" spans="1:11" x14ac:dyDescent="0.25">
      <c r="C144" s="6"/>
      <c r="D144" s="6"/>
      <c r="E144" s="25"/>
      <c r="F144" s="25"/>
      <c r="G144" s="6">
        <v>45798</v>
      </c>
      <c r="H144" s="26" t="str">
        <f t="shared" si="33"/>
        <v/>
      </c>
      <c r="I144" s="26" t="str">
        <f t="shared" si="34"/>
        <v/>
      </c>
      <c r="J144" s="26" t="str">
        <f t="shared" si="35"/>
        <v/>
      </c>
      <c r="K144" s="26" t="str">
        <f t="shared" si="36"/>
        <v/>
      </c>
    </row>
    <row r="145" spans="3:11" x14ac:dyDescent="0.25">
      <c r="C145" s="6"/>
      <c r="D145" s="6"/>
      <c r="E145" s="25"/>
      <c r="F145" s="25"/>
      <c r="G145" s="6">
        <v>45799</v>
      </c>
      <c r="H145" s="26" t="str">
        <f t="shared" si="33"/>
        <v/>
      </c>
      <c r="I145" s="26" t="str">
        <f t="shared" si="34"/>
        <v/>
      </c>
      <c r="J145" s="26">
        <f t="shared" si="35"/>
        <v>45799</v>
      </c>
      <c r="K145" s="26" t="str">
        <f t="shared" si="36"/>
        <v/>
      </c>
    </row>
    <row r="146" spans="3:11" x14ac:dyDescent="0.25">
      <c r="C146" s="6"/>
      <c r="D146" s="6"/>
      <c r="E146" s="25"/>
      <c r="F146" s="25"/>
      <c r="G146" s="6">
        <v>45800</v>
      </c>
      <c r="H146" s="26" t="str">
        <f t="shared" si="33"/>
        <v/>
      </c>
      <c r="I146" s="26" t="str">
        <f t="shared" si="34"/>
        <v/>
      </c>
      <c r="J146" s="26" t="str">
        <f t="shared" si="35"/>
        <v/>
      </c>
      <c r="K146" s="26">
        <f t="shared" si="36"/>
        <v>45800</v>
      </c>
    </row>
    <row r="147" spans="3:11" x14ac:dyDescent="0.25">
      <c r="C147" s="6"/>
      <c r="D147" s="6"/>
      <c r="E147" s="25"/>
      <c r="F147" s="25"/>
      <c r="G147" s="6">
        <v>45801</v>
      </c>
      <c r="H147" s="26" t="str">
        <f t="shared" si="33"/>
        <v/>
      </c>
      <c r="I147" s="26" t="str">
        <f t="shared" si="34"/>
        <v/>
      </c>
      <c r="J147" s="26" t="str">
        <f t="shared" si="35"/>
        <v/>
      </c>
      <c r="K147" s="26" t="str">
        <f t="shared" si="36"/>
        <v/>
      </c>
    </row>
    <row r="148" spans="3:11" x14ac:dyDescent="0.25">
      <c r="C148" s="6"/>
      <c r="D148" s="6"/>
      <c r="E148" s="25"/>
      <c r="F148" s="25"/>
      <c r="G148" s="6">
        <v>45802</v>
      </c>
      <c r="H148" s="26" t="str">
        <f t="shared" si="33"/>
        <v/>
      </c>
      <c r="I148" s="26" t="str">
        <f t="shared" si="34"/>
        <v/>
      </c>
      <c r="J148" s="26" t="str">
        <f t="shared" si="35"/>
        <v/>
      </c>
      <c r="K148" s="26" t="str">
        <f t="shared" si="36"/>
        <v/>
      </c>
    </row>
    <row r="149" spans="3:11" x14ac:dyDescent="0.25">
      <c r="C149" s="6"/>
      <c r="D149" s="6"/>
      <c r="E149" s="25"/>
      <c r="F149" s="25"/>
      <c r="G149" s="6">
        <v>45803</v>
      </c>
      <c r="H149" s="26">
        <f t="shared" si="33"/>
        <v>45803</v>
      </c>
      <c r="I149" s="26" t="str">
        <f t="shared" si="34"/>
        <v/>
      </c>
      <c r="J149" s="26" t="str">
        <f t="shared" si="35"/>
        <v/>
      </c>
      <c r="K149" s="26" t="str">
        <f t="shared" si="36"/>
        <v/>
      </c>
    </row>
    <row r="150" spans="3:11" x14ac:dyDescent="0.25">
      <c r="C150" s="6"/>
      <c r="D150" s="6"/>
      <c r="E150" s="25"/>
      <c r="F150" s="25"/>
      <c r="G150" s="6">
        <v>45804</v>
      </c>
      <c r="H150" s="26" t="str">
        <f t="shared" si="33"/>
        <v/>
      </c>
      <c r="I150" s="26">
        <f t="shared" si="34"/>
        <v>45804</v>
      </c>
      <c r="J150" s="26" t="str">
        <f t="shared" si="35"/>
        <v/>
      </c>
      <c r="K150" s="26" t="str">
        <f t="shared" si="36"/>
        <v/>
      </c>
    </row>
    <row r="151" spans="3:11" x14ac:dyDescent="0.25">
      <c r="C151" s="6"/>
      <c r="D151" s="6"/>
      <c r="E151" s="25"/>
      <c r="F151" s="25"/>
      <c r="G151" s="6">
        <v>45805</v>
      </c>
      <c r="H151" s="26" t="str">
        <f t="shared" si="33"/>
        <v/>
      </c>
      <c r="I151" s="26" t="str">
        <f t="shared" si="34"/>
        <v/>
      </c>
      <c r="J151" s="26" t="str">
        <f t="shared" si="35"/>
        <v/>
      </c>
      <c r="K151" s="26" t="str">
        <f t="shared" si="36"/>
        <v/>
      </c>
    </row>
    <row r="152" spans="3:11" x14ac:dyDescent="0.25">
      <c r="C152" s="6"/>
      <c r="D152" s="6"/>
      <c r="E152" s="25"/>
      <c r="F152" s="25"/>
      <c r="G152" s="6">
        <v>45806</v>
      </c>
      <c r="H152" s="26" t="str">
        <f t="shared" si="33"/>
        <v/>
      </c>
      <c r="I152" s="26" t="str">
        <f t="shared" si="34"/>
        <v/>
      </c>
      <c r="J152" s="26" t="str">
        <f t="shared" si="35"/>
        <v>jour férié</v>
      </c>
      <c r="K152" s="26" t="str">
        <f t="shared" si="36"/>
        <v/>
      </c>
    </row>
    <row r="153" spans="3:11" x14ac:dyDescent="0.25">
      <c r="C153" s="6"/>
      <c r="D153" s="6"/>
      <c r="E153" s="25"/>
      <c r="F153" s="25"/>
      <c r="G153" s="6">
        <v>45807</v>
      </c>
      <c r="H153" s="26" t="str">
        <f t="shared" si="33"/>
        <v/>
      </c>
      <c r="I153" s="26" t="str">
        <f t="shared" si="34"/>
        <v/>
      </c>
      <c r="J153" s="26" t="str">
        <f t="shared" si="35"/>
        <v/>
      </c>
      <c r="K153" s="26">
        <f t="shared" si="36"/>
        <v>45807</v>
      </c>
    </row>
    <row r="154" spans="3:11" x14ac:dyDescent="0.25">
      <c r="C154" s="6"/>
      <c r="D154" s="6"/>
      <c r="E154" s="25"/>
      <c r="F154" s="25"/>
      <c r="G154" s="6">
        <v>45808</v>
      </c>
      <c r="H154" s="26" t="str">
        <f t="shared" si="33"/>
        <v/>
      </c>
      <c r="I154" s="26" t="str">
        <f t="shared" si="34"/>
        <v/>
      </c>
      <c r="J154" s="26" t="str">
        <f t="shared" si="35"/>
        <v/>
      </c>
      <c r="K154" s="26" t="str">
        <f t="shared" si="36"/>
        <v/>
      </c>
    </row>
    <row r="155" spans="3:11" x14ac:dyDescent="0.25">
      <c r="C155" s="6"/>
      <c r="D155" s="6"/>
      <c r="E155" s="25"/>
      <c r="F155" s="25"/>
      <c r="G155" s="6">
        <v>45809</v>
      </c>
      <c r="H155" s="26" t="str">
        <f t="shared" si="33"/>
        <v/>
      </c>
      <c r="I155" s="26" t="str">
        <f t="shared" si="34"/>
        <v/>
      </c>
      <c r="J155" s="26" t="str">
        <f t="shared" si="35"/>
        <v/>
      </c>
      <c r="K155" s="26" t="str">
        <f t="shared" si="36"/>
        <v/>
      </c>
    </row>
    <row r="156" spans="3:11" x14ac:dyDescent="0.25">
      <c r="C156" s="6"/>
      <c r="D156" s="6"/>
      <c r="E156" s="25"/>
      <c r="F156" s="25"/>
      <c r="G156" s="6">
        <v>45810</v>
      </c>
      <c r="H156" s="26">
        <f t="shared" si="33"/>
        <v>45810</v>
      </c>
      <c r="I156" s="26" t="str">
        <f t="shared" si="34"/>
        <v/>
      </c>
      <c r="J156" s="26" t="str">
        <f t="shared" si="35"/>
        <v/>
      </c>
      <c r="K156" s="26" t="str">
        <f t="shared" si="36"/>
        <v/>
      </c>
    </row>
    <row r="157" spans="3:11" x14ac:dyDescent="0.25">
      <c r="C157" s="6"/>
      <c r="D157" s="6"/>
      <c r="E157" s="25"/>
      <c r="F157" s="25"/>
      <c r="G157" s="6">
        <v>45811</v>
      </c>
      <c r="H157" s="26" t="str">
        <f t="shared" si="33"/>
        <v/>
      </c>
      <c r="I157" s="26">
        <f t="shared" si="34"/>
        <v>45811</v>
      </c>
      <c r="J157" s="26" t="str">
        <f t="shared" si="35"/>
        <v/>
      </c>
      <c r="K157" s="26" t="str">
        <f t="shared" si="36"/>
        <v/>
      </c>
    </row>
    <row r="158" spans="3:11" x14ac:dyDescent="0.25">
      <c r="D158" s="6"/>
      <c r="E158" s="25"/>
      <c r="F158" s="25"/>
      <c r="G158" s="6">
        <v>45812</v>
      </c>
      <c r="H158" s="26" t="str">
        <f t="shared" si="33"/>
        <v/>
      </c>
      <c r="I158" s="26" t="str">
        <f t="shared" si="34"/>
        <v/>
      </c>
      <c r="J158" s="26" t="str">
        <f t="shared" si="35"/>
        <v/>
      </c>
      <c r="K158" s="26" t="str">
        <f t="shared" si="36"/>
        <v/>
      </c>
    </row>
    <row r="159" spans="3:11" x14ac:dyDescent="0.25">
      <c r="D159" s="6"/>
      <c r="E159" s="25"/>
      <c r="F159" s="25"/>
      <c r="G159" s="6">
        <v>45813</v>
      </c>
      <c r="H159" s="26" t="str">
        <f t="shared" si="33"/>
        <v/>
      </c>
      <c r="I159" s="26" t="str">
        <f t="shared" si="34"/>
        <v/>
      </c>
      <c r="J159" s="26">
        <f t="shared" si="35"/>
        <v>45813</v>
      </c>
      <c r="K159" s="26" t="str">
        <f t="shared" si="36"/>
        <v/>
      </c>
    </row>
    <row r="160" spans="3:11" x14ac:dyDescent="0.25">
      <c r="D160" s="6"/>
      <c r="E160" s="25"/>
      <c r="F160" s="25"/>
      <c r="G160" s="6">
        <v>45814</v>
      </c>
      <c r="H160" s="26" t="str">
        <f t="shared" si="33"/>
        <v/>
      </c>
      <c r="I160" s="26" t="str">
        <f t="shared" si="34"/>
        <v/>
      </c>
      <c r="J160" s="26" t="str">
        <f t="shared" si="35"/>
        <v/>
      </c>
      <c r="K160" s="26">
        <f t="shared" si="36"/>
        <v>45814</v>
      </c>
    </row>
    <row r="161" spans="4:11" x14ac:dyDescent="0.25">
      <c r="D161" s="6"/>
      <c r="E161" s="25"/>
      <c r="F161" s="25"/>
      <c r="G161" s="6">
        <v>45815</v>
      </c>
      <c r="H161" s="26" t="str">
        <f t="shared" si="33"/>
        <v/>
      </c>
      <c r="I161" s="26" t="str">
        <f t="shared" si="34"/>
        <v/>
      </c>
      <c r="J161" s="26" t="str">
        <f t="shared" si="35"/>
        <v/>
      </c>
      <c r="K161" s="26" t="str">
        <f t="shared" si="36"/>
        <v/>
      </c>
    </row>
    <row r="162" spans="4:11" x14ac:dyDescent="0.25">
      <c r="D162" s="6"/>
      <c r="E162" s="25"/>
      <c r="F162" s="25"/>
      <c r="G162" s="6">
        <v>45816</v>
      </c>
      <c r="H162" s="26" t="str">
        <f t="shared" si="33"/>
        <v/>
      </c>
      <c r="I162" s="26" t="str">
        <f t="shared" si="34"/>
        <v/>
      </c>
      <c r="J162" s="26" t="str">
        <f t="shared" si="35"/>
        <v/>
      </c>
      <c r="K162" s="26" t="str">
        <f t="shared" si="36"/>
        <v/>
      </c>
    </row>
    <row r="163" spans="4:11" x14ac:dyDescent="0.25">
      <c r="D163" s="6"/>
      <c r="E163" s="25"/>
      <c r="F163" s="25"/>
      <c r="G163" s="6">
        <v>45817</v>
      </c>
      <c r="H163" s="26" t="str">
        <f t="shared" si="33"/>
        <v>jour férié</v>
      </c>
      <c r="I163" s="26" t="str">
        <f t="shared" si="34"/>
        <v/>
      </c>
      <c r="J163" s="26" t="str">
        <f t="shared" si="35"/>
        <v/>
      </c>
      <c r="K163" s="26" t="str">
        <f t="shared" si="36"/>
        <v/>
      </c>
    </row>
    <row r="164" spans="4:11" x14ac:dyDescent="0.25">
      <c r="D164" s="6"/>
      <c r="E164" s="25"/>
      <c r="F164" s="25"/>
      <c r="G164" s="6">
        <v>45818</v>
      </c>
      <c r="H164" s="26" t="str">
        <f t="shared" si="33"/>
        <v/>
      </c>
      <c r="I164" s="26">
        <f t="shared" si="34"/>
        <v>45818</v>
      </c>
      <c r="J164" s="26" t="str">
        <f t="shared" si="35"/>
        <v/>
      </c>
      <c r="K164" s="26" t="str">
        <f t="shared" si="36"/>
        <v/>
      </c>
    </row>
    <row r="165" spans="4:11" x14ac:dyDescent="0.25">
      <c r="D165" s="6"/>
      <c r="E165" s="25"/>
      <c r="F165" s="25"/>
      <c r="G165" s="6">
        <v>45819</v>
      </c>
      <c r="H165" s="26" t="str">
        <f t="shared" si="33"/>
        <v/>
      </c>
      <c r="I165" s="26" t="str">
        <f t="shared" si="34"/>
        <v/>
      </c>
      <c r="J165" s="26" t="str">
        <f t="shared" si="35"/>
        <v/>
      </c>
      <c r="K165" s="26" t="str">
        <f t="shared" si="36"/>
        <v/>
      </c>
    </row>
    <row r="166" spans="4:11" x14ac:dyDescent="0.25">
      <c r="D166" s="6"/>
      <c r="E166" s="25"/>
      <c r="F166" s="25"/>
      <c r="G166" s="6">
        <v>45820</v>
      </c>
      <c r="H166" s="26" t="str">
        <f t="shared" si="33"/>
        <v/>
      </c>
      <c r="I166" s="26" t="str">
        <f t="shared" si="34"/>
        <v/>
      </c>
      <c r="J166" s="26">
        <f t="shared" si="35"/>
        <v>45820</v>
      </c>
      <c r="K166" s="26" t="str">
        <f t="shared" si="36"/>
        <v/>
      </c>
    </row>
    <row r="167" spans="4:11" x14ac:dyDescent="0.25">
      <c r="D167" s="6"/>
      <c r="E167" s="25"/>
      <c r="F167" s="25"/>
      <c r="G167" s="6">
        <v>45821</v>
      </c>
      <c r="H167" s="26" t="str">
        <f t="shared" si="33"/>
        <v/>
      </c>
      <c r="I167" s="26" t="str">
        <f t="shared" si="34"/>
        <v/>
      </c>
      <c r="J167" s="26" t="str">
        <f t="shared" si="35"/>
        <v/>
      </c>
      <c r="K167" s="26">
        <f t="shared" si="36"/>
        <v>45821</v>
      </c>
    </row>
    <row r="168" spans="4:11" x14ac:dyDescent="0.25">
      <c r="D168" s="6"/>
      <c r="E168" s="25"/>
      <c r="F168" s="25"/>
      <c r="G168" s="6">
        <v>45822</v>
      </c>
      <c r="H168" s="26" t="str">
        <f t="shared" si="33"/>
        <v/>
      </c>
      <c r="I168" s="26" t="str">
        <f t="shared" si="34"/>
        <v/>
      </c>
      <c r="J168" s="26" t="str">
        <f t="shared" si="35"/>
        <v/>
      </c>
      <c r="K168" s="26" t="str">
        <f t="shared" si="36"/>
        <v/>
      </c>
    </row>
    <row r="169" spans="4:11" x14ac:dyDescent="0.25">
      <c r="D169" s="6"/>
      <c r="E169" s="25"/>
      <c r="F169" s="25"/>
      <c r="G169" s="6">
        <v>45823</v>
      </c>
      <c r="H169" s="26" t="str">
        <f t="shared" ref="H169:H200" si="37">IF(WEEKDAY(G169,2)=1,IF(ISNUMBER(MATCH(G169,ferie,0)),"jour férié",G169),"")</f>
        <v/>
      </c>
      <c r="I169" s="26" t="str">
        <f t="shared" ref="I169:I200" si="38">IF(WEEKDAY(G169,2)=2,IF(ISNUMBER(MATCH(G169,ferie,0)),"jour férié",G169),"")</f>
        <v/>
      </c>
      <c r="J169" s="26" t="str">
        <f t="shared" ref="J169:J200" si="39">IF(WEEKDAY(G169,2)=4,IF(ISNUMBER(MATCH(G169,ferie,0)),"jour férié",G169),"")</f>
        <v/>
      </c>
      <c r="K169" s="26" t="str">
        <f t="shared" ref="K169:K200" si="40">IF(WEEKDAY(G169,2)=5,IF(ISNUMBER(MATCH(G169,ferie,0)),"jour férié",G169),"")</f>
        <v/>
      </c>
    </row>
    <row r="170" spans="4:11" x14ac:dyDescent="0.25">
      <c r="D170" s="6"/>
      <c r="E170" s="25"/>
      <c r="F170" s="25"/>
      <c r="G170" s="6">
        <v>45824</v>
      </c>
      <c r="H170" s="26">
        <f t="shared" si="37"/>
        <v>45824</v>
      </c>
      <c r="I170" s="26" t="str">
        <f t="shared" si="38"/>
        <v/>
      </c>
      <c r="J170" s="26" t="str">
        <f t="shared" si="39"/>
        <v/>
      </c>
      <c r="K170" s="26" t="str">
        <f t="shared" si="40"/>
        <v/>
      </c>
    </row>
    <row r="171" spans="4:11" x14ac:dyDescent="0.25">
      <c r="D171" s="6"/>
      <c r="E171" s="25"/>
      <c r="F171" s="25"/>
      <c r="G171" s="6">
        <v>45825</v>
      </c>
      <c r="H171" s="26" t="str">
        <f t="shared" si="37"/>
        <v/>
      </c>
      <c r="I171" s="26">
        <f t="shared" si="38"/>
        <v>45825</v>
      </c>
      <c r="J171" s="26" t="str">
        <f t="shared" si="39"/>
        <v/>
      </c>
      <c r="K171" s="26" t="str">
        <f t="shared" si="40"/>
        <v/>
      </c>
    </row>
    <row r="172" spans="4:11" x14ac:dyDescent="0.25">
      <c r="D172" s="6"/>
      <c r="E172" s="25"/>
      <c r="F172" s="25"/>
      <c r="G172" s="6">
        <v>45826</v>
      </c>
      <c r="H172" s="26" t="str">
        <f t="shared" si="37"/>
        <v/>
      </c>
      <c r="I172" s="26" t="str">
        <f t="shared" si="38"/>
        <v/>
      </c>
      <c r="J172" s="26" t="str">
        <f t="shared" si="39"/>
        <v/>
      </c>
      <c r="K172" s="26" t="str">
        <f t="shared" si="40"/>
        <v/>
      </c>
    </row>
    <row r="173" spans="4:11" x14ac:dyDescent="0.25">
      <c r="D173" s="6"/>
      <c r="E173" s="25"/>
      <c r="F173" s="25"/>
      <c r="G173" s="6">
        <v>45827</v>
      </c>
      <c r="H173" s="26" t="str">
        <f t="shared" si="37"/>
        <v/>
      </c>
      <c r="I173" s="26" t="str">
        <f t="shared" si="38"/>
        <v/>
      </c>
      <c r="J173" s="26">
        <f t="shared" si="39"/>
        <v>45827</v>
      </c>
      <c r="K173" s="26" t="str">
        <f t="shared" si="40"/>
        <v/>
      </c>
    </row>
    <row r="174" spans="4:11" x14ac:dyDescent="0.25">
      <c r="D174" s="6"/>
      <c r="E174" s="25"/>
      <c r="F174" s="25"/>
      <c r="G174" s="6">
        <v>45828</v>
      </c>
      <c r="H174" s="26" t="str">
        <f t="shared" si="37"/>
        <v/>
      </c>
      <c r="I174" s="26" t="str">
        <f t="shared" si="38"/>
        <v/>
      </c>
      <c r="J174" s="26" t="str">
        <f t="shared" si="39"/>
        <v/>
      </c>
      <c r="K174" s="26">
        <f t="shared" si="40"/>
        <v>45828</v>
      </c>
    </row>
    <row r="175" spans="4:11" x14ac:dyDescent="0.25">
      <c r="D175" s="6"/>
      <c r="E175" s="25"/>
      <c r="F175" s="25"/>
      <c r="G175" s="6">
        <v>45829</v>
      </c>
      <c r="H175" s="26" t="str">
        <f t="shared" si="37"/>
        <v/>
      </c>
      <c r="I175" s="26" t="str">
        <f t="shared" si="38"/>
        <v/>
      </c>
      <c r="J175" s="26" t="str">
        <f t="shared" si="39"/>
        <v/>
      </c>
      <c r="K175" s="26" t="str">
        <f t="shared" si="40"/>
        <v/>
      </c>
    </row>
    <row r="176" spans="4:11" x14ac:dyDescent="0.25">
      <c r="D176" s="6"/>
      <c r="E176" s="25"/>
      <c r="F176" s="25"/>
      <c r="G176" s="6">
        <v>45830</v>
      </c>
      <c r="H176" s="26" t="str">
        <f t="shared" si="37"/>
        <v/>
      </c>
      <c r="I176" s="26" t="str">
        <f t="shared" si="38"/>
        <v/>
      </c>
      <c r="J176" s="26" t="str">
        <f t="shared" si="39"/>
        <v/>
      </c>
      <c r="K176" s="26" t="str">
        <f t="shared" si="40"/>
        <v/>
      </c>
    </row>
    <row r="177" spans="4:11" x14ac:dyDescent="0.25">
      <c r="D177" s="6"/>
      <c r="E177" s="25"/>
      <c r="F177" s="25"/>
      <c r="G177" s="6">
        <v>45831</v>
      </c>
      <c r="H177" s="26">
        <f t="shared" si="37"/>
        <v>45831</v>
      </c>
      <c r="I177" s="26" t="str">
        <f t="shared" si="38"/>
        <v/>
      </c>
      <c r="J177" s="26" t="str">
        <f t="shared" si="39"/>
        <v/>
      </c>
      <c r="K177" s="26" t="str">
        <f t="shared" si="40"/>
        <v/>
      </c>
    </row>
    <row r="178" spans="4:11" x14ac:dyDescent="0.25">
      <c r="D178" s="6"/>
      <c r="E178" s="25"/>
      <c r="F178" s="25"/>
      <c r="G178" s="6">
        <v>45832</v>
      </c>
      <c r="H178" s="26" t="str">
        <f t="shared" si="37"/>
        <v/>
      </c>
      <c r="I178" s="26">
        <f t="shared" si="38"/>
        <v>45832</v>
      </c>
      <c r="J178" s="26" t="str">
        <f t="shared" si="39"/>
        <v/>
      </c>
      <c r="K178" s="26" t="str">
        <f t="shared" si="40"/>
        <v/>
      </c>
    </row>
    <row r="179" spans="4:11" x14ac:dyDescent="0.25">
      <c r="D179" s="6"/>
      <c r="E179" s="25"/>
      <c r="F179" s="25"/>
      <c r="G179" s="6">
        <v>45833</v>
      </c>
      <c r="H179" s="26" t="str">
        <f t="shared" si="37"/>
        <v/>
      </c>
      <c r="I179" s="26" t="str">
        <f t="shared" si="38"/>
        <v/>
      </c>
      <c r="J179" s="26" t="str">
        <f t="shared" si="39"/>
        <v/>
      </c>
      <c r="K179" s="26" t="str">
        <f t="shared" si="40"/>
        <v/>
      </c>
    </row>
    <row r="180" spans="4:11" x14ac:dyDescent="0.25">
      <c r="D180" s="6"/>
      <c r="E180" s="25"/>
      <c r="F180" s="25"/>
      <c r="G180" s="6">
        <v>45834</v>
      </c>
      <c r="H180" s="26" t="str">
        <f t="shared" si="37"/>
        <v/>
      </c>
      <c r="I180" s="26" t="str">
        <f t="shared" si="38"/>
        <v/>
      </c>
      <c r="J180" s="26">
        <f t="shared" si="39"/>
        <v>45834</v>
      </c>
      <c r="K180" s="26" t="str">
        <f t="shared" si="40"/>
        <v/>
      </c>
    </row>
    <row r="181" spans="4:11" x14ac:dyDescent="0.25">
      <c r="D181" s="6"/>
      <c r="E181" s="25"/>
      <c r="F181" s="25"/>
      <c r="G181" s="6">
        <v>45835</v>
      </c>
      <c r="H181" s="26" t="str">
        <f t="shared" si="37"/>
        <v/>
      </c>
      <c r="I181" s="26" t="str">
        <f t="shared" si="38"/>
        <v/>
      </c>
      <c r="J181" s="26" t="str">
        <f t="shared" si="39"/>
        <v/>
      </c>
      <c r="K181" s="26">
        <f t="shared" si="40"/>
        <v>45835</v>
      </c>
    </row>
    <row r="182" spans="4:11" x14ac:dyDescent="0.25">
      <c r="D182" s="6"/>
      <c r="E182" s="25"/>
      <c r="F182" s="25"/>
      <c r="G182" s="6">
        <v>45836</v>
      </c>
      <c r="H182" s="26" t="str">
        <f t="shared" si="37"/>
        <v/>
      </c>
      <c r="I182" s="26" t="str">
        <f t="shared" si="38"/>
        <v/>
      </c>
      <c r="J182" s="26" t="str">
        <f t="shared" si="39"/>
        <v/>
      </c>
      <c r="K182" s="26" t="str">
        <f t="shared" si="40"/>
        <v/>
      </c>
    </row>
    <row r="183" spans="4:11" x14ac:dyDescent="0.25">
      <c r="D183" s="6"/>
      <c r="E183" s="25"/>
      <c r="F183" s="25"/>
      <c r="G183" s="6">
        <v>45837</v>
      </c>
      <c r="H183" s="26" t="str">
        <f t="shared" si="37"/>
        <v/>
      </c>
      <c r="I183" s="26" t="str">
        <f t="shared" si="38"/>
        <v/>
      </c>
      <c r="J183" s="26" t="str">
        <f t="shared" si="39"/>
        <v/>
      </c>
      <c r="K183" s="26" t="str">
        <f t="shared" si="40"/>
        <v/>
      </c>
    </row>
    <row r="184" spans="4:11" x14ac:dyDescent="0.25">
      <c r="D184" s="6"/>
      <c r="E184" s="25"/>
      <c r="F184" s="25"/>
      <c r="G184" s="6">
        <v>45838</v>
      </c>
      <c r="H184" s="26">
        <f t="shared" si="37"/>
        <v>45838</v>
      </c>
      <c r="I184" s="26" t="str">
        <f t="shared" si="38"/>
        <v/>
      </c>
      <c r="J184" s="26" t="str">
        <f t="shared" si="39"/>
        <v/>
      </c>
      <c r="K184" s="26" t="str">
        <f t="shared" si="40"/>
        <v/>
      </c>
    </row>
    <row r="185" spans="4:11" x14ac:dyDescent="0.25">
      <c r="G185" s="6">
        <v>45839</v>
      </c>
      <c r="H185" s="26" t="str">
        <f t="shared" si="37"/>
        <v/>
      </c>
      <c r="I185" s="26">
        <f t="shared" si="38"/>
        <v>45839</v>
      </c>
      <c r="J185" s="26" t="str">
        <f t="shared" si="39"/>
        <v/>
      </c>
      <c r="K185" s="26" t="str">
        <f t="shared" si="40"/>
        <v/>
      </c>
    </row>
    <row r="186" spans="4:11" x14ac:dyDescent="0.25">
      <c r="G186" s="6">
        <v>45840</v>
      </c>
      <c r="H186" s="26" t="str">
        <f t="shared" si="37"/>
        <v/>
      </c>
      <c r="I186" s="26" t="str">
        <f t="shared" si="38"/>
        <v/>
      </c>
      <c r="J186" s="26" t="str">
        <f t="shared" si="39"/>
        <v/>
      </c>
      <c r="K186" s="26" t="str">
        <f t="shared" si="40"/>
        <v/>
      </c>
    </row>
    <row r="187" spans="4:11" x14ac:dyDescent="0.25">
      <c r="G187" s="6">
        <v>45841</v>
      </c>
      <c r="H187" s="26" t="str">
        <f t="shared" si="37"/>
        <v/>
      </c>
      <c r="I187" s="26" t="str">
        <f t="shared" si="38"/>
        <v/>
      </c>
      <c r="J187" s="26">
        <f t="shared" si="39"/>
        <v>45841</v>
      </c>
      <c r="K187" s="26" t="str">
        <f t="shared" si="40"/>
        <v/>
      </c>
    </row>
    <row r="188" spans="4:11" x14ac:dyDescent="0.25">
      <c r="G188" s="6">
        <v>45842</v>
      </c>
      <c r="H188" s="26" t="str">
        <f t="shared" si="37"/>
        <v/>
      </c>
      <c r="I188" s="26" t="str">
        <f t="shared" si="38"/>
        <v/>
      </c>
      <c r="J188" s="26" t="str">
        <f t="shared" si="39"/>
        <v/>
      </c>
      <c r="K188" s="26">
        <f t="shared" si="40"/>
        <v>45842</v>
      </c>
    </row>
    <row r="189" spans="4:11" x14ac:dyDescent="0.25">
      <c r="G189" s="6">
        <v>45843</v>
      </c>
      <c r="H189" s="26" t="str">
        <f t="shared" si="37"/>
        <v/>
      </c>
      <c r="I189" s="26" t="str">
        <f t="shared" si="38"/>
        <v/>
      </c>
      <c r="J189" s="26" t="str">
        <f t="shared" si="39"/>
        <v/>
      </c>
      <c r="K189" s="26" t="str">
        <f t="shared" si="40"/>
        <v/>
      </c>
    </row>
    <row r="190" spans="4:11" x14ac:dyDescent="0.25">
      <c r="G190" s="6">
        <v>45844</v>
      </c>
      <c r="H190" s="26" t="str">
        <f t="shared" si="37"/>
        <v/>
      </c>
      <c r="I190" s="26" t="str">
        <f t="shared" si="38"/>
        <v/>
      </c>
      <c r="J190" s="26" t="str">
        <f t="shared" si="39"/>
        <v/>
      </c>
      <c r="K190" s="26" t="str">
        <f t="shared" si="40"/>
        <v/>
      </c>
    </row>
    <row r="191" spans="4:11" x14ac:dyDescent="0.25">
      <c r="G191" s="6">
        <v>45845</v>
      </c>
      <c r="H191" s="26">
        <f t="shared" si="37"/>
        <v>45845</v>
      </c>
      <c r="I191" s="26" t="str">
        <f t="shared" si="38"/>
        <v/>
      </c>
      <c r="J191" s="26" t="str">
        <f t="shared" si="39"/>
        <v/>
      </c>
      <c r="K191" s="26" t="str">
        <f t="shared" si="40"/>
        <v/>
      </c>
    </row>
    <row r="192" spans="4:11" x14ac:dyDescent="0.25">
      <c r="G192" s="6">
        <v>45846</v>
      </c>
      <c r="H192" s="26" t="str">
        <f t="shared" si="37"/>
        <v/>
      </c>
      <c r="I192" s="26">
        <f t="shared" si="38"/>
        <v>45846</v>
      </c>
      <c r="J192" s="26" t="str">
        <f t="shared" si="39"/>
        <v/>
      </c>
      <c r="K192" s="26" t="str">
        <f t="shared" si="40"/>
        <v/>
      </c>
    </row>
    <row r="193" spans="7:11" x14ac:dyDescent="0.25">
      <c r="G193" s="6">
        <v>45847</v>
      </c>
      <c r="H193" s="26" t="str">
        <f t="shared" si="37"/>
        <v/>
      </c>
      <c r="I193" s="26" t="str">
        <f t="shared" si="38"/>
        <v/>
      </c>
      <c r="J193" s="26" t="str">
        <f t="shared" si="39"/>
        <v/>
      </c>
      <c r="K193" s="26" t="str">
        <f t="shared" si="40"/>
        <v/>
      </c>
    </row>
    <row r="194" spans="7:11" x14ac:dyDescent="0.25">
      <c r="G194" s="6">
        <v>45848</v>
      </c>
      <c r="H194" s="26" t="str">
        <f t="shared" si="37"/>
        <v/>
      </c>
      <c r="I194" s="26" t="str">
        <f t="shared" si="38"/>
        <v/>
      </c>
      <c r="J194" s="26">
        <f t="shared" si="39"/>
        <v>45848</v>
      </c>
      <c r="K194" s="26" t="str">
        <f t="shared" si="40"/>
        <v/>
      </c>
    </row>
    <row r="195" spans="7:11" x14ac:dyDescent="0.25">
      <c r="G195" s="6">
        <v>45849</v>
      </c>
      <c r="H195" s="26" t="str">
        <f t="shared" si="37"/>
        <v/>
      </c>
      <c r="I195" s="26" t="str">
        <f t="shared" si="38"/>
        <v/>
      </c>
      <c r="J195" s="26" t="str">
        <f t="shared" si="39"/>
        <v/>
      </c>
      <c r="K195" s="26">
        <f t="shared" si="40"/>
        <v>45849</v>
      </c>
    </row>
    <row r="196" spans="7:11" x14ac:dyDescent="0.25">
      <c r="G196" s="6">
        <v>45850</v>
      </c>
      <c r="H196" s="26" t="str">
        <f t="shared" si="37"/>
        <v/>
      </c>
      <c r="I196" s="26" t="str">
        <f t="shared" si="38"/>
        <v/>
      </c>
      <c r="J196" s="26" t="str">
        <f t="shared" si="39"/>
        <v/>
      </c>
      <c r="K196" s="26" t="str">
        <f t="shared" si="40"/>
        <v/>
      </c>
    </row>
    <row r="197" spans="7:11" x14ac:dyDescent="0.25">
      <c r="G197" s="6">
        <v>45851</v>
      </c>
      <c r="H197" s="26" t="str">
        <f t="shared" si="37"/>
        <v/>
      </c>
      <c r="I197" s="26" t="str">
        <f t="shared" si="38"/>
        <v/>
      </c>
      <c r="J197" s="26" t="str">
        <f t="shared" si="39"/>
        <v/>
      </c>
      <c r="K197" s="26" t="str">
        <f t="shared" si="40"/>
        <v/>
      </c>
    </row>
    <row r="198" spans="7:11" x14ac:dyDescent="0.25">
      <c r="G198" s="6">
        <v>45852</v>
      </c>
      <c r="H198" s="26" t="str">
        <f t="shared" si="37"/>
        <v>jour férié</v>
      </c>
      <c r="I198" s="26" t="str">
        <f t="shared" si="38"/>
        <v/>
      </c>
      <c r="J198" s="26" t="str">
        <f t="shared" si="39"/>
        <v/>
      </c>
      <c r="K198" s="26" t="str">
        <f t="shared" si="40"/>
        <v/>
      </c>
    </row>
    <row r="199" spans="7:11" x14ac:dyDescent="0.25">
      <c r="G199" s="6">
        <v>45853</v>
      </c>
      <c r="H199" s="26" t="str">
        <f t="shared" si="37"/>
        <v/>
      </c>
      <c r="I199" s="26">
        <f t="shared" si="38"/>
        <v>45853</v>
      </c>
      <c r="J199" s="26" t="str">
        <f t="shared" si="39"/>
        <v/>
      </c>
      <c r="K199" s="26" t="str">
        <f t="shared" si="40"/>
        <v/>
      </c>
    </row>
    <row r="200" spans="7:11" x14ac:dyDescent="0.25">
      <c r="G200" s="6">
        <v>45854</v>
      </c>
      <c r="H200" s="26" t="str">
        <f t="shared" si="37"/>
        <v/>
      </c>
      <c r="I200" s="26" t="str">
        <f t="shared" si="38"/>
        <v/>
      </c>
      <c r="J200" s="26" t="str">
        <f t="shared" si="39"/>
        <v/>
      </c>
      <c r="K200" s="26" t="str">
        <f t="shared" si="40"/>
        <v/>
      </c>
    </row>
  </sheetData>
  <mergeCells count="8">
    <mergeCell ref="G5:K5"/>
    <mergeCell ref="G6:K6"/>
    <mergeCell ref="A2:E2"/>
    <mergeCell ref="A3:E3"/>
    <mergeCell ref="A4:E4"/>
    <mergeCell ref="G2:K2"/>
    <mergeCell ref="G3:K3"/>
    <mergeCell ref="G4:K4"/>
  </mergeCells>
  <phoneticPr fontId="3" type="noConversion"/>
  <conditionalFormatting sqref="A9:K201">
    <cfRule type="expression" dxfId="3" priority="1">
      <formula>WEEKDAY(A9,2)=5</formula>
    </cfRule>
    <cfRule type="expression" dxfId="2" priority="2">
      <formula>WEEKDAY(A9,2)=4</formula>
    </cfRule>
    <cfRule type="expression" dxfId="1" priority="3">
      <formula>WEEKDAY(A9,2)=2</formula>
    </cfRule>
    <cfRule type="expression" dxfId="0" priority="4">
      <formula>WEEKDAY(A9,2)=1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E150E-35CC-4227-B712-409FC5FB6DE7}">
  <dimension ref="A1:I16"/>
  <sheetViews>
    <sheetView showGridLines="0" workbookViewId="0">
      <selection activeCell="B15" sqref="B15"/>
    </sheetView>
  </sheetViews>
  <sheetFormatPr baseColWidth="10" defaultRowHeight="15" x14ac:dyDescent="0.25"/>
  <cols>
    <col min="1" max="1" width="19.28515625" bestFit="1" customWidth="1"/>
    <col min="2" max="2" width="26.7109375" bestFit="1" customWidth="1"/>
    <col min="3" max="3" width="18.28515625" style="1" bestFit="1" customWidth="1"/>
    <col min="4" max="4" width="23.7109375" style="1" bestFit="1" customWidth="1"/>
    <col min="6" max="6" width="17.42578125" customWidth="1"/>
    <col min="7" max="7" width="16.28515625" customWidth="1"/>
    <col min="8" max="8" width="19.28515625" bestFit="1" customWidth="1"/>
    <col min="9" max="9" width="11.85546875" bestFit="1" customWidth="1"/>
  </cols>
  <sheetData>
    <row r="1" spans="1:9" x14ac:dyDescent="0.25">
      <c r="A1" s="56">
        <v>2024</v>
      </c>
      <c r="B1" s="57"/>
      <c r="C1" s="56">
        <v>2025</v>
      </c>
      <c r="D1" s="57"/>
    </row>
    <row r="2" spans="1:9" ht="16.5" x14ac:dyDescent="0.3">
      <c r="A2" s="22" t="s">
        <v>19</v>
      </c>
      <c r="B2" s="19" t="s">
        <v>30</v>
      </c>
      <c r="C2" s="16" t="s">
        <v>19</v>
      </c>
      <c r="D2" s="16" t="s">
        <v>33</v>
      </c>
      <c r="F2" s="27" t="s">
        <v>44</v>
      </c>
      <c r="G2" s="28">
        <f>annees</f>
        <v>2024</v>
      </c>
      <c r="H2" s="27" t="s">
        <v>44</v>
      </c>
      <c r="I2" s="28">
        <f>annee</f>
        <v>2025</v>
      </c>
    </row>
    <row r="3" spans="1:9" ht="16.5" x14ac:dyDescent="0.3">
      <c r="A3" s="23" t="s">
        <v>12</v>
      </c>
      <c r="B3" s="20" t="s">
        <v>20</v>
      </c>
      <c r="C3" s="17" t="s">
        <v>12</v>
      </c>
      <c r="D3" s="17" t="s">
        <v>34</v>
      </c>
      <c r="F3" s="29" t="s">
        <v>45</v>
      </c>
      <c r="G3" s="30" t="s">
        <v>0</v>
      </c>
      <c r="H3" s="29" t="s">
        <v>45</v>
      </c>
      <c r="I3" s="30" t="s">
        <v>0</v>
      </c>
    </row>
    <row r="4" spans="1:9" ht="16.5" x14ac:dyDescent="0.3">
      <c r="A4" s="23" t="s">
        <v>21</v>
      </c>
      <c r="B4" s="20" t="s">
        <v>31</v>
      </c>
      <c r="C4" s="17" t="s">
        <v>21</v>
      </c>
      <c r="D4" s="17" t="s">
        <v>35</v>
      </c>
      <c r="F4" s="29" t="s">
        <v>46</v>
      </c>
      <c r="G4" s="31">
        <f>DATE(annees,1,1)</f>
        <v>45292</v>
      </c>
      <c r="H4" s="29" t="s">
        <v>46</v>
      </c>
      <c r="I4" s="31">
        <f>DATE(annee,1,1)</f>
        <v>45658</v>
      </c>
    </row>
    <row r="5" spans="1:9" ht="16.5" x14ac:dyDescent="0.3">
      <c r="A5" s="23" t="s">
        <v>13</v>
      </c>
      <c r="B5" s="20" t="s">
        <v>22</v>
      </c>
      <c r="C5" s="17" t="s">
        <v>13</v>
      </c>
      <c r="D5" s="17" t="s">
        <v>36</v>
      </c>
      <c r="F5" s="29" t="s">
        <v>47</v>
      </c>
      <c r="G5" s="31">
        <f>FLOOR(DAY(MINUTE(G2/38)/2+56)&amp;"/5/"&amp;G2,7)-34</f>
        <v>45382</v>
      </c>
      <c r="H5" s="29" t="s">
        <v>47</v>
      </c>
      <c r="I5" s="31">
        <f>FLOOR(DAY(MINUTE(I2/38)/2+56)&amp;"/5/"&amp;I2,7)-34</f>
        <v>45767</v>
      </c>
    </row>
    <row r="6" spans="1:9" ht="16.5" x14ac:dyDescent="0.3">
      <c r="A6" s="23" t="s">
        <v>14</v>
      </c>
      <c r="B6" s="20" t="s">
        <v>23</v>
      </c>
      <c r="C6" s="17" t="s">
        <v>14</v>
      </c>
      <c r="D6" s="17" t="s">
        <v>37</v>
      </c>
      <c r="F6" s="29" t="s">
        <v>12</v>
      </c>
      <c r="G6" s="31">
        <f>G5+1</f>
        <v>45383</v>
      </c>
      <c r="H6" s="29" t="s">
        <v>12</v>
      </c>
      <c r="I6" s="31">
        <f>I5+1</f>
        <v>45768</v>
      </c>
    </row>
    <row r="7" spans="1:9" ht="16.5" x14ac:dyDescent="0.3">
      <c r="A7" s="23" t="s">
        <v>15</v>
      </c>
      <c r="B7" s="20" t="s">
        <v>24</v>
      </c>
      <c r="C7" s="17" t="s">
        <v>15</v>
      </c>
      <c r="D7" s="17" t="s">
        <v>38</v>
      </c>
      <c r="F7" s="29" t="s">
        <v>48</v>
      </c>
      <c r="G7" s="31">
        <f>DATE(annees,5,1)</f>
        <v>45413</v>
      </c>
      <c r="H7" s="29" t="s">
        <v>48</v>
      </c>
      <c r="I7" s="31">
        <f>DATE(annee,5,1)</f>
        <v>45778</v>
      </c>
    </row>
    <row r="8" spans="1:9" ht="16.5" x14ac:dyDescent="0.3">
      <c r="A8" s="23" t="s">
        <v>16</v>
      </c>
      <c r="B8" s="20" t="s">
        <v>26</v>
      </c>
      <c r="C8" s="17" t="s">
        <v>25</v>
      </c>
      <c r="D8" s="17" t="s">
        <v>39</v>
      </c>
      <c r="F8" s="29" t="s">
        <v>49</v>
      </c>
      <c r="G8" s="31">
        <f>DATE(annees,5,8)</f>
        <v>45420</v>
      </c>
      <c r="H8" s="29" t="s">
        <v>49</v>
      </c>
      <c r="I8" s="31">
        <f>DATE(annee,5,8)</f>
        <v>45785</v>
      </c>
    </row>
    <row r="9" spans="1:9" ht="16.5" x14ac:dyDescent="0.3">
      <c r="A9" s="23" t="s">
        <v>17</v>
      </c>
      <c r="B9" s="20" t="s">
        <v>32</v>
      </c>
      <c r="C9" s="17" t="s">
        <v>16</v>
      </c>
      <c r="D9" s="17" t="s">
        <v>40</v>
      </c>
      <c r="F9" s="29" t="s">
        <v>14</v>
      </c>
      <c r="G9" s="31">
        <f>G5+39</f>
        <v>45421</v>
      </c>
      <c r="H9" s="29" t="s">
        <v>14</v>
      </c>
      <c r="I9" s="31">
        <f>I5+39</f>
        <v>45806</v>
      </c>
    </row>
    <row r="10" spans="1:9" ht="16.5" x14ac:dyDescent="0.3">
      <c r="A10" s="23" t="s">
        <v>27</v>
      </c>
      <c r="B10" s="20" t="s">
        <v>28</v>
      </c>
      <c r="C10" s="17" t="s">
        <v>27</v>
      </c>
      <c r="D10" s="17" t="s">
        <v>41</v>
      </c>
      <c r="F10" s="29" t="s">
        <v>50</v>
      </c>
      <c r="G10" s="31">
        <f>G5+49</f>
        <v>45431</v>
      </c>
      <c r="H10" s="29" t="s">
        <v>50</v>
      </c>
      <c r="I10" s="31">
        <f>I5+49</f>
        <v>45816</v>
      </c>
    </row>
    <row r="11" spans="1:9" ht="16.5" x14ac:dyDescent="0.3">
      <c r="A11" s="24" t="s">
        <v>18</v>
      </c>
      <c r="B11" s="21" t="s">
        <v>29</v>
      </c>
      <c r="C11" s="18" t="s">
        <v>18</v>
      </c>
      <c r="D11" s="18" t="s">
        <v>42</v>
      </c>
      <c r="F11" s="29" t="s">
        <v>15</v>
      </c>
      <c r="G11" s="31">
        <f>G5+50</f>
        <v>45432</v>
      </c>
      <c r="H11" s="29" t="s">
        <v>15</v>
      </c>
      <c r="I11" s="31">
        <f>I5+50</f>
        <v>45817</v>
      </c>
    </row>
    <row r="12" spans="1:9" ht="16.5" x14ac:dyDescent="0.3">
      <c r="F12" s="29" t="s">
        <v>51</v>
      </c>
      <c r="G12" s="31">
        <f>DATE(annees,7,14)</f>
        <v>45487</v>
      </c>
      <c r="H12" s="29" t="s">
        <v>51</v>
      </c>
      <c r="I12" s="31">
        <f>DATE(annee,7,14)</f>
        <v>45852</v>
      </c>
    </row>
    <row r="13" spans="1:9" ht="16.5" x14ac:dyDescent="0.3">
      <c r="F13" s="29" t="s">
        <v>16</v>
      </c>
      <c r="G13" s="31">
        <f>DATE(annees,8,15)</f>
        <v>45519</v>
      </c>
      <c r="H13" s="29" t="s">
        <v>16</v>
      </c>
      <c r="I13" s="31">
        <f>DATE(annee,8,15)</f>
        <v>45884</v>
      </c>
    </row>
    <row r="14" spans="1:9" ht="16.5" x14ac:dyDescent="0.3">
      <c r="F14" s="29" t="s">
        <v>17</v>
      </c>
      <c r="G14" s="31">
        <f>DATE(annees,11,1)</f>
        <v>45597</v>
      </c>
      <c r="H14" s="29" t="s">
        <v>17</v>
      </c>
      <c r="I14" s="31">
        <f>DATE(annee,11,1)</f>
        <v>45962</v>
      </c>
    </row>
    <row r="15" spans="1:9" ht="16.5" x14ac:dyDescent="0.3">
      <c r="F15" s="29" t="s">
        <v>52</v>
      </c>
      <c r="G15" s="31">
        <f>DATE(annees,11,11)</f>
        <v>45607</v>
      </c>
      <c r="H15" s="29" t="s">
        <v>52</v>
      </c>
      <c r="I15" s="31">
        <f>DATE(annee,11,11)</f>
        <v>45972</v>
      </c>
    </row>
    <row r="16" spans="1:9" ht="16.5" x14ac:dyDescent="0.3">
      <c r="F16" s="29" t="s">
        <v>53</v>
      </c>
      <c r="G16" s="31">
        <f>DATE(annees,12,25)</f>
        <v>45651</v>
      </c>
      <c r="H16" s="29" t="s">
        <v>53</v>
      </c>
      <c r="I16" s="31">
        <f>DATE(annee,12,25)</f>
        <v>46016</v>
      </c>
    </row>
  </sheetData>
  <mergeCells count="2">
    <mergeCell ref="A1:B1"/>
    <mergeCell ref="C1:D1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D6FF6001468744BBA23D268EDB9AC4" ma:contentTypeVersion="5" ma:contentTypeDescription="Create a new document." ma:contentTypeScope="" ma:versionID="c007a144e987d30fa17fa3eb8798c2ec">
  <xsd:schema xmlns:xsd="http://www.w3.org/2001/XMLSchema" xmlns:xs="http://www.w3.org/2001/XMLSchema" xmlns:p="http://schemas.microsoft.com/office/2006/metadata/properties" xmlns:ns3="3cae6d97-725d-4fe7-aa38-9558188c10e0" targetNamespace="http://schemas.microsoft.com/office/2006/metadata/properties" ma:root="true" ma:fieldsID="e489f51c4fa962e4f057df27efd5c7e8" ns3:_="">
    <xsd:import namespace="3cae6d97-725d-4fe7-aa38-9558188c10e0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ae6d97-725d-4fe7-aa38-9558188c10e0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8A6CD0C-FB81-41F1-8D92-BD372B83249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29097D1-CBB9-42AF-B275-06BA8EC0AF8C}">
  <ds:schemaRefs>
    <ds:schemaRef ds:uri="3cae6d97-725d-4fe7-aa38-9558188c10e0"/>
    <ds:schemaRef ds:uri="http://purl.org/dc/dcmitype/"/>
    <ds:schemaRef ds:uri="http://schemas.microsoft.com/office/2006/metadata/properties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F7FF71A-078F-4208-9F5F-135C092482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ae6d97-725d-4fe7-aa38-9558188c10e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Calendrier_2024-2025</vt:lpstr>
      <vt:lpstr>Jours_fériés</vt:lpstr>
      <vt:lpstr>annee</vt:lpstr>
      <vt:lpstr>annees</vt:lpstr>
      <vt:lpstr>ferie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The_boss</cp:lastModifiedBy>
  <dcterms:created xsi:type="dcterms:W3CDTF">2025-07-08T10:30:36Z</dcterms:created>
  <dcterms:modified xsi:type="dcterms:W3CDTF">2025-07-08T19:10:34Z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0x010100F6D6FF6001468744BBA23D268EDB9AC4</vt:lpwstr>
  </property>
</Properties>
</file>