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codeName="ThisWorkbook"/>
  <bookViews>
    <workbookView xWindow="-120" yWindow="-120" windowWidth="29040" windowHeight="15840"/>
  </bookViews>
  <sheets>
    <sheet name="Récap" sheetId="2" r:id="rId1"/>
    <sheet name="Janvier" sheetId="1" r:id="rId2"/>
    <sheet name="Fevrier" sheetId="5" r:id="rId3"/>
    <sheet name="Mars" sheetId="6" r:id="rId4"/>
    <sheet name="Avril" sheetId="7" r:id="rId5"/>
    <sheet name="Mai" sheetId="8" r:id="rId6"/>
    <sheet name="Juin" sheetId="10" r:id="rId7"/>
    <sheet name="Juillet" sheetId="11" r:id="rId8"/>
    <sheet name="Aout" sheetId="12" r:id="rId9"/>
    <sheet name="Septembre" sheetId="9" r:id="rId10"/>
    <sheet name="Octobre" sheetId="13" r:id="rId11"/>
    <sheet name="Novembre" sheetId="14" r:id="rId12"/>
    <sheet name="Décembre" sheetId="15" r:id="rId13"/>
  </sheets>
  <definedNames>
    <definedName name="_xlnm.Print_Area" localSheetId="8">Aout!$B$1:$N$35</definedName>
    <definedName name="_xlnm.Print_Area" localSheetId="4">Avril!$B$1:$N$42</definedName>
    <definedName name="_xlnm.Print_Area" localSheetId="12">Décembre!$B$1:$N$35</definedName>
    <definedName name="_xlnm.Print_Area" localSheetId="2">Fevrier!$B$1:$N$35</definedName>
    <definedName name="_xlnm.Print_Area" localSheetId="1">Janvier!$B$1:$N$42</definedName>
    <definedName name="_xlnm.Print_Area" localSheetId="7">Juillet!$B$1:$N$42</definedName>
    <definedName name="_xlnm.Print_Area" localSheetId="6">Juin!$B$1:$N$35</definedName>
    <definedName name="_xlnm.Print_Area" localSheetId="5">Mai!$B$1:$N$35</definedName>
    <definedName name="_xlnm.Print_Area" localSheetId="3">Mars!$B$1:$N$35</definedName>
    <definedName name="_xlnm.Print_Area" localSheetId="11">Novembre!$B$1:$N$35</definedName>
    <definedName name="_xlnm.Print_Area" localSheetId="10">Octobre!$B$1:$N$35</definedName>
    <definedName name="_xlnm.Print_Area" localSheetId="9">Septembre!$B$1:$N$42</definedName>
  </definedNames>
  <calcPr calcId="125725"/>
</workbook>
</file>

<file path=xl/calcChain.xml><?xml version="1.0" encoding="utf-8"?>
<calcChain xmlns="http://schemas.openxmlformats.org/spreadsheetml/2006/main">
  <c r="F7" i="2"/>
  <c r="F8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6"/>
  <c r="H17"/>
  <c r="H21"/>
  <c r="H25"/>
  <c r="H29"/>
  <c r="H33"/>
  <c r="H37"/>
  <c r="H41"/>
  <c r="H45"/>
  <c r="H49"/>
  <c r="H53"/>
  <c r="H57"/>
  <c r="G15"/>
  <c r="H15" s="1"/>
  <c r="G16"/>
  <c r="G17"/>
  <c r="I17" s="1"/>
  <c r="G18"/>
  <c r="H18" s="1"/>
  <c r="G19"/>
  <c r="H19" s="1"/>
  <c r="G20"/>
  <c r="G21"/>
  <c r="I21" s="1"/>
  <c r="G22"/>
  <c r="H22" s="1"/>
  <c r="G23"/>
  <c r="H23" s="1"/>
  <c r="G24"/>
  <c r="G25"/>
  <c r="I25" s="1"/>
  <c r="G26"/>
  <c r="H26" s="1"/>
  <c r="G27"/>
  <c r="H27" s="1"/>
  <c r="G28"/>
  <c r="G29"/>
  <c r="I29" s="1"/>
  <c r="G30"/>
  <c r="H30" s="1"/>
  <c r="G31"/>
  <c r="H31" s="1"/>
  <c r="G32"/>
  <c r="G33"/>
  <c r="I33" s="1"/>
  <c r="G34"/>
  <c r="H34" s="1"/>
  <c r="G35"/>
  <c r="H35" s="1"/>
  <c r="G36"/>
  <c r="G37"/>
  <c r="I37" s="1"/>
  <c r="G38"/>
  <c r="H38" s="1"/>
  <c r="G39"/>
  <c r="H39" s="1"/>
  <c r="G40"/>
  <c r="G41"/>
  <c r="I41" s="1"/>
  <c r="G42"/>
  <c r="H42" s="1"/>
  <c r="G43"/>
  <c r="H43" s="1"/>
  <c r="G44"/>
  <c r="G45"/>
  <c r="I45" s="1"/>
  <c r="G46"/>
  <c r="H46" s="1"/>
  <c r="G47"/>
  <c r="H47" s="1"/>
  <c r="G48"/>
  <c r="G49"/>
  <c r="I49" s="1"/>
  <c r="G50"/>
  <c r="H50" s="1"/>
  <c r="G51"/>
  <c r="H51" s="1"/>
  <c r="G52"/>
  <c r="G53"/>
  <c r="I53" s="1"/>
  <c r="G54"/>
  <c r="H54" s="1"/>
  <c r="G55"/>
  <c r="H55" s="1"/>
  <c r="G56"/>
  <c r="G57"/>
  <c r="I57" s="1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H56" l="1"/>
  <c r="I56" s="1"/>
  <c r="H52"/>
  <c r="I52" s="1"/>
  <c r="H48"/>
  <c r="I48" s="1"/>
  <c r="H44"/>
  <c r="I44" s="1"/>
  <c r="H40"/>
  <c r="I40" s="1"/>
  <c r="H36"/>
  <c r="I36" s="1"/>
  <c r="H32"/>
  <c r="I32" s="1"/>
  <c r="H28"/>
  <c r="I28" s="1"/>
  <c r="H24"/>
  <c r="I24" s="1"/>
  <c r="H20"/>
  <c r="I20" s="1"/>
  <c r="H16"/>
  <c r="I16" s="1"/>
  <c r="I54"/>
  <c r="I50"/>
  <c r="I46"/>
  <c r="I42"/>
  <c r="I38"/>
  <c r="I34"/>
  <c r="I30"/>
  <c r="I26"/>
  <c r="I22"/>
  <c r="I18"/>
  <c r="I55"/>
  <c r="I51"/>
  <c r="I47"/>
  <c r="I43"/>
  <c r="I39"/>
  <c r="I35"/>
  <c r="I31"/>
  <c r="I27"/>
  <c r="I23"/>
  <c r="I19"/>
  <c r="I15"/>
  <c r="N3" i="15"/>
  <c r="N2"/>
  <c r="N3" i="14"/>
  <c r="N2"/>
  <c r="N3" i="13"/>
  <c r="N2"/>
  <c r="N3" i="9"/>
  <c r="N2"/>
  <c r="N3" i="12"/>
  <c r="N2"/>
  <c r="N3" i="11"/>
  <c r="N2"/>
  <c r="N3" i="10"/>
  <c r="N2"/>
  <c r="N3" i="8"/>
  <c r="N2"/>
  <c r="N3" i="7"/>
  <c r="N2"/>
  <c r="N3" i="6"/>
  <c r="N2"/>
  <c r="N3" i="5"/>
  <c r="N2"/>
  <c r="E53" i="2"/>
  <c r="E51"/>
  <c r="E50"/>
  <c r="E49"/>
  <c r="E48"/>
  <c r="E47"/>
  <c r="E46"/>
  <c r="E45"/>
  <c r="E44"/>
  <c r="E43"/>
  <c r="E41"/>
  <c r="E40"/>
  <c r="E39"/>
  <c r="E38"/>
  <c r="E37"/>
  <c r="E36"/>
  <c r="E35"/>
  <c r="E34"/>
  <c r="E33"/>
  <c r="E32"/>
  <c r="E31"/>
  <c r="E30"/>
  <c r="E27"/>
  <c r="E26"/>
  <c r="E24"/>
  <c r="E23"/>
  <c r="E22"/>
  <c r="E21"/>
  <c r="E20"/>
  <c r="E19"/>
  <c r="E18"/>
  <c r="E17"/>
  <c r="E15"/>
  <c r="K14" i="14"/>
  <c r="K21"/>
  <c r="K28"/>
  <c r="K28" i="13"/>
  <c r="K21"/>
  <c r="K14"/>
  <c r="K35" i="9"/>
  <c r="K28"/>
  <c r="K21"/>
  <c r="K14"/>
  <c r="K28" i="12"/>
  <c r="K21"/>
  <c r="K14"/>
  <c r="K35" i="11"/>
  <c r="K28"/>
  <c r="K21"/>
  <c r="K14"/>
  <c r="K28" i="10"/>
  <c r="K21"/>
  <c r="K14"/>
  <c r="K28" i="8"/>
  <c r="K21"/>
  <c r="K14"/>
  <c r="K35" i="7"/>
  <c r="K28"/>
  <c r="K21"/>
  <c r="K14"/>
  <c r="K28" i="6"/>
  <c r="K21"/>
  <c r="K14"/>
  <c r="E29" i="2" l="1"/>
  <c r="E25"/>
  <c r="E28"/>
  <c r="E52"/>
  <c r="E42"/>
  <c r="E16"/>
  <c r="J8" i="1"/>
  <c r="J9"/>
  <c r="J10"/>
  <c r="J11"/>
  <c r="J12"/>
  <c r="J13"/>
  <c r="J7"/>
  <c r="J34" i="15" l="1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34" i="1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34" i="13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34" i="12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41" i="1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34" i="10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41" i="9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34" i="8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41" i="7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34" i="6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J34" i="5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K7" s="1"/>
  <c r="C11" i="2" s="1"/>
  <c r="N2" i="1"/>
  <c r="N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K7"/>
  <c r="C6" i="2" s="1"/>
  <c r="K28" i="5" l="1"/>
  <c r="C14" i="2" s="1"/>
  <c r="E14" s="1"/>
  <c r="K21" i="5"/>
  <c r="C13" i="2" s="1"/>
  <c r="K14" i="5"/>
  <c r="C12" i="2" s="1"/>
  <c r="F11"/>
  <c r="G11" s="1"/>
  <c r="D11"/>
  <c r="E11"/>
  <c r="D6"/>
  <c r="K7" i="15"/>
  <c r="E54" i="2" s="1"/>
  <c r="K14" i="15"/>
  <c r="E55" i="2" s="1"/>
  <c r="K21" i="15"/>
  <c r="E56" i="2" s="1"/>
  <c r="K28" i="15"/>
  <c r="E57" i="2" s="1"/>
  <c r="K14" i="1"/>
  <c r="C7" i="2" s="1"/>
  <c r="K35" i="1"/>
  <c r="K28"/>
  <c r="K21"/>
  <c r="D14" i="2" l="1"/>
  <c r="F14"/>
  <c r="G14" s="1"/>
  <c r="H14" s="1"/>
  <c r="I14" s="1"/>
  <c r="C10"/>
  <c r="E10" s="1"/>
  <c r="C9"/>
  <c r="E9" s="1"/>
  <c r="F13"/>
  <c r="D13"/>
  <c r="E13"/>
  <c r="D12"/>
  <c r="F12"/>
  <c r="E12"/>
  <c r="H11"/>
  <c r="I11" s="1"/>
  <c r="C8"/>
  <c r="E8" s="1"/>
  <c r="D7"/>
  <c r="G6"/>
  <c r="H6" s="1"/>
  <c r="E7"/>
  <c r="E6"/>
  <c r="F10" l="1"/>
  <c r="G10" s="1"/>
  <c r="D10"/>
  <c r="F9"/>
  <c r="D9"/>
  <c r="G13"/>
  <c r="H13" s="1"/>
  <c r="G12"/>
  <c r="H12" s="1"/>
  <c r="I12" s="1"/>
  <c r="D8"/>
  <c r="G7"/>
  <c r="H7" s="1"/>
  <c r="I6"/>
  <c r="H10" l="1"/>
  <c r="I10" s="1"/>
  <c r="L7"/>
  <c r="G9"/>
  <c r="H9" s="1"/>
  <c r="I13"/>
  <c r="G8"/>
  <c r="H8" s="1"/>
  <c r="L8"/>
  <c r="I7"/>
  <c r="I9" l="1"/>
  <c r="I8"/>
  <c r="L6" l="1"/>
</calcChain>
</file>

<file path=xl/sharedStrings.xml><?xml version="1.0" encoding="utf-8"?>
<sst xmlns="http://schemas.openxmlformats.org/spreadsheetml/2006/main" count="708" uniqueCount="53">
  <si>
    <t>Date</t>
  </si>
  <si>
    <t>Début</t>
  </si>
  <si>
    <t>Départ</t>
  </si>
  <si>
    <t>Si Coupure</t>
  </si>
  <si>
    <t>Arrivée</t>
  </si>
  <si>
    <t>Fin</t>
  </si>
  <si>
    <t>Pause</t>
  </si>
  <si>
    <t>L</t>
  </si>
  <si>
    <t>M</t>
  </si>
  <si>
    <t>J</t>
  </si>
  <si>
    <t>V</t>
  </si>
  <si>
    <t>S</t>
  </si>
  <si>
    <t>D</t>
  </si>
  <si>
    <t>Total jour</t>
  </si>
  <si>
    <t>Total semaine</t>
  </si>
  <si>
    <t>Signature salarié</t>
  </si>
  <si>
    <t>Tableau Heures Supplémentaires</t>
  </si>
  <si>
    <t>Total hebdo</t>
  </si>
  <si>
    <t>Total Heures Dues</t>
  </si>
  <si>
    <t>Nom</t>
  </si>
  <si>
    <t>Prénom</t>
  </si>
  <si>
    <t>NOM</t>
  </si>
  <si>
    <t>PRENOM</t>
  </si>
  <si>
    <t>Janvier 2024</t>
  </si>
  <si>
    <t>Signature Responsable</t>
  </si>
  <si>
    <t>RR</t>
  </si>
  <si>
    <t>Evenement familiale</t>
  </si>
  <si>
    <t>Formation</t>
  </si>
  <si>
    <t>Absence injustifiée</t>
  </si>
  <si>
    <t>Jour Férié et RJF</t>
  </si>
  <si>
    <t>Repos</t>
  </si>
  <si>
    <t>Congés Payés</t>
  </si>
  <si>
    <t>Arrêt Maladie</t>
  </si>
  <si>
    <t>Février 2024</t>
  </si>
  <si>
    <t>Mars 2024</t>
  </si>
  <si>
    <t>Avril 2024</t>
  </si>
  <si>
    <t>Mai 2024</t>
  </si>
  <si>
    <t>Juin 2024</t>
  </si>
  <si>
    <t>Juillet 2024</t>
  </si>
  <si>
    <t>Aout 2024</t>
  </si>
  <si>
    <t>Septembre 2024</t>
  </si>
  <si>
    <t>Octobre 2024</t>
  </si>
  <si>
    <t>Novembre 2024</t>
  </si>
  <si>
    <t>Décembre 2024</t>
  </si>
  <si>
    <t>CONTRAT</t>
  </si>
  <si>
    <t>Heures majorées à 20%</t>
  </si>
  <si>
    <t>Heures majorées à 50%</t>
  </si>
  <si>
    <t>Heures Négatives</t>
  </si>
  <si>
    <t>Total heures dues 2024</t>
  </si>
  <si>
    <t>Heures suppl.</t>
  </si>
  <si>
    <t>Total heures négatives 2024</t>
  </si>
  <si>
    <t>CALCUL AUTOMATIQUE NE PAS TOUCHER</t>
  </si>
  <si>
    <t>Total heures Supplémentaires 2024</t>
  </si>
</sst>
</file>

<file path=xl/styles.xml><?xml version="1.0" encoding="utf-8"?>
<styleSheet xmlns="http://schemas.openxmlformats.org/spreadsheetml/2006/main">
  <numFmts count="4">
    <numFmt numFmtId="164" formatCode="dd"/>
    <numFmt numFmtId="165" formatCode="h:mm;@"/>
    <numFmt numFmtId="166" formatCode="[hh]:mm:ss"/>
    <numFmt numFmtId="167" formatCode="0.0"/>
  </numFmts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sz val="10"/>
      <color rgb="FF000000"/>
      <name val="Arial"/>
      <family val="2"/>
    </font>
    <font>
      <sz val="11"/>
      <color theme="1"/>
      <name val="Comic Sans MS"/>
      <family val="4"/>
    </font>
    <font>
      <sz val="10"/>
      <name val="Comic Sans MS"/>
      <family val="4"/>
    </font>
    <font>
      <sz val="20"/>
      <color theme="1"/>
      <name val="Comic Sans MS"/>
      <family val="4"/>
    </font>
    <font>
      <u/>
      <sz val="11"/>
      <color theme="1"/>
      <name val="Comic Sans MS"/>
      <family val="4"/>
    </font>
    <font>
      <b/>
      <u/>
      <sz val="11"/>
      <name val="Comic Sans MS"/>
      <family val="4"/>
    </font>
    <font>
      <sz val="12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  <font>
      <b/>
      <sz val="12"/>
      <name val="Comic Sans MS"/>
      <family val="4"/>
    </font>
    <font>
      <b/>
      <sz val="10"/>
      <color theme="0"/>
      <name val="Comic Sans MS"/>
      <family val="4"/>
    </font>
    <font>
      <b/>
      <sz val="11"/>
      <color theme="1"/>
      <name val="Comic Sans MS"/>
      <family val="4"/>
    </font>
    <font>
      <b/>
      <sz val="16"/>
      <name val="Comic Sans MS"/>
      <family val="4"/>
    </font>
    <font>
      <sz val="11"/>
      <name val="Comic Sans MS"/>
      <family val="4"/>
    </font>
    <font>
      <sz val="10"/>
      <color theme="1"/>
      <name val="Arial Unicode MS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B15CD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0" tint="-0.499984740745262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3" fillId="0" borderId="0"/>
  </cellStyleXfs>
  <cellXfs count="182">
    <xf numFmtId="0" fontId="0" fillId="0" borderId="0" xfId="0"/>
    <xf numFmtId="0" fontId="2" fillId="0" borderId="0" xfId="1" applyFont="1" applyProtection="1">
      <protection hidden="1"/>
    </xf>
    <xf numFmtId="0" fontId="5" fillId="0" borderId="7" xfId="1" applyFont="1" applyBorder="1" applyAlignment="1" applyProtection="1">
      <alignment horizontal="center" vertical="center"/>
      <protection hidden="1"/>
    </xf>
    <xf numFmtId="0" fontId="4" fillId="0" borderId="0" xfId="0" applyFont="1"/>
    <xf numFmtId="0" fontId="4" fillId="0" borderId="5" xfId="0" applyFont="1" applyBorder="1"/>
    <xf numFmtId="49" fontId="4" fillId="0" borderId="5" xfId="0" applyNumberFormat="1" applyFont="1" applyBorder="1"/>
    <xf numFmtId="0" fontId="7" fillId="0" borderId="0" xfId="0" applyFont="1"/>
    <xf numFmtId="164" fontId="5" fillId="0" borderId="10" xfId="1" applyNumberFormat="1" applyFont="1" applyBorder="1" applyAlignment="1" applyProtection="1">
      <alignment horizontal="center" vertical="center"/>
      <protection hidden="1"/>
    </xf>
    <xf numFmtId="14" fontId="4" fillId="0" borderId="32" xfId="0" applyNumberFormat="1" applyFont="1" applyBorder="1"/>
    <xf numFmtId="20" fontId="4" fillId="0" borderId="23" xfId="0" applyNumberFormat="1" applyFont="1" applyBorder="1"/>
    <xf numFmtId="0" fontId="4" fillId="0" borderId="23" xfId="0" applyFont="1" applyBorder="1"/>
    <xf numFmtId="164" fontId="5" fillId="0" borderId="11" xfId="1" applyNumberFormat="1" applyFont="1" applyBorder="1" applyAlignment="1" applyProtection="1">
      <alignment horizontal="center" vertical="center"/>
      <protection hidden="1"/>
    </xf>
    <xf numFmtId="14" fontId="4" fillId="0" borderId="33" xfId="0" applyNumberFormat="1" applyFont="1" applyBorder="1"/>
    <xf numFmtId="164" fontId="5" fillId="2" borderId="11" xfId="1" applyNumberFormat="1" applyFont="1" applyFill="1" applyBorder="1" applyAlignment="1" applyProtection="1">
      <alignment horizontal="center" vertical="center"/>
      <protection hidden="1"/>
    </xf>
    <xf numFmtId="164" fontId="5" fillId="2" borderId="29" xfId="1" applyNumberFormat="1" applyFont="1" applyFill="1" applyBorder="1" applyAlignment="1" applyProtection="1">
      <alignment horizontal="center" vertical="center"/>
      <protection hidden="1"/>
    </xf>
    <xf numFmtId="0" fontId="4" fillId="0" borderId="26" xfId="0" applyFont="1" applyBorder="1"/>
    <xf numFmtId="164" fontId="5" fillId="2" borderId="12" xfId="1" applyNumberFormat="1" applyFont="1" applyFill="1" applyBorder="1" applyAlignment="1" applyProtection="1">
      <alignment horizontal="center" vertical="center"/>
      <protection hidden="1"/>
    </xf>
    <xf numFmtId="0" fontId="5" fillId="0" borderId="0" xfId="1" applyFont="1" applyProtection="1">
      <protection hidden="1"/>
    </xf>
    <xf numFmtId="0" fontId="8" fillId="0" borderId="0" xfId="2" applyFont="1" applyAlignment="1" applyProtection="1">
      <alignment vertical="center"/>
      <protection hidden="1"/>
    </xf>
    <xf numFmtId="0" fontId="4" fillId="0" borderId="0" xfId="3" applyFont="1" applyProtection="1">
      <protection hidden="1"/>
    </xf>
    <xf numFmtId="0" fontId="5" fillId="8" borderId="5" xfId="1" applyFont="1" applyFill="1" applyBorder="1"/>
    <xf numFmtId="0" fontId="10" fillId="0" borderId="0" xfId="1" applyFont="1" applyProtection="1">
      <protection hidden="1"/>
    </xf>
    <xf numFmtId="0" fontId="5" fillId="4" borderId="5" xfId="1" applyFont="1" applyFill="1" applyBorder="1"/>
    <xf numFmtId="0" fontId="5" fillId="7" borderId="5" xfId="1" applyFont="1" applyFill="1" applyBorder="1"/>
    <xf numFmtId="0" fontId="5" fillId="11" borderId="5" xfId="1" applyFont="1" applyFill="1" applyBorder="1"/>
    <xf numFmtId="0" fontId="5" fillId="6" borderId="5" xfId="1" applyFont="1" applyFill="1" applyBorder="1"/>
    <xf numFmtId="165" fontId="11" fillId="10" borderId="5" xfId="1" applyNumberFormat="1" applyFont="1" applyFill="1" applyBorder="1" applyAlignment="1">
      <alignment horizontal="right"/>
    </xf>
    <xf numFmtId="0" fontId="5" fillId="5" borderId="5" xfId="1" applyFont="1" applyFill="1" applyBorder="1"/>
    <xf numFmtId="0" fontId="5" fillId="9" borderId="5" xfId="1" applyFont="1" applyFill="1" applyBorder="1"/>
    <xf numFmtId="20" fontId="4" fillId="0" borderId="30" xfId="0" applyNumberFormat="1" applyFont="1" applyBorder="1"/>
    <xf numFmtId="0" fontId="4" fillId="0" borderId="19" xfId="0" applyFont="1" applyBorder="1"/>
    <xf numFmtId="0" fontId="4" fillId="0" borderId="31" xfId="0" applyFont="1" applyBorder="1"/>
    <xf numFmtId="0" fontId="4" fillId="0" borderId="30" xfId="0" applyFont="1" applyBorder="1"/>
    <xf numFmtId="20" fontId="4" fillId="0" borderId="5" xfId="0" applyNumberFormat="1" applyFont="1" applyBorder="1"/>
    <xf numFmtId="20" fontId="4" fillId="0" borderId="25" xfId="0" applyNumberFormat="1" applyFont="1" applyBorder="1"/>
    <xf numFmtId="20" fontId="4" fillId="0" borderId="27" xfId="0" applyNumberFormat="1" applyFont="1" applyBorder="1"/>
    <xf numFmtId="20" fontId="4" fillId="0" borderId="26" xfId="0" applyNumberFormat="1" applyFont="1" applyBorder="1"/>
    <xf numFmtId="20" fontId="0" fillId="0" borderId="0" xfId="0" applyNumberFormat="1"/>
    <xf numFmtId="20" fontId="4" fillId="0" borderId="17" xfId="0" applyNumberFormat="1" applyFont="1" applyBorder="1"/>
    <xf numFmtId="20" fontId="4" fillId="3" borderId="25" xfId="0" applyNumberFormat="1" applyFont="1" applyFill="1" applyBorder="1"/>
    <xf numFmtId="20" fontId="4" fillId="3" borderId="5" xfId="0" applyNumberFormat="1" applyFont="1" applyFill="1" applyBorder="1"/>
    <xf numFmtId="0" fontId="4" fillId="3" borderId="5" xfId="0" applyFont="1" applyFill="1" applyBorder="1"/>
    <xf numFmtId="0" fontId="4" fillId="0" borderId="17" xfId="0" applyFont="1" applyBorder="1"/>
    <xf numFmtId="0" fontId="4" fillId="0" borderId="13" xfId="0" applyFont="1" applyBorder="1"/>
    <xf numFmtId="0" fontId="4" fillId="0" borderId="16" xfId="0" applyFont="1" applyBorder="1"/>
    <xf numFmtId="20" fontId="4" fillId="0" borderId="32" xfId="0" applyNumberFormat="1" applyFont="1" applyBorder="1" applyProtection="1">
      <protection hidden="1"/>
    </xf>
    <xf numFmtId="20" fontId="4" fillId="0" borderId="33" xfId="0" applyNumberFormat="1" applyFont="1" applyBorder="1" applyProtection="1">
      <protection hidden="1"/>
    </xf>
    <xf numFmtId="20" fontId="4" fillId="0" borderId="34" xfId="0" applyNumberFormat="1" applyFont="1" applyBorder="1" applyProtection="1">
      <protection hidden="1"/>
    </xf>
    <xf numFmtId="0" fontId="0" fillId="0" borderId="0" xfId="0" applyAlignment="1">
      <alignment horizontal="center" vertical="center"/>
    </xf>
    <xf numFmtId="49" fontId="4" fillId="0" borderId="0" xfId="0" applyNumberFormat="1" applyFont="1"/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12" borderId="8" xfId="0" applyFont="1" applyFill="1" applyBorder="1" applyAlignment="1">
      <alignment horizontal="center" vertical="center" wrapText="1"/>
    </xf>
    <xf numFmtId="0" fontId="5" fillId="12" borderId="5" xfId="0" applyFont="1" applyFill="1" applyBorder="1" applyAlignment="1">
      <alignment horizontal="center" vertical="center"/>
    </xf>
    <xf numFmtId="21" fontId="11" fillId="0" borderId="5" xfId="1" applyNumberFormat="1" applyFont="1" applyBorder="1" applyAlignment="1">
      <alignment horizontal="center" vertical="center"/>
    </xf>
    <xf numFmtId="21" fontId="11" fillId="3" borderId="5" xfId="1" applyNumberFormat="1" applyFont="1" applyFill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21" fontId="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13" fillId="13" borderId="8" xfId="0" applyFont="1" applyFill="1" applyBorder="1" applyAlignment="1">
      <alignment horizontal="center" vertical="center"/>
    </xf>
    <xf numFmtId="0" fontId="14" fillId="12" borderId="22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14" fillId="12" borderId="25" xfId="0" applyFont="1" applyFill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14" fillId="12" borderId="27" xfId="0" applyFont="1" applyFill="1" applyBorder="1" applyAlignment="1">
      <alignment horizontal="center" vertical="center"/>
    </xf>
    <xf numFmtId="46" fontId="4" fillId="0" borderId="43" xfId="0" applyNumberFormat="1" applyFont="1" applyBorder="1" applyAlignment="1">
      <alignment horizontal="center" vertical="center"/>
    </xf>
    <xf numFmtId="20" fontId="4" fillId="0" borderId="39" xfId="0" applyNumberFormat="1" applyFont="1" applyBorder="1" applyProtection="1">
      <protection hidden="1"/>
    </xf>
    <xf numFmtId="20" fontId="4" fillId="0" borderId="45" xfId="0" applyNumberFormat="1" applyFont="1" applyBorder="1" applyProtection="1">
      <protection hidden="1"/>
    </xf>
    <xf numFmtId="21" fontId="4" fillId="0" borderId="0" xfId="0" applyNumberFormat="1" applyFont="1" applyAlignment="1">
      <alignment horizontal="center" vertical="center" wrapText="1"/>
    </xf>
    <xf numFmtId="166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165" fontId="4" fillId="0" borderId="46" xfId="0" applyNumberFormat="1" applyFont="1" applyBorder="1" applyProtection="1">
      <protection hidden="1"/>
    </xf>
    <xf numFmtId="165" fontId="4" fillId="0" borderId="47" xfId="0" applyNumberFormat="1" applyFont="1" applyBorder="1" applyProtection="1">
      <protection hidden="1"/>
    </xf>
    <xf numFmtId="165" fontId="4" fillId="3" borderId="47" xfId="0" applyNumberFormat="1" applyFont="1" applyFill="1" applyBorder="1" applyProtection="1">
      <protection hidden="1"/>
    </xf>
    <xf numFmtId="165" fontId="4" fillId="3" borderId="48" xfId="0" applyNumberFormat="1" applyFont="1" applyFill="1" applyBorder="1" applyProtection="1">
      <protection hidden="1"/>
    </xf>
    <xf numFmtId="20" fontId="4" fillId="3" borderId="44" xfId="0" applyNumberFormat="1" applyFont="1" applyFill="1" applyBorder="1"/>
    <xf numFmtId="0" fontId="0" fillId="3" borderId="0" xfId="0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165" fontId="4" fillId="3" borderId="0" xfId="0" applyNumberFormat="1" applyFont="1" applyFill="1" applyAlignment="1">
      <alignment horizontal="center" vertical="center"/>
    </xf>
    <xf numFmtId="167" fontId="17" fillId="3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Border="1"/>
    <xf numFmtId="20" fontId="4" fillId="0" borderId="46" xfId="0" applyNumberFormat="1" applyFont="1" applyBorder="1" applyProtection="1">
      <protection hidden="1"/>
    </xf>
    <xf numFmtId="20" fontId="4" fillId="0" borderId="47" xfId="0" applyNumberFormat="1" applyFont="1" applyBorder="1" applyProtection="1">
      <protection hidden="1"/>
    </xf>
    <xf numFmtId="20" fontId="4" fillId="0" borderId="48" xfId="0" applyNumberFormat="1" applyFont="1" applyBorder="1" applyProtection="1">
      <protection hidden="1"/>
    </xf>
    <xf numFmtId="14" fontId="4" fillId="0" borderId="8" xfId="0" applyNumberFormat="1" applyFont="1" applyBorder="1"/>
    <xf numFmtId="14" fontId="4" fillId="0" borderId="34" xfId="0" applyNumberFormat="1" applyFont="1" applyBorder="1"/>
    <xf numFmtId="20" fontId="4" fillId="0" borderId="44" xfId="0" applyNumberFormat="1" applyFont="1" applyBorder="1"/>
    <xf numFmtId="14" fontId="4" fillId="0" borderId="39" xfId="0" applyNumberFormat="1" applyFont="1" applyBorder="1"/>
    <xf numFmtId="20" fontId="4" fillId="3" borderId="49" xfId="0" applyNumberFormat="1" applyFont="1" applyFill="1" applyBorder="1"/>
    <xf numFmtId="20" fontId="4" fillId="3" borderId="7" xfId="0" applyNumberFormat="1" applyFont="1" applyFill="1" applyBorder="1"/>
    <xf numFmtId="0" fontId="4" fillId="3" borderId="7" xfId="0" applyFont="1" applyFill="1" applyBorder="1"/>
    <xf numFmtId="20" fontId="4" fillId="3" borderId="28" xfId="0" applyNumberFormat="1" applyFont="1" applyFill="1" applyBorder="1"/>
    <xf numFmtId="20" fontId="4" fillId="0" borderId="43" xfId="0" applyNumberFormat="1" applyFont="1" applyBorder="1"/>
    <xf numFmtId="166" fontId="11" fillId="0" borderId="5" xfId="1" applyNumberFormat="1" applyFont="1" applyBorder="1" applyAlignment="1">
      <alignment horizontal="center" vertical="center"/>
    </xf>
    <xf numFmtId="21" fontId="11" fillId="0" borderId="5" xfId="1" applyNumberFormat="1" applyFont="1" applyBorder="1" applyAlignment="1">
      <alignment horizontal="center" vertical="center"/>
    </xf>
    <xf numFmtId="21" fontId="11" fillId="3" borderId="5" xfId="1" applyNumberFormat="1" applyFont="1" applyFill="1" applyBorder="1" applyAlignment="1">
      <alignment horizontal="center" vertical="center"/>
    </xf>
    <xf numFmtId="0" fontId="4" fillId="12" borderId="40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16" fillId="6" borderId="51" xfId="0" applyFont="1" applyFill="1" applyBorder="1" applyAlignment="1">
      <alignment horizontal="center" vertical="center"/>
    </xf>
    <xf numFmtId="166" fontId="4" fillId="0" borderId="51" xfId="0" applyNumberFormat="1" applyFont="1" applyFill="1" applyBorder="1" applyAlignment="1">
      <alignment horizontal="center" wrapText="1"/>
    </xf>
    <xf numFmtId="20" fontId="4" fillId="0" borderId="22" xfId="0" applyNumberFormat="1" applyFont="1" applyBorder="1"/>
    <xf numFmtId="20" fontId="4" fillId="0" borderId="23" xfId="0" applyNumberFormat="1" applyFont="1" applyBorder="1"/>
    <xf numFmtId="0" fontId="4" fillId="0" borderId="23" xfId="0" applyFont="1" applyBorder="1"/>
    <xf numFmtId="20" fontId="4" fillId="0" borderId="24" xfId="0" applyNumberFormat="1" applyFont="1" applyBorder="1"/>
    <xf numFmtId="0" fontId="4" fillId="0" borderId="5" xfId="0" applyFont="1" applyBorder="1"/>
    <xf numFmtId="20" fontId="4" fillId="0" borderId="5" xfId="0" applyNumberFormat="1" applyFont="1" applyBorder="1"/>
    <xf numFmtId="20" fontId="4" fillId="0" borderId="25" xfId="0" applyNumberFormat="1" applyFont="1" applyBorder="1"/>
    <xf numFmtId="20" fontId="4" fillId="0" borderId="44" xfId="0" applyNumberFormat="1" applyFont="1" applyBorder="1"/>
    <xf numFmtId="0" fontId="4" fillId="0" borderId="5" xfId="0" applyFont="1" applyBorder="1"/>
    <xf numFmtId="20" fontId="4" fillId="0" borderId="22" xfId="0" applyNumberFormat="1" applyFont="1" applyBorder="1"/>
    <xf numFmtId="20" fontId="4" fillId="0" borderId="23" xfId="0" applyNumberFormat="1" applyFont="1" applyBorder="1"/>
    <xf numFmtId="0" fontId="4" fillId="0" borderId="23" xfId="0" applyFont="1" applyBorder="1"/>
    <xf numFmtId="20" fontId="4" fillId="0" borderId="5" xfId="0" applyNumberFormat="1" applyFont="1" applyBorder="1"/>
    <xf numFmtId="20" fontId="4" fillId="0" borderId="25" xfId="0" applyNumberFormat="1" applyFont="1" applyBorder="1"/>
    <xf numFmtId="20" fontId="4" fillId="0" borderId="24" xfId="0" applyNumberFormat="1" applyFont="1" applyBorder="1"/>
    <xf numFmtId="20" fontId="4" fillId="0" borderId="44" xfId="0" applyNumberFormat="1" applyFont="1" applyBorder="1"/>
    <xf numFmtId="0" fontId="4" fillId="0" borderId="5" xfId="0" applyFont="1" applyBorder="1"/>
    <xf numFmtId="20" fontId="4" fillId="0" borderId="22" xfId="0" applyNumberFormat="1" applyFont="1" applyBorder="1"/>
    <xf numFmtId="20" fontId="4" fillId="0" borderId="23" xfId="0" applyNumberFormat="1" applyFont="1" applyBorder="1"/>
    <xf numFmtId="0" fontId="4" fillId="0" borderId="23" xfId="0" applyFont="1" applyBorder="1"/>
    <xf numFmtId="20" fontId="4" fillId="0" borderId="5" xfId="0" applyNumberFormat="1" applyFont="1" applyBorder="1"/>
    <xf numFmtId="20" fontId="4" fillId="0" borderId="25" xfId="0" applyNumberFormat="1" applyFont="1" applyBorder="1"/>
    <xf numFmtId="21" fontId="11" fillId="0" borderId="5" xfId="1" applyNumberFormat="1" applyFont="1" applyBorder="1" applyAlignment="1">
      <alignment horizontal="center" vertical="center"/>
    </xf>
    <xf numFmtId="20" fontId="4" fillId="0" borderId="24" xfId="0" applyNumberFormat="1" applyFont="1" applyBorder="1"/>
    <xf numFmtId="20" fontId="4" fillId="0" borderId="44" xfId="0" applyNumberFormat="1" applyFont="1" applyBorder="1"/>
    <xf numFmtId="166" fontId="4" fillId="0" borderId="50" xfId="0" applyNumberFormat="1" applyFont="1" applyFill="1" applyBorder="1" applyAlignment="1">
      <alignment horizontal="center" vertical="center" wrapText="1"/>
    </xf>
    <xf numFmtId="166" fontId="16" fillId="0" borderId="5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5" fillId="0" borderId="40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41" xfId="0" applyFont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/>
    </xf>
    <xf numFmtId="0" fontId="13" fillId="11" borderId="42" xfId="0" applyFont="1" applyFill="1" applyBorder="1" applyAlignment="1">
      <alignment horizontal="center" vertical="center"/>
    </xf>
    <xf numFmtId="0" fontId="13" fillId="11" borderId="4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0" fontId="4" fillId="0" borderId="24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35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49" fontId="6" fillId="0" borderId="1" xfId="0" applyNumberFormat="1" applyFont="1" applyBorder="1" applyAlignment="1">
      <alignment horizontal="center" vertical="center"/>
    </xf>
    <xf numFmtId="49" fontId="6" fillId="0" borderId="20" xfId="0" applyNumberFormat="1" applyFont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/>
    </xf>
    <xf numFmtId="49" fontId="6" fillId="0" borderId="3" xfId="0" applyNumberFormat="1" applyFont="1" applyBorder="1" applyAlignment="1">
      <alignment horizontal="center" vertical="center"/>
    </xf>
    <xf numFmtId="49" fontId="6" fillId="0" borderId="21" xfId="0" applyNumberFormat="1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23" xfId="1" applyFont="1" applyBorder="1" applyAlignment="1" applyProtection="1">
      <alignment horizontal="center" vertical="center"/>
      <protection hidden="1"/>
    </xf>
    <xf numFmtId="0" fontId="5" fillId="0" borderId="7" xfId="1" applyFont="1" applyBorder="1" applyAlignment="1" applyProtection="1">
      <alignment horizontal="center" vertical="center"/>
      <protection hidden="1"/>
    </xf>
    <xf numFmtId="0" fontId="5" fillId="0" borderId="23" xfId="1" applyFont="1" applyBorder="1" applyAlignment="1" applyProtection="1">
      <alignment horizontal="center" vertical="center" wrapText="1"/>
      <protection hidden="1"/>
    </xf>
    <xf numFmtId="0" fontId="5" fillId="0" borderId="7" xfId="1" applyFont="1" applyBorder="1" applyAlignment="1" applyProtection="1">
      <alignment horizontal="center" vertical="center" wrapText="1"/>
      <protection hidden="1"/>
    </xf>
    <xf numFmtId="0" fontId="9" fillId="0" borderId="5" xfId="1" applyFont="1" applyBorder="1" applyAlignment="1">
      <alignment horizontal="center"/>
    </xf>
    <xf numFmtId="0" fontId="9" fillId="3" borderId="5" xfId="1" applyFont="1" applyFill="1" applyBorder="1" applyAlignment="1">
      <alignment horizontal="center"/>
    </xf>
    <xf numFmtId="0" fontId="4" fillId="0" borderId="35" xfId="3" applyFont="1" applyBorder="1" applyAlignment="1" applyProtection="1">
      <alignment horizontal="center"/>
      <protection hidden="1"/>
    </xf>
    <xf numFmtId="0" fontId="4" fillId="0" borderId="37" xfId="3" applyFont="1" applyBorder="1" applyAlignment="1" applyProtection="1">
      <alignment horizontal="center"/>
      <protection hidden="1"/>
    </xf>
    <xf numFmtId="0" fontId="4" fillId="0" borderId="14" xfId="3" applyFont="1" applyBorder="1" applyAlignment="1" applyProtection="1">
      <alignment horizontal="center"/>
      <protection hidden="1"/>
    </xf>
    <xf numFmtId="0" fontId="4" fillId="0" borderId="9" xfId="3" applyFont="1" applyBorder="1" applyAlignment="1" applyProtection="1">
      <alignment horizontal="center"/>
      <protection hidden="1"/>
    </xf>
    <xf numFmtId="0" fontId="4" fillId="0" borderId="0" xfId="3" applyFont="1" applyAlignment="1" applyProtection="1">
      <alignment horizontal="center"/>
      <protection hidden="1"/>
    </xf>
    <xf numFmtId="0" fontId="4" fillId="0" borderId="15" xfId="3" applyFont="1" applyBorder="1" applyAlignment="1" applyProtection="1">
      <alignment horizontal="center"/>
      <protection hidden="1"/>
    </xf>
    <xf numFmtId="0" fontId="4" fillId="0" borderId="36" xfId="3" applyFont="1" applyBorder="1" applyAlignment="1" applyProtection="1">
      <alignment horizontal="center"/>
      <protection hidden="1"/>
    </xf>
    <xf numFmtId="0" fontId="4" fillId="0" borderId="38" xfId="3" applyFont="1" applyBorder="1" applyAlignment="1" applyProtection="1">
      <alignment horizontal="center"/>
      <protection hidden="1"/>
    </xf>
    <xf numFmtId="0" fontId="4" fillId="0" borderId="18" xfId="3" applyFont="1" applyBorder="1" applyAlignment="1" applyProtection="1">
      <alignment horizontal="center"/>
      <protection hidden="1"/>
    </xf>
    <xf numFmtId="0" fontId="9" fillId="0" borderId="5" xfId="1" applyFont="1" applyBorder="1" applyAlignment="1" applyProtection="1">
      <alignment horizontal="center"/>
      <protection hidden="1"/>
    </xf>
    <xf numFmtId="166" fontId="4" fillId="0" borderId="2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166" fontId="17" fillId="0" borderId="5" xfId="0" applyNumberFormat="1" applyFont="1" applyBorder="1" applyAlignment="1">
      <alignment vertical="center"/>
    </xf>
  </cellXfs>
  <cellStyles count="4">
    <cellStyle name="Normal" xfId="0" builtinId="0"/>
    <cellStyle name="Normal 2" xfId="1"/>
    <cellStyle name="Normal 2 2" xfId="2"/>
    <cellStyle name="Normal 3" xfId="3"/>
  </cellStyles>
  <dxfs count="4"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CCCCFF"/>
      <color rgb="FFDB15CD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1885950</xdr:colOff>
      <xdr:row>12</xdr:row>
      <xdr:rowOff>104775</xdr:rowOff>
    </xdr:from>
    <xdr:to>
      <xdr:col>15</xdr:col>
      <xdr:colOff>542925</xdr:colOff>
      <xdr:row>16</xdr:row>
      <xdr:rowOff>133350</xdr:rowOff>
    </xdr:to>
    <xdr:sp macro="" textlink="">
      <xdr:nvSpPr>
        <xdr:cNvPr id="3" name="ZoneTexte 2"/>
        <xdr:cNvSpPr txBox="1"/>
      </xdr:nvSpPr>
      <xdr:spPr>
        <a:xfrm>
          <a:off x="8505825" y="3276600"/>
          <a:ext cx="5257800" cy="8858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Voir Janvier</a:t>
          </a:r>
          <a:r>
            <a:rPr lang="fr-FR" sz="1100" baseline="0"/>
            <a:t> et Février  j'ai mis des horaires bidons  ==&gt; Et le fonctionnement semble correct </a:t>
          </a:r>
        </a:p>
        <a:p>
          <a:endParaRPr lang="fr-FR" sz="1100" baseline="0"/>
        </a:p>
        <a:p>
          <a:r>
            <a:rPr lang="fr-FR" sz="1100" baseline="0"/>
            <a:t>Ps: Attention les heures 00:00:00 ne sont plus visible sur la feuille malgé que les formules sont présentes dans la plage C6:I57 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58"/>
  <sheetViews>
    <sheetView showGridLines="0" tabSelected="1" workbookViewId="0">
      <selection activeCell="K26" sqref="K26"/>
    </sheetView>
  </sheetViews>
  <sheetFormatPr baseColWidth="10" defaultRowHeight="15"/>
  <cols>
    <col min="1" max="1" width="3.5703125" customWidth="1"/>
    <col min="2" max="2" width="5.140625" style="48" customWidth="1"/>
    <col min="3" max="4" width="11.42578125" style="48"/>
    <col min="5" max="5" width="17.28515625" style="80" hidden="1" customWidth="1"/>
    <col min="6" max="6" width="15.5703125" style="48" customWidth="1"/>
    <col min="7" max="7" width="16.140625" style="48" customWidth="1"/>
    <col min="8" max="8" width="15.42578125" style="48" customWidth="1"/>
    <col min="9" max="9" width="16.140625" style="48" customWidth="1"/>
    <col min="10" max="10" width="4.42578125" style="48" customWidth="1"/>
    <col min="11" max="11" width="35.140625" style="48" customWidth="1"/>
    <col min="12" max="12" width="29.5703125" style="48" customWidth="1"/>
  </cols>
  <sheetData>
    <row r="1" spans="2:13" ht="15.75" thickBot="1"/>
    <row r="2" spans="2:13" ht="27" customHeight="1" thickBot="1">
      <c r="B2" s="134" t="s">
        <v>16</v>
      </c>
      <c r="C2" s="135"/>
      <c r="D2" s="135"/>
      <c r="E2" s="135"/>
      <c r="F2" s="135"/>
      <c r="G2" s="135"/>
      <c r="H2" s="135"/>
      <c r="I2" s="136"/>
      <c r="J2" s="50"/>
      <c r="K2" s="63" t="s">
        <v>21</v>
      </c>
      <c r="L2" s="64"/>
    </row>
    <row r="3" spans="2:13" ht="21.75" customHeight="1" thickBot="1">
      <c r="B3" s="51"/>
      <c r="C3" s="51"/>
      <c r="D3" s="51"/>
      <c r="E3" s="81"/>
      <c r="F3" s="51"/>
      <c r="G3" s="51"/>
      <c r="H3" s="51"/>
      <c r="I3" s="51"/>
      <c r="J3" s="50"/>
      <c r="K3" s="65" t="s">
        <v>22</v>
      </c>
      <c r="L3" s="66"/>
    </row>
    <row r="4" spans="2:13" ht="21.75" customHeight="1" thickBot="1">
      <c r="B4" s="137" t="s">
        <v>51</v>
      </c>
      <c r="C4" s="138"/>
      <c r="D4" s="138"/>
      <c r="E4" s="138"/>
      <c r="F4" s="138"/>
      <c r="G4" s="138"/>
      <c r="H4" s="138"/>
      <c r="I4" s="139"/>
      <c r="J4" s="52"/>
      <c r="K4" s="67" t="s">
        <v>44</v>
      </c>
      <c r="L4" s="68">
        <v>1.625</v>
      </c>
    </row>
    <row r="5" spans="2:13" ht="45.75" customHeight="1" thickBot="1">
      <c r="B5" s="62" t="s">
        <v>11</v>
      </c>
      <c r="C5" s="53" t="s">
        <v>17</v>
      </c>
      <c r="D5" s="53" t="s">
        <v>47</v>
      </c>
      <c r="E5" s="53" t="s">
        <v>47</v>
      </c>
      <c r="F5" s="53" t="s">
        <v>49</v>
      </c>
      <c r="G5" s="53" t="s">
        <v>45</v>
      </c>
      <c r="H5" s="53" t="s">
        <v>46</v>
      </c>
      <c r="I5" s="53" t="s">
        <v>18</v>
      </c>
      <c r="J5" s="52"/>
      <c r="K5" s="52"/>
      <c r="L5" s="52"/>
    </row>
    <row r="6" spans="2:13" ht="17.25" thickBot="1">
      <c r="B6" s="54">
        <v>1</v>
      </c>
      <c r="C6" s="97">
        <f>IF(Janvier!K7=0,"",Janvier!K7)</f>
        <v>1.6666666666666665</v>
      </c>
      <c r="D6" s="181" t="str">
        <f>IF(C6="","",IF(C6&lt;$L$4,C6-$L$4,""))</f>
        <v/>
      </c>
      <c r="E6" s="83" t="str">
        <f>(IF(AND(NOT(ISBLANK(C6)),C6&lt;$L$4),C6-$L$4,""))</f>
        <v/>
      </c>
      <c r="F6" s="55">
        <f>IF(C6="","",IF(C6&gt;$L$4,C6-$L$4,""))</f>
        <v>4.1666666666666519E-2</v>
      </c>
      <c r="G6" s="55" t="str">
        <f>IF(F6&lt;&gt;"", IF(F6&lt;=4, TEXT(F6, "hh:mm:ss"), 4), "")</f>
        <v>01:00:00</v>
      </c>
      <c r="H6" s="55">
        <f>IFERROR(IF(F6-G6&gt;0,F6-G6,0),"")</f>
        <v>0</v>
      </c>
      <c r="I6" s="56">
        <f>IFERROR(SUM(G6*1.2)+(H6*1.5),"")</f>
        <v>4.9999999999999996E-2</v>
      </c>
      <c r="J6" s="52"/>
      <c r="K6" s="100" t="s">
        <v>48</v>
      </c>
      <c r="L6" s="103">
        <f>SUM(I3:I54)</f>
        <v>0.95000000000000007</v>
      </c>
    </row>
    <row r="7" spans="2:13" ht="17.25" thickBot="1">
      <c r="B7" s="54">
        <v>2</v>
      </c>
      <c r="C7" s="97">
        <f>IF(Janvier!K14=0,"",Janvier!K14)</f>
        <v>1.458333333333333</v>
      </c>
      <c r="D7" s="181">
        <f t="shared" ref="D7:D57" si="0">IF(C7="","",IF(C7&lt;$L$4,C7-$L$4,""))</f>
        <v>-0.16666666666666696</v>
      </c>
      <c r="E7" s="83">
        <f>(IF(AND(NOT(ISBLANK(C7)),C7&lt;$L$4),C7-$L$4,""))</f>
        <v>-0.16666666666666696</v>
      </c>
      <c r="F7" s="126" t="str">
        <f t="shared" ref="F7:F57" si="1">IF(C7="","",IF(C7&gt;$L$4,C7-$L$4,""))</f>
        <v/>
      </c>
      <c r="G7" s="98" t="str">
        <f t="shared" ref="G7:G57" si="2">IF(F7&lt;&gt;"", IF(F7&lt;=4, TEXT(F7, "hh:mm:ss"), 4), "")</f>
        <v/>
      </c>
      <c r="H7" s="98" t="str">
        <f t="shared" ref="H7:H57" si="3">IFERROR(IF(F7-G7&gt;0,F7-G7,0),"")</f>
        <v/>
      </c>
      <c r="I7" s="99" t="str">
        <f t="shared" ref="I7:I57" si="4">IFERROR(SUM(G7*1.2)+(H7*1.5),"")</f>
        <v/>
      </c>
      <c r="J7" s="52"/>
      <c r="K7" s="102" t="s">
        <v>50</v>
      </c>
      <c r="L7" s="130">
        <f>SUM(D6:D57)</f>
        <v>-0.37500000000000044</v>
      </c>
    </row>
    <row r="8" spans="2:13" ht="17.25" customHeight="1" thickBot="1">
      <c r="B8" s="54">
        <v>3</v>
      </c>
      <c r="C8" s="97">
        <f>IF(Janvier!K21=0,"",Janvier!K21)</f>
        <v>1.8749999999999998</v>
      </c>
      <c r="D8" s="181" t="str">
        <f t="shared" si="0"/>
        <v/>
      </c>
      <c r="E8" s="83" t="str">
        <f t="shared" ref="E8:E56" si="5">(IF(AND(NOT(ISBLANK(C8)),C8&lt;$L$4),C8-$L$4,""))</f>
        <v/>
      </c>
      <c r="F8" s="126">
        <f t="shared" si="1"/>
        <v>0.24999999999999978</v>
      </c>
      <c r="G8" s="98" t="str">
        <f t="shared" si="2"/>
        <v>06:00:00</v>
      </c>
      <c r="H8" s="98">
        <f t="shared" si="3"/>
        <v>0</v>
      </c>
      <c r="I8" s="99">
        <f t="shared" si="4"/>
        <v>0.3</v>
      </c>
      <c r="J8" s="52"/>
      <c r="K8" s="101" t="s">
        <v>52</v>
      </c>
      <c r="L8" s="129">
        <f>SUM(F6:F57)</f>
        <v>0.79166666666666541</v>
      </c>
    </row>
    <row r="9" spans="2:13" ht="16.5">
      <c r="B9" s="54">
        <v>4</v>
      </c>
      <c r="C9" s="97">
        <f>IF(Janvier!K28=0,"",Janvier!K28)</f>
        <v>1.770833333333333</v>
      </c>
      <c r="D9" s="181" t="str">
        <f t="shared" si="0"/>
        <v/>
      </c>
      <c r="E9" s="83" t="str">
        <f t="shared" si="5"/>
        <v/>
      </c>
      <c r="F9" s="126">
        <f t="shared" si="1"/>
        <v>0.14583333333333304</v>
      </c>
      <c r="G9" s="98" t="str">
        <f t="shared" si="2"/>
        <v>03:30:00</v>
      </c>
      <c r="H9" s="98">
        <f t="shared" si="3"/>
        <v>0</v>
      </c>
      <c r="I9" s="99">
        <f t="shared" si="4"/>
        <v>0.17500000000000002</v>
      </c>
      <c r="J9" s="52"/>
      <c r="K9" s="72"/>
      <c r="L9" s="58"/>
    </row>
    <row r="10" spans="2:13" ht="16.5">
      <c r="B10" s="54">
        <v>5</v>
      </c>
      <c r="C10" s="97">
        <f>IF(Janvier!K35=0,"",Janvier!K35)</f>
        <v>1.7916666666666665</v>
      </c>
      <c r="D10" s="181" t="str">
        <f t="shared" si="0"/>
        <v/>
      </c>
      <c r="E10" s="83" t="str">
        <f t="shared" si="5"/>
        <v/>
      </c>
      <c r="F10" s="126">
        <f t="shared" si="1"/>
        <v>0.16666666666666652</v>
      </c>
      <c r="G10" s="98" t="str">
        <f t="shared" si="2"/>
        <v>04:00:00</v>
      </c>
      <c r="H10" s="98">
        <f t="shared" si="3"/>
        <v>0</v>
      </c>
      <c r="I10" s="99">
        <f t="shared" si="4"/>
        <v>0.19999999999999998</v>
      </c>
      <c r="J10" s="52"/>
      <c r="K10" s="73"/>
      <c r="L10" s="71"/>
    </row>
    <row r="11" spans="2:13" ht="16.5">
      <c r="B11" s="54">
        <v>6</v>
      </c>
      <c r="C11" s="97">
        <f>IF(Fevrier!K7=0,"",Fevrier!K7)</f>
        <v>1.6666666666666665</v>
      </c>
      <c r="D11" s="181" t="str">
        <f t="shared" si="0"/>
        <v/>
      </c>
      <c r="E11" s="83" t="str">
        <f t="shared" si="5"/>
        <v/>
      </c>
      <c r="F11" s="126">
        <f t="shared" si="1"/>
        <v>4.1666666666666519E-2</v>
      </c>
      <c r="G11" s="98" t="str">
        <f t="shared" si="2"/>
        <v>01:00:00</v>
      </c>
      <c r="H11" s="98">
        <f t="shared" si="3"/>
        <v>0</v>
      </c>
      <c r="I11" s="99">
        <f t="shared" si="4"/>
        <v>4.9999999999999996E-2</v>
      </c>
      <c r="J11" s="52"/>
      <c r="K11" s="72"/>
      <c r="L11" s="58"/>
    </row>
    <row r="12" spans="2:13" ht="16.5">
      <c r="B12" s="54">
        <v>7</v>
      </c>
      <c r="C12" s="97">
        <f>IF(Fevrier!K14=0,"",Fevrier!K14)</f>
        <v>1.4166666666666665</v>
      </c>
      <c r="D12" s="181">
        <f t="shared" si="0"/>
        <v>-0.20833333333333348</v>
      </c>
      <c r="E12" s="83">
        <f t="shared" si="5"/>
        <v>-0.20833333333333348</v>
      </c>
      <c r="F12" s="126" t="str">
        <f t="shared" si="1"/>
        <v/>
      </c>
      <c r="G12" s="98" t="str">
        <f t="shared" si="2"/>
        <v/>
      </c>
      <c r="H12" s="98" t="str">
        <f t="shared" si="3"/>
        <v/>
      </c>
      <c r="I12" s="99" t="str">
        <f t="shared" si="4"/>
        <v/>
      </c>
      <c r="J12" s="52"/>
      <c r="K12" s="74"/>
      <c r="L12" s="57"/>
      <c r="M12" s="132"/>
    </row>
    <row r="13" spans="2:13" ht="16.5">
      <c r="B13" s="54">
        <v>8</v>
      </c>
      <c r="C13" s="97">
        <f>IF(Fevrier!K21=0,"",Fevrier!K21)</f>
        <v>1.6666666666666665</v>
      </c>
      <c r="D13" s="181" t="str">
        <f t="shared" si="0"/>
        <v/>
      </c>
      <c r="E13" s="83" t="str">
        <f t="shared" si="5"/>
        <v/>
      </c>
      <c r="F13" s="126">
        <f t="shared" si="1"/>
        <v>4.1666666666666519E-2</v>
      </c>
      <c r="G13" s="98" t="str">
        <f t="shared" si="2"/>
        <v>01:00:00</v>
      </c>
      <c r="H13" s="98">
        <f t="shared" si="3"/>
        <v>0</v>
      </c>
      <c r="I13" s="99">
        <f t="shared" si="4"/>
        <v>4.9999999999999996E-2</v>
      </c>
      <c r="J13" s="52"/>
      <c r="K13" s="57"/>
      <c r="L13" s="58"/>
      <c r="M13" s="133"/>
    </row>
    <row r="14" spans="2:13" ht="16.5">
      <c r="B14" s="54">
        <v>9</v>
      </c>
      <c r="C14" s="97">
        <f>IF(Fevrier!K28=0,"",Fevrier!K28)</f>
        <v>1.7291666666666665</v>
      </c>
      <c r="D14" s="181" t="str">
        <f t="shared" si="0"/>
        <v/>
      </c>
      <c r="E14" s="83" t="str">
        <f t="shared" si="5"/>
        <v/>
      </c>
      <c r="F14" s="126">
        <f t="shared" si="1"/>
        <v>0.10416666666666652</v>
      </c>
      <c r="G14" s="98" t="str">
        <f t="shared" si="2"/>
        <v>02:30:00</v>
      </c>
      <c r="H14" s="98">
        <f t="shared" si="3"/>
        <v>0</v>
      </c>
      <c r="I14" s="99">
        <f t="shared" si="4"/>
        <v>0.125</v>
      </c>
      <c r="J14" s="52"/>
      <c r="K14" s="52"/>
      <c r="L14" s="57"/>
    </row>
    <row r="15" spans="2:13" ht="16.5">
      <c r="B15" s="54">
        <v>10</v>
      </c>
      <c r="C15" s="97" t="str">
        <f>IF(Mars!K7=0,"",Mars!K7)</f>
        <v/>
      </c>
      <c r="D15" s="181" t="str">
        <f t="shared" si="0"/>
        <v/>
      </c>
      <c r="E15" s="83" t="str">
        <f t="shared" si="5"/>
        <v/>
      </c>
      <c r="F15" s="126" t="str">
        <f t="shared" si="1"/>
        <v/>
      </c>
      <c r="G15" s="98" t="str">
        <f t="shared" si="2"/>
        <v/>
      </c>
      <c r="H15" s="98" t="str">
        <f t="shared" si="3"/>
        <v/>
      </c>
      <c r="I15" s="99" t="str">
        <f t="shared" si="4"/>
        <v/>
      </c>
      <c r="J15" s="52"/>
      <c r="K15" s="131"/>
      <c r="L15" s="131"/>
    </row>
    <row r="16" spans="2:13" ht="18">
      <c r="B16" s="54">
        <v>11</v>
      </c>
      <c r="C16" s="97" t="str">
        <f>IF(Mars!K14=0,"",Mars!K14)</f>
        <v/>
      </c>
      <c r="D16" s="181" t="str">
        <f t="shared" si="0"/>
        <v/>
      </c>
      <c r="E16" s="83" t="str">
        <f t="shared" si="5"/>
        <v/>
      </c>
      <c r="F16" s="126" t="str">
        <f t="shared" si="1"/>
        <v/>
      </c>
      <c r="G16" s="98" t="str">
        <f t="shared" si="2"/>
        <v/>
      </c>
      <c r="H16" s="98" t="str">
        <f t="shared" si="3"/>
        <v/>
      </c>
      <c r="I16" s="99" t="str">
        <f t="shared" si="4"/>
        <v/>
      </c>
      <c r="J16" s="52"/>
      <c r="K16" s="59"/>
      <c r="L16" s="52"/>
    </row>
    <row r="17" spans="2:12" ht="18">
      <c r="B17" s="54">
        <v>12</v>
      </c>
      <c r="C17" s="97" t="str">
        <f>IF(Mars!K21=0,"",Mars!K21)</f>
        <v/>
      </c>
      <c r="D17" s="181" t="str">
        <f t="shared" si="0"/>
        <v/>
      </c>
      <c r="E17" s="83" t="str">
        <f t="shared" si="5"/>
        <v/>
      </c>
      <c r="F17" s="126" t="str">
        <f t="shared" si="1"/>
        <v/>
      </c>
      <c r="G17" s="98" t="str">
        <f t="shared" si="2"/>
        <v/>
      </c>
      <c r="H17" s="98" t="str">
        <f t="shared" si="3"/>
        <v/>
      </c>
      <c r="I17" s="99" t="str">
        <f t="shared" si="4"/>
        <v/>
      </c>
      <c r="J17" s="52"/>
      <c r="K17" s="59"/>
      <c r="L17" s="52"/>
    </row>
    <row r="18" spans="2:12" ht="18">
      <c r="B18" s="54">
        <v>13</v>
      </c>
      <c r="C18" s="97" t="str">
        <f>IF(Mars!K28=0,"",Mars!K28)</f>
        <v/>
      </c>
      <c r="D18" s="181" t="str">
        <f t="shared" si="0"/>
        <v/>
      </c>
      <c r="E18" s="83" t="str">
        <f t="shared" si="5"/>
        <v/>
      </c>
      <c r="F18" s="126" t="str">
        <f t="shared" si="1"/>
        <v/>
      </c>
      <c r="G18" s="98" t="str">
        <f t="shared" si="2"/>
        <v/>
      </c>
      <c r="H18" s="98" t="str">
        <f t="shared" si="3"/>
        <v/>
      </c>
      <c r="I18" s="99" t="str">
        <f t="shared" si="4"/>
        <v/>
      </c>
      <c r="J18" s="52"/>
      <c r="K18" s="59"/>
      <c r="L18" s="52"/>
    </row>
    <row r="19" spans="2:12" ht="16.5">
      <c r="B19" s="54">
        <v>14</v>
      </c>
      <c r="C19" s="97" t="str">
        <f>IF(Avril!K7=0,"",Avril!K7)</f>
        <v/>
      </c>
      <c r="D19" s="181" t="str">
        <f t="shared" si="0"/>
        <v/>
      </c>
      <c r="E19" s="83" t="str">
        <f t="shared" si="5"/>
        <v/>
      </c>
      <c r="F19" s="126" t="str">
        <f t="shared" si="1"/>
        <v/>
      </c>
      <c r="G19" s="98" t="str">
        <f t="shared" si="2"/>
        <v/>
      </c>
      <c r="H19" s="98" t="str">
        <f t="shared" si="3"/>
        <v/>
      </c>
      <c r="I19" s="99" t="str">
        <f t="shared" si="4"/>
        <v/>
      </c>
      <c r="J19" s="52"/>
      <c r="K19" s="52"/>
      <c r="L19" s="52"/>
    </row>
    <row r="20" spans="2:12" ht="16.5">
      <c r="B20" s="54">
        <v>15</v>
      </c>
      <c r="C20" s="97" t="str">
        <f>IF(Avril!K14=0,"",Avril!K14)</f>
        <v/>
      </c>
      <c r="D20" s="181" t="str">
        <f t="shared" si="0"/>
        <v/>
      </c>
      <c r="E20" s="83" t="str">
        <f t="shared" si="5"/>
        <v/>
      </c>
      <c r="F20" s="126" t="str">
        <f t="shared" si="1"/>
        <v/>
      </c>
      <c r="G20" s="98" t="str">
        <f t="shared" si="2"/>
        <v/>
      </c>
      <c r="H20" s="98" t="str">
        <f t="shared" si="3"/>
        <v/>
      </c>
      <c r="I20" s="99" t="str">
        <f t="shared" si="4"/>
        <v/>
      </c>
      <c r="J20" s="52"/>
      <c r="K20" s="52"/>
      <c r="L20" s="52"/>
    </row>
    <row r="21" spans="2:12" ht="16.5">
      <c r="B21" s="54">
        <v>16</v>
      </c>
      <c r="C21" s="97" t="str">
        <f>IF(Avril!K21=0,"",Avril!K21)</f>
        <v/>
      </c>
      <c r="D21" s="181" t="str">
        <f t="shared" si="0"/>
        <v/>
      </c>
      <c r="E21" s="83" t="str">
        <f t="shared" si="5"/>
        <v/>
      </c>
      <c r="F21" s="126" t="str">
        <f t="shared" si="1"/>
        <v/>
      </c>
      <c r="G21" s="98" t="str">
        <f t="shared" si="2"/>
        <v/>
      </c>
      <c r="H21" s="98" t="str">
        <f t="shared" si="3"/>
        <v/>
      </c>
      <c r="I21" s="99" t="str">
        <f t="shared" si="4"/>
        <v/>
      </c>
      <c r="J21" s="52"/>
      <c r="K21" s="52"/>
      <c r="L21" s="52"/>
    </row>
    <row r="22" spans="2:12" ht="16.5">
      <c r="B22" s="54">
        <v>17</v>
      </c>
      <c r="C22" s="97" t="str">
        <f>IF(Avril!K28=0,"",Avril!K28)</f>
        <v/>
      </c>
      <c r="D22" s="181" t="str">
        <f t="shared" si="0"/>
        <v/>
      </c>
      <c r="E22" s="83" t="str">
        <f t="shared" si="5"/>
        <v/>
      </c>
      <c r="F22" s="126" t="str">
        <f t="shared" si="1"/>
        <v/>
      </c>
      <c r="G22" s="98" t="str">
        <f t="shared" si="2"/>
        <v/>
      </c>
      <c r="H22" s="98" t="str">
        <f t="shared" si="3"/>
        <v/>
      </c>
      <c r="I22" s="99" t="str">
        <f t="shared" si="4"/>
        <v/>
      </c>
      <c r="J22" s="52"/>
      <c r="K22" s="52"/>
      <c r="L22" s="52"/>
    </row>
    <row r="23" spans="2:12" ht="16.5">
      <c r="B23" s="54">
        <v>18</v>
      </c>
      <c r="C23" s="97" t="str">
        <f>IF(Avril!K35=0,"",Avril!K35)</f>
        <v/>
      </c>
      <c r="D23" s="181" t="str">
        <f t="shared" si="0"/>
        <v/>
      </c>
      <c r="E23" s="83" t="str">
        <f t="shared" si="5"/>
        <v/>
      </c>
      <c r="F23" s="126" t="str">
        <f t="shared" si="1"/>
        <v/>
      </c>
      <c r="G23" s="98" t="str">
        <f t="shared" si="2"/>
        <v/>
      </c>
      <c r="H23" s="98" t="str">
        <f t="shared" si="3"/>
        <v/>
      </c>
      <c r="I23" s="99" t="str">
        <f t="shared" si="4"/>
        <v/>
      </c>
      <c r="J23" s="52"/>
      <c r="K23" s="52"/>
      <c r="L23" s="52"/>
    </row>
    <row r="24" spans="2:12" ht="16.5">
      <c r="B24" s="54">
        <v>19</v>
      </c>
      <c r="C24" s="97" t="str">
        <f>IF(Mai!K7=0,"",Mai!K7)</f>
        <v/>
      </c>
      <c r="D24" s="181" t="str">
        <f t="shared" si="0"/>
        <v/>
      </c>
      <c r="E24" s="83" t="str">
        <f t="shared" si="5"/>
        <v/>
      </c>
      <c r="F24" s="126" t="str">
        <f t="shared" si="1"/>
        <v/>
      </c>
      <c r="G24" s="98" t="str">
        <f t="shared" si="2"/>
        <v/>
      </c>
      <c r="H24" s="98" t="str">
        <f t="shared" si="3"/>
        <v/>
      </c>
      <c r="I24" s="99" t="str">
        <f t="shared" si="4"/>
        <v/>
      </c>
      <c r="J24" s="52"/>
      <c r="K24" s="52"/>
      <c r="L24" s="52"/>
    </row>
    <row r="25" spans="2:12" ht="16.5">
      <c r="B25" s="54">
        <v>20</v>
      </c>
      <c r="C25" s="97" t="str">
        <f>IF(Mai!K14=0,"",Mai!K14)</f>
        <v/>
      </c>
      <c r="D25" s="181" t="str">
        <f t="shared" si="0"/>
        <v/>
      </c>
      <c r="E25" s="83" t="str">
        <f t="shared" si="5"/>
        <v/>
      </c>
      <c r="F25" s="126" t="str">
        <f t="shared" si="1"/>
        <v/>
      </c>
      <c r="G25" s="98" t="str">
        <f t="shared" si="2"/>
        <v/>
      </c>
      <c r="H25" s="98" t="str">
        <f t="shared" si="3"/>
        <v/>
      </c>
      <c r="I25" s="99" t="str">
        <f t="shared" si="4"/>
        <v/>
      </c>
      <c r="J25" s="52"/>
      <c r="K25" s="52"/>
      <c r="L25" s="52"/>
    </row>
    <row r="26" spans="2:12" ht="16.5">
      <c r="B26" s="54">
        <v>21</v>
      </c>
      <c r="C26" s="97" t="str">
        <f>IF(Mai!K21=0,"",Mai!K21)</f>
        <v/>
      </c>
      <c r="D26" s="181" t="str">
        <f t="shared" si="0"/>
        <v/>
      </c>
      <c r="E26" s="83" t="str">
        <f t="shared" si="5"/>
        <v/>
      </c>
      <c r="F26" s="126" t="str">
        <f t="shared" si="1"/>
        <v/>
      </c>
      <c r="G26" s="98" t="str">
        <f t="shared" si="2"/>
        <v/>
      </c>
      <c r="H26" s="98" t="str">
        <f t="shared" si="3"/>
        <v/>
      </c>
      <c r="I26" s="99" t="str">
        <f t="shared" si="4"/>
        <v/>
      </c>
      <c r="J26" s="52"/>
      <c r="K26" s="52"/>
      <c r="L26" s="52"/>
    </row>
    <row r="27" spans="2:12" ht="16.5">
      <c r="B27" s="54">
        <v>22</v>
      </c>
      <c r="C27" s="97" t="str">
        <f>IF(Mai!K28=0,"",Mai!K28)</f>
        <v/>
      </c>
      <c r="D27" s="181" t="str">
        <f t="shared" si="0"/>
        <v/>
      </c>
      <c r="E27" s="83" t="str">
        <f t="shared" si="5"/>
        <v/>
      </c>
      <c r="F27" s="126" t="str">
        <f t="shared" si="1"/>
        <v/>
      </c>
      <c r="G27" s="98" t="str">
        <f t="shared" si="2"/>
        <v/>
      </c>
      <c r="H27" s="98" t="str">
        <f t="shared" si="3"/>
        <v/>
      </c>
      <c r="I27" s="99" t="str">
        <f t="shared" si="4"/>
        <v/>
      </c>
      <c r="J27" s="52"/>
      <c r="K27" s="52"/>
      <c r="L27" s="52"/>
    </row>
    <row r="28" spans="2:12" ht="16.5">
      <c r="B28" s="54">
        <v>23</v>
      </c>
      <c r="C28" s="97" t="str">
        <f>IF(Juin!K7=0,"",Juin!K7)</f>
        <v/>
      </c>
      <c r="D28" s="181" t="str">
        <f t="shared" si="0"/>
        <v/>
      </c>
      <c r="E28" s="83" t="str">
        <f t="shared" si="5"/>
        <v/>
      </c>
      <c r="F28" s="126" t="str">
        <f t="shared" si="1"/>
        <v/>
      </c>
      <c r="G28" s="98" t="str">
        <f t="shared" si="2"/>
        <v/>
      </c>
      <c r="H28" s="98" t="str">
        <f t="shared" si="3"/>
        <v/>
      </c>
      <c r="I28" s="99" t="str">
        <f t="shared" si="4"/>
        <v/>
      </c>
      <c r="J28" s="52"/>
      <c r="K28" s="52"/>
      <c r="L28" s="52"/>
    </row>
    <row r="29" spans="2:12" ht="16.5">
      <c r="B29" s="54">
        <v>24</v>
      </c>
      <c r="C29" s="97" t="str">
        <f>IF(Juin!K14=0,"",Juin!K14)</f>
        <v/>
      </c>
      <c r="D29" s="181" t="str">
        <f t="shared" si="0"/>
        <v/>
      </c>
      <c r="E29" s="83" t="str">
        <f t="shared" si="5"/>
        <v/>
      </c>
      <c r="F29" s="126" t="str">
        <f t="shared" si="1"/>
        <v/>
      </c>
      <c r="G29" s="98" t="str">
        <f t="shared" si="2"/>
        <v/>
      </c>
      <c r="H29" s="98" t="str">
        <f t="shared" si="3"/>
        <v/>
      </c>
      <c r="I29" s="99" t="str">
        <f t="shared" si="4"/>
        <v/>
      </c>
      <c r="J29" s="52"/>
      <c r="K29" s="52"/>
      <c r="L29" s="52"/>
    </row>
    <row r="30" spans="2:12" ht="16.5">
      <c r="B30" s="54">
        <v>25</v>
      </c>
      <c r="C30" s="97" t="str">
        <f>IF(Juin!K21=0,"",Juin!K21)</f>
        <v/>
      </c>
      <c r="D30" s="181" t="str">
        <f t="shared" si="0"/>
        <v/>
      </c>
      <c r="E30" s="83" t="str">
        <f t="shared" si="5"/>
        <v/>
      </c>
      <c r="F30" s="126" t="str">
        <f t="shared" si="1"/>
        <v/>
      </c>
      <c r="G30" s="98" t="str">
        <f t="shared" si="2"/>
        <v/>
      </c>
      <c r="H30" s="98" t="str">
        <f t="shared" si="3"/>
        <v/>
      </c>
      <c r="I30" s="99" t="str">
        <f t="shared" si="4"/>
        <v/>
      </c>
      <c r="J30" s="52"/>
      <c r="K30" s="52"/>
      <c r="L30" s="52"/>
    </row>
    <row r="31" spans="2:12" ht="16.5">
      <c r="B31" s="54">
        <v>26</v>
      </c>
      <c r="C31" s="97" t="str">
        <f>IF(Juin!K28=0,"",Juin!K28)</f>
        <v/>
      </c>
      <c r="D31" s="181" t="str">
        <f t="shared" si="0"/>
        <v/>
      </c>
      <c r="E31" s="83" t="str">
        <f t="shared" si="5"/>
        <v/>
      </c>
      <c r="F31" s="126" t="str">
        <f t="shared" si="1"/>
        <v/>
      </c>
      <c r="G31" s="98" t="str">
        <f t="shared" si="2"/>
        <v/>
      </c>
      <c r="H31" s="98" t="str">
        <f t="shared" si="3"/>
        <v/>
      </c>
      <c r="I31" s="99" t="str">
        <f t="shared" si="4"/>
        <v/>
      </c>
      <c r="J31" s="52"/>
      <c r="K31" s="52"/>
      <c r="L31" s="52"/>
    </row>
    <row r="32" spans="2:12" ht="16.5">
      <c r="B32" s="54">
        <v>27</v>
      </c>
      <c r="C32" s="60" t="str">
        <f>IF(Juillet!K7=0,"",Juillet!K7)</f>
        <v/>
      </c>
      <c r="D32" s="181" t="str">
        <f t="shared" si="0"/>
        <v/>
      </c>
      <c r="E32" s="83" t="str">
        <f t="shared" si="5"/>
        <v/>
      </c>
      <c r="F32" s="126" t="str">
        <f t="shared" si="1"/>
        <v/>
      </c>
      <c r="G32" s="98" t="str">
        <f t="shared" si="2"/>
        <v/>
      </c>
      <c r="H32" s="98" t="str">
        <f t="shared" si="3"/>
        <v/>
      </c>
      <c r="I32" s="99" t="str">
        <f t="shared" si="4"/>
        <v/>
      </c>
      <c r="J32" s="52"/>
      <c r="K32" s="52"/>
      <c r="L32" s="52"/>
    </row>
    <row r="33" spans="2:12" ht="16.5">
      <c r="B33" s="54">
        <v>28</v>
      </c>
      <c r="C33" s="60" t="str">
        <f>IF(Juillet!K14=0,"",Juillet!K14)</f>
        <v/>
      </c>
      <c r="D33" s="181" t="str">
        <f t="shared" si="0"/>
        <v/>
      </c>
      <c r="E33" s="83" t="str">
        <f t="shared" si="5"/>
        <v/>
      </c>
      <c r="F33" s="126" t="str">
        <f t="shared" si="1"/>
        <v/>
      </c>
      <c r="G33" s="98" t="str">
        <f t="shared" si="2"/>
        <v/>
      </c>
      <c r="H33" s="98" t="str">
        <f t="shared" si="3"/>
        <v/>
      </c>
      <c r="I33" s="99" t="str">
        <f t="shared" si="4"/>
        <v/>
      </c>
      <c r="J33" s="52"/>
      <c r="K33" s="52"/>
      <c r="L33" s="52"/>
    </row>
    <row r="34" spans="2:12" ht="16.5">
      <c r="B34" s="54">
        <v>29</v>
      </c>
      <c r="C34" s="60" t="str">
        <f>IF(Juillet!K21=0,"",Juillet!K21)</f>
        <v/>
      </c>
      <c r="D34" s="181" t="str">
        <f t="shared" si="0"/>
        <v/>
      </c>
      <c r="E34" s="83" t="str">
        <f t="shared" si="5"/>
        <v/>
      </c>
      <c r="F34" s="126" t="str">
        <f t="shared" si="1"/>
        <v/>
      </c>
      <c r="G34" s="98" t="str">
        <f t="shared" si="2"/>
        <v/>
      </c>
      <c r="H34" s="98" t="str">
        <f t="shared" si="3"/>
        <v/>
      </c>
      <c r="I34" s="99" t="str">
        <f t="shared" si="4"/>
        <v/>
      </c>
      <c r="J34" s="52"/>
      <c r="K34" s="52"/>
      <c r="L34" s="52"/>
    </row>
    <row r="35" spans="2:12" ht="16.5">
      <c r="B35" s="54">
        <v>30</v>
      </c>
      <c r="C35" s="60" t="str">
        <f>IF(Juillet!K28=0,"",Juillet!K28)</f>
        <v/>
      </c>
      <c r="D35" s="181" t="str">
        <f t="shared" si="0"/>
        <v/>
      </c>
      <c r="E35" s="83" t="str">
        <f t="shared" si="5"/>
        <v/>
      </c>
      <c r="F35" s="126" t="str">
        <f t="shared" si="1"/>
        <v/>
      </c>
      <c r="G35" s="98" t="str">
        <f t="shared" si="2"/>
        <v/>
      </c>
      <c r="H35" s="98" t="str">
        <f t="shared" si="3"/>
        <v/>
      </c>
      <c r="I35" s="99" t="str">
        <f t="shared" si="4"/>
        <v/>
      </c>
      <c r="J35" s="52"/>
      <c r="K35" s="52"/>
      <c r="L35" s="52"/>
    </row>
    <row r="36" spans="2:12" ht="16.5">
      <c r="B36" s="54">
        <v>31</v>
      </c>
      <c r="C36" s="60" t="str">
        <f>IF(Juillet!K35=0,"",Juillet!K35)</f>
        <v/>
      </c>
      <c r="D36" s="181" t="str">
        <f t="shared" si="0"/>
        <v/>
      </c>
      <c r="E36" s="83" t="str">
        <f t="shared" si="5"/>
        <v/>
      </c>
      <c r="F36" s="126" t="str">
        <f t="shared" si="1"/>
        <v/>
      </c>
      <c r="G36" s="98" t="str">
        <f t="shared" si="2"/>
        <v/>
      </c>
      <c r="H36" s="98" t="str">
        <f t="shared" si="3"/>
        <v/>
      </c>
      <c r="I36" s="99" t="str">
        <f t="shared" si="4"/>
        <v/>
      </c>
      <c r="J36" s="52"/>
      <c r="K36" s="52"/>
      <c r="L36" s="52"/>
    </row>
    <row r="37" spans="2:12" ht="16.5">
      <c r="B37" s="54">
        <v>32</v>
      </c>
      <c r="C37" s="60" t="str">
        <f>IF(Aout!K7=0,"",Aout!K7)</f>
        <v/>
      </c>
      <c r="D37" s="181" t="str">
        <f t="shared" si="0"/>
        <v/>
      </c>
      <c r="E37" s="83" t="str">
        <f t="shared" si="5"/>
        <v/>
      </c>
      <c r="F37" s="126" t="str">
        <f t="shared" si="1"/>
        <v/>
      </c>
      <c r="G37" s="98" t="str">
        <f t="shared" si="2"/>
        <v/>
      </c>
      <c r="H37" s="98" t="str">
        <f t="shared" si="3"/>
        <v/>
      </c>
      <c r="I37" s="99" t="str">
        <f t="shared" si="4"/>
        <v/>
      </c>
      <c r="J37" s="52"/>
      <c r="K37" s="52"/>
      <c r="L37" s="52"/>
    </row>
    <row r="38" spans="2:12" ht="16.5">
      <c r="B38" s="54">
        <v>33</v>
      </c>
      <c r="C38" s="60" t="str">
        <f>IF(Aout!K14=0,"",Aout!K14)</f>
        <v/>
      </c>
      <c r="D38" s="181" t="str">
        <f t="shared" si="0"/>
        <v/>
      </c>
      <c r="E38" s="83" t="str">
        <f t="shared" si="5"/>
        <v/>
      </c>
      <c r="F38" s="126" t="str">
        <f t="shared" si="1"/>
        <v/>
      </c>
      <c r="G38" s="98" t="str">
        <f t="shared" si="2"/>
        <v/>
      </c>
      <c r="H38" s="98" t="str">
        <f t="shared" si="3"/>
        <v/>
      </c>
      <c r="I38" s="99" t="str">
        <f t="shared" si="4"/>
        <v/>
      </c>
      <c r="J38" s="52"/>
      <c r="K38" s="52"/>
      <c r="L38" s="52"/>
    </row>
    <row r="39" spans="2:12" ht="16.5">
      <c r="B39" s="54">
        <v>34</v>
      </c>
      <c r="C39" s="60" t="str">
        <f>IF(Aout!K21=0,"",Aout!K21)</f>
        <v/>
      </c>
      <c r="D39" s="181" t="str">
        <f t="shared" si="0"/>
        <v/>
      </c>
      <c r="E39" s="83" t="str">
        <f t="shared" si="5"/>
        <v/>
      </c>
      <c r="F39" s="126" t="str">
        <f t="shared" si="1"/>
        <v/>
      </c>
      <c r="G39" s="98" t="str">
        <f t="shared" si="2"/>
        <v/>
      </c>
      <c r="H39" s="98" t="str">
        <f t="shared" si="3"/>
        <v/>
      </c>
      <c r="I39" s="99" t="str">
        <f t="shared" si="4"/>
        <v/>
      </c>
      <c r="J39" s="52"/>
      <c r="K39" s="52"/>
      <c r="L39" s="52"/>
    </row>
    <row r="40" spans="2:12" ht="16.5">
      <c r="B40" s="54">
        <v>35</v>
      </c>
      <c r="C40" s="60" t="str">
        <f>IF(Aout!K28=0,"",Aout!K28)</f>
        <v/>
      </c>
      <c r="D40" s="181" t="str">
        <f t="shared" si="0"/>
        <v/>
      </c>
      <c r="E40" s="83" t="str">
        <f t="shared" si="5"/>
        <v/>
      </c>
      <c r="F40" s="126" t="str">
        <f t="shared" si="1"/>
        <v/>
      </c>
      <c r="G40" s="98" t="str">
        <f t="shared" si="2"/>
        <v/>
      </c>
      <c r="H40" s="98" t="str">
        <f t="shared" si="3"/>
        <v/>
      </c>
      <c r="I40" s="99" t="str">
        <f t="shared" si="4"/>
        <v/>
      </c>
      <c r="J40" s="52"/>
      <c r="K40" s="52"/>
      <c r="L40" s="52"/>
    </row>
    <row r="41" spans="2:12" ht="16.5">
      <c r="B41" s="54">
        <v>36</v>
      </c>
      <c r="C41" s="60" t="str">
        <f>IF(Septembre!K7=0,"",Septembre!K7)</f>
        <v/>
      </c>
      <c r="D41" s="181" t="str">
        <f t="shared" si="0"/>
        <v/>
      </c>
      <c r="E41" s="83" t="str">
        <f t="shared" si="5"/>
        <v/>
      </c>
      <c r="F41" s="126" t="str">
        <f t="shared" si="1"/>
        <v/>
      </c>
      <c r="G41" s="98" t="str">
        <f t="shared" si="2"/>
        <v/>
      </c>
      <c r="H41" s="98" t="str">
        <f t="shared" si="3"/>
        <v/>
      </c>
      <c r="I41" s="99" t="str">
        <f t="shared" si="4"/>
        <v/>
      </c>
      <c r="J41" s="52"/>
      <c r="K41" s="52"/>
      <c r="L41" s="52"/>
    </row>
    <row r="42" spans="2:12" ht="16.5">
      <c r="B42" s="54">
        <v>37</v>
      </c>
      <c r="C42" s="60" t="str">
        <f>IF(Septembre!K14=0,"",Septembre!K14)</f>
        <v/>
      </c>
      <c r="D42" s="181" t="str">
        <f t="shared" si="0"/>
        <v/>
      </c>
      <c r="E42" s="83" t="str">
        <f t="shared" si="5"/>
        <v/>
      </c>
      <c r="F42" s="126" t="str">
        <f t="shared" si="1"/>
        <v/>
      </c>
      <c r="G42" s="98" t="str">
        <f t="shared" si="2"/>
        <v/>
      </c>
      <c r="H42" s="98" t="str">
        <f t="shared" si="3"/>
        <v/>
      </c>
      <c r="I42" s="99" t="str">
        <f t="shared" si="4"/>
        <v/>
      </c>
      <c r="J42" s="52"/>
      <c r="K42" s="52"/>
      <c r="L42" s="52"/>
    </row>
    <row r="43" spans="2:12" ht="16.5">
      <c r="B43" s="54">
        <v>38</v>
      </c>
      <c r="C43" s="60" t="str">
        <f>IF(Septembre!K21=0,"",Septembre!K21)</f>
        <v/>
      </c>
      <c r="D43" s="181" t="str">
        <f t="shared" si="0"/>
        <v/>
      </c>
      <c r="E43" s="83" t="str">
        <f t="shared" si="5"/>
        <v/>
      </c>
      <c r="F43" s="126" t="str">
        <f t="shared" si="1"/>
        <v/>
      </c>
      <c r="G43" s="98" t="str">
        <f t="shared" si="2"/>
        <v/>
      </c>
      <c r="H43" s="98" t="str">
        <f t="shared" si="3"/>
        <v/>
      </c>
      <c r="I43" s="99" t="str">
        <f t="shared" si="4"/>
        <v/>
      </c>
      <c r="J43" s="52"/>
      <c r="K43" s="52"/>
      <c r="L43" s="52"/>
    </row>
    <row r="44" spans="2:12" ht="16.5">
      <c r="B44" s="54">
        <v>39</v>
      </c>
      <c r="C44" s="60" t="str">
        <f>IF(Septembre!K28=0,"",Septembre!K28)</f>
        <v/>
      </c>
      <c r="D44" s="181" t="str">
        <f t="shared" si="0"/>
        <v/>
      </c>
      <c r="E44" s="83" t="str">
        <f t="shared" si="5"/>
        <v/>
      </c>
      <c r="F44" s="126" t="str">
        <f t="shared" si="1"/>
        <v/>
      </c>
      <c r="G44" s="98" t="str">
        <f t="shared" si="2"/>
        <v/>
      </c>
      <c r="H44" s="98" t="str">
        <f t="shared" si="3"/>
        <v/>
      </c>
      <c r="I44" s="99" t="str">
        <f t="shared" si="4"/>
        <v/>
      </c>
      <c r="J44" s="52"/>
      <c r="K44" s="52"/>
      <c r="L44" s="52"/>
    </row>
    <row r="45" spans="2:12" ht="16.5">
      <c r="B45" s="54">
        <v>40</v>
      </c>
      <c r="C45" s="60" t="str">
        <f>IF(Septembre!K35=0,"",Septembre!K35)</f>
        <v/>
      </c>
      <c r="D45" s="181" t="str">
        <f t="shared" si="0"/>
        <v/>
      </c>
      <c r="E45" s="83" t="str">
        <f t="shared" si="5"/>
        <v/>
      </c>
      <c r="F45" s="126" t="str">
        <f t="shared" si="1"/>
        <v/>
      </c>
      <c r="G45" s="98" t="str">
        <f t="shared" si="2"/>
        <v/>
      </c>
      <c r="H45" s="98" t="str">
        <f t="shared" si="3"/>
        <v/>
      </c>
      <c r="I45" s="99" t="str">
        <f t="shared" si="4"/>
        <v/>
      </c>
      <c r="J45" s="52"/>
      <c r="K45" s="52"/>
      <c r="L45" s="52"/>
    </row>
    <row r="46" spans="2:12" ht="16.5">
      <c r="B46" s="54">
        <v>41</v>
      </c>
      <c r="C46" s="60" t="str">
        <f>IF(Octobre!K7=0,"",Octobre!K7)</f>
        <v/>
      </c>
      <c r="D46" s="181" t="str">
        <f t="shared" si="0"/>
        <v/>
      </c>
      <c r="E46" s="83" t="str">
        <f t="shared" si="5"/>
        <v/>
      </c>
      <c r="F46" s="126" t="str">
        <f t="shared" si="1"/>
        <v/>
      </c>
      <c r="G46" s="98" t="str">
        <f t="shared" si="2"/>
        <v/>
      </c>
      <c r="H46" s="98" t="str">
        <f t="shared" si="3"/>
        <v/>
      </c>
      <c r="I46" s="99" t="str">
        <f t="shared" si="4"/>
        <v/>
      </c>
      <c r="J46" s="52"/>
      <c r="K46" s="52"/>
      <c r="L46" s="52"/>
    </row>
    <row r="47" spans="2:12" ht="16.5">
      <c r="B47" s="54">
        <v>42</v>
      </c>
      <c r="C47" s="60" t="str">
        <f>IF(Octobre!K14=0,"",Octobre!K14)</f>
        <v/>
      </c>
      <c r="D47" s="181" t="str">
        <f t="shared" si="0"/>
        <v/>
      </c>
      <c r="E47" s="83" t="str">
        <f t="shared" si="5"/>
        <v/>
      </c>
      <c r="F47" s="126" t="str">
        <f t="shared" si="1"/>
        <v/>
      </c>
      <c r="G47" s="98" t="str">
        <f t="shared" si="2"/>
        <v/>
      </c>
      <c r="H47" s="98" t="str">
        <f t="shared" si="3"/>
        <v/>
      </c>
      <c r="I47" s="99" t="str">
        <f t="shared" si="4"/>
        <v/>
      </c>
      <c r="J47" s="52"/>
      <c r="K47" s="52"/>
      <c r="L47" s="52"/>
    </row>
    <row r="48" spans="2:12" ht="16.5">
      <c r="B48" s="54">
        <v>43</v>
      </c>
      <c r="C48" s="60" t="str">
        <f>IF(Octobre!K21=0,"",Octobre!K21)</f>
        <v/>
      </c>
      <c r="D48" s="181" t="str">
        <f t="shared" si="0"/>
        <v/>
      </c>
      <c r="E48" s="83" t="str">
        <f t="shared" si="5"/>
        <v/>
      </c>
      <c r="F48" s="126" t="str">
        <f t="shared" si="1"/>
        <v/>
      </c>
      <c r="G48" s="98" t="str">
        <f t="shared" si="2"/>
        <v/>
      </c>
      <c r="H48" s="98" t="str">
        <f t="shared" si="3"/>
        <v/>
      </c>
      <c r="I48" s="99" t="str">
        <f t="shared" si="4"/>
        <v/>
      </c>
      <c r="J48" s="52"/>
      <c r="K48" s="52"/>
      <c r="L48" s="52"/>
    </row>
    <row r="49" spans="2:12" ht="16.5">
      <c r="B49" s="54">
        <v>44</v>
      </c>
      <c r="C49" s="60" t="str">
        <f>IF(Octobre!K28=0,"",Octobre!K28)</f>
        <v/>
      </c>
      <c r="D49" s="181" t="str">
        <f t="shared" si="0"/>
        <v/>
      </c>
      <c r="E49" s="83" t="str">
        <f t="shared" si="5"/>
        <v/>
      </c>
      <c r="F49" s="126" t="str">
        <f t="shared" si="1"/>
        <v/>
      </c>
      <c r="G49" s="98" t="str">
        <f t="shared" si="2"/>
        <v/>
      </c>
      <c r="H49" s="98" t="str">
        <f t="shared" si="3"/>
        <v/>
      </c>
      <c r="I49" s="99" t="str">
        <f t="shared" si="4"/>
        <v/>
      </c>
      <c r="J49" s="52"/>
      <c r="K49" s="52"/>
      <c r="L49" s="52"/>
    </row>
    <row r="50" spans="2:12" ht="16.5">
      <c r="B50" s="54">
        <v>45</v>
      </c>
      <c r="C50" s="60" t="str">
        <f>IF(Novembre!K7=0,"",Novembre!K7)</f>
        <v/>
      </c>
      <c r="D50" s="181" t="str">
        <f t="shared" si="0"/>
        <v/>
      </c>
      <c r="E50" s="83" t="str">
        <f t="shared" si="5"/>
        <v/>
      </c>
      <c r="F50" s="126" t="str">
        <f t="shared" si="1"/>
        <v/>
      </c>
      <c r="G50" s="98" t="str">
        <f t="shared" si="2"/>
        <v/>
      </c>
      <c r="H50" s="98" t="str">
        <f t="shared" si="3"/>
        <v/>
      </c>
      <c r="I50" s="99" t="str">
        <f t="shared" si="4"/>
        <v/>
      </c>
      <c r="J50" s="52"/>
      <c r="K50" s="52"/>
      <c r="L50" s="52"/>
    </row>
    <row r="51" spans="2:12" ht="16.5">
      <c r="B51" s="54">
        <v>46</v>
      </c>
      <c r="C51" s="60" t="str">
        <f>IF(Novembre!K14=0,"",Novembre!K14)</f>
        <v/>
      </c>
      <c r="D51" s="181" t="str">
        <f t="shared" si="0"/>
        <v/>
      </c>
      <c r="E51" s="83" t="str">
        <f t="shared" si="5"/>
        <v/>
      </c>
      <c r="F51" s="126" t="str">
        <f t="shared" si="1"/>
        <v/>
      </c>
      <c r="G51" s="98" t="str">
        <f t="shared" si="2"/>
        <v/>
      </c>
      <c r="H51" s="98" t="str">
        <f t="shared" si="3"/>
        <v/>
      </c>
      <c r="I51" s="99" t="str">
        <f t="shared" si="4"/>
        <v/>
      </c>
      <c r="J51" s="52"/>
      <c r="K51" s="52"/>
      <c r="L51" s="52"/>
    </row>
    <row r="52" spans="2:12" ht="16.5">
      <c r="B52" s="54">
        <v>47</v>
      </c>
      <c r="C52" s="60" t="str">
        <f>IF(Novembre!K21=0,"",Novembre!K21)</f>
        <v/>
      </c>
      <c r="D52" s="181" t="str">
        <f t="shared" si="0"/>
        <v/>
      </c>
      <c r="E52" s="83" t="str">
        <f t="shared" si="5"/>
        <v/>
      </c>
      <c r="F52" s="126" t="str">
        <f t="shared" si="1"/>
        <v/>
      </c>
      <c r="G52" s="98" t="str">
        <f t="shared" si="2"/>
        <v/>
      </c>
      <c r="H52" s="98" t="str">
        <f t="shared" si="3"/>
        <v/>
      </c>
      <c r="I52" s="99" t="str">
        <f t="shared" si="4"/>
        <v/>
      </c>
      <c r="J52" s="52"/>
      <c r="K52" s="52"/>
      <c r="L52" s="52"/>
    </row>
    <row r="53" spans="2:12" ht="16.5">
      <c r="B53" s="54">
        <v>48</v>
      </c>
      <c r="C53" s="60" t="str">
        <f>IF(Novembre!K28=0,"",Novembre!K28)</f>
        <v/>
      </c>
      <c r="D53" s="181" t="str">
        <f t="shared" si="0"/>
        <v/>
      </c>
      <c r="E53" s="83" t="str">
        <f t="shared" si="5"/>
        <v/>
      </c>
      <c r="F53" s="126" t="str">
        <f t="shared" si="1"/>
        <v/>
      </c>
      <c r="G53" s="98" t="str">
        <f t="shared" si="2"/>
        <v/>
      </c>
      <c r="H53" s="98" t="str">
        <f t="shared" si="3"/>
        <v/>
      </c>
      <c r="I53" s="99" t="str">
        <f t="shared" si="4"/>
        <v/>
      </c>
      <c r="J53" s="52"/>
      <c r="K53" s="52"/>
      <c r="L53" s="52"/>
    </row>
    <row r="54" spans="2:12" ht="16.5">
      <c r="B54" s="54">
        <v>49</v>
      </c>
      <c r="C54" s="60" t="str">
        <f>IF(Décembre!K7=0,"",Décembre!K7)</f>
        <v/>
      </c>
      <c r="D54" s="181" t="str">
        <f t="shared" si="0"/>
        <v/>
      </c>
      <c r="E54" s="83" t="str">
        <f t="shared" si="5"/>
        <v/>
      </c>
      <c r="F54" s="126" t="str">
        <f t="shared" si="1"/>
        <v/>
      </c>
      <c r="G54" s="98" t="str">
        <f t="shared" si="2"/>
        <v/>
      </c>
      <c r="H54" s="98" t="str">
        <f t="shared" si="3"/>
        <v/>
      </c>
      <c r="I54" s="99" t="str">
        <f t="shared" si="4"/>
        <v/>
      </c>
      <c r="J54" s="52"/>
      <c r="K54" s="52"/>
      <c r="L54" s="52"/>
    </row>
    <row r="55" spans="2:12" ht="16.5">
      <c r="B55" s="54">
        <v>50</v>
      </c>
      <c r="C55" s="60" t="str">
        <f>IF(Décembre!K14=0,"",Décembre!K14)</f>
        <v/>
      </c>
      <c r="D55" s="181" t="str">
        <f t="shared" si="0"/>
        <v/>
      </c>
      <c r="E55" s="83" t="str">
        <f t="shared" si="5"/>
        <v/>
      </c>
      <c r="F55" s="126" t="str">
        <f t="shared" si="1"/>
        <v/>
      </c>
      <c r="G55" s="98" t="str">
        <f t="shared" si="2"/>
        <v/>
      </c>
      <c r="H55" s="98" t="str">
        <f t="shared" si="3"/>
        <v/>
      </c>
      <c r="I55" s="99" t="str">
        <f t="shared" si="4"/>
        <v/>
      </c>
      <c r="J55" s="52"/>
      <c r="K55" s="52"/>
      <c r="L55" s="52"/>
    </row>
    <row r="56" spans="2:12" ht="16.5">
      <c r="B56" s="54">
        <v>51</v>
      </c>
      <c r="C56" s="60" t="str">
        <f>IF(Décembre!K21=0,"",Décembre!K21)</f>
        <v/>
      </c>
      <c r="D56" s="181" t="str">
        <f t="shared" si="0"/>
        <v/>
      </c>
      <c r="E56" s="83" t="str">
        <f t="shared" si="5"/>
        <v/>
      </c>
      <c r="F56" s="126" t="str">
        <f t="shared" si="1"/>
        <v/>
      </c>
      <c r="G56" s="98" t="str">
        <f t="shared" si="2"/>
        <v/>
      </c>
      <c r="H56" s="98" t="str">
        <f t="shared" si="3"/>
        <v/>
      </c>
      <c r="I56" s="99" t="str">
        <f t="shared" si="4"/>
        <v/>
      </c>
      <c r="J56" s="52"/>
      <c r="K56" s="52"/>
      <c r="L56" s="52"/>
    </row>
    <row r="57" spans="2:12" ht="16.5">
      <c r="B57" s="54">
        <v>52</v>
      </c>
      <c r="C57" s="60" t="str">
        <f>IF(Décembre!K28=0,"",Décembre!K28)</f>
        <v/>
      </c>
      <c r="D57" s="181" t="str">
        <f t="shared" si="0"/>
        <v/>
      </c>
      <c r="E57" s="83" t="str">
        <f>(IF(AND(NOT(ISBLANK(C57)),C57&lt;$L$4),C57-$L$4,""))</f>
        <v/>
      </c>
      <c r="F57" s="126" t="str">
        <f t="shared" si="1"/>
        <v/>
      </c>
      <c r="G57" s="98" t="str">
        <f t="shared" si="2"/>
        <v/>
      </c>
      <c r="H57" s="98" t="str">
        <f t="shared" si="3"/>
        <v/>
      </c>
      <c r="I57" s="99" t="str">
        <f t="shared" si="4"/>
        <v/>
      </c>
      <c r="J57" s="52"/>
      <c r="K57" s="52"/>
      <c r="L57" s="52"/>
    </row>
    <row r="58" spans="2:12" ht="16.5">
      <c r="B58" s="52"/>
      <c r="C58" s="61"/>
      <c r="D58" s="61"/>
      <c r="E58" s="82"/>
      <c r="F58" s="61"/>
      <c r="G58" s="61"/>
      <c r="H58" s="61"/>
      <c r="I58" s="61"/>
      <c r="J58" s="52"/>
      <c r="K58" s="52"/>
      <c r="L58" s="52"/>
    </row>
  </sheetData>
  <mergeCells count="4">
    <mergeCell ref="K15:L15"/>
    <mergeCell ref="M12:M13"/>
    <mergeCell ref="B2:I2"/>
    <mergeCell ref="B4:I4"/>
  </mergeCells>
  <conditionalFormatting sqref="D6:D57">
    <cfRule type="expression" dxfId="3" priority="4">
      <formula>LEFT(D6,1)="-"</formula>
    </cfRule>
  </conditionalFormatting>
  <conditionalFormatting sqref="F6:F57">
    <cfRule type="cellIs" dxfId="2" priority="3" operator="greaterThan">
      <formula>0</formula>
    </cfRule>
  </conditionalFormatting>
  <conditionalFormatting sqref="L7">
    <cfRule type="expression" dxfId="1" priority="2">
      <formula>LEFT(L7,1)="-"</formula>
    </cfRule>
  </conditionalFormatting>
  <conditionalFormatting sqref="L8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:Q50"/>
  <sheetViews>
    <sheetView showGridLines="0" topLeftCell="A10" workbookViewId="0">
      <selection activeCell="Q38" sqref="Q38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10" width="8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20.28515625" style="3" customWidth="1"/>
    <col min="15" max="15" width="11.42578125" style="3"/>
    <col min="17" max="17" width="44.5703125" customWidth="1"/>
  </cols>
  <sheetData>
    <row r="1" spans="2:17" ht="17.25" thickBot="1"/>
    <row r="2" spans="2:17" ht="24.95" customHeight="1">
      <c r="B2" s="152" t="s">
        <v>23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7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7" ht="17.25" thickBot="1">
      <c r="N4" s="49"/>
    </row>
    <row r="5" spans="2:17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4" t="s">
        <v>13</v>
      </c>
      <c r="K5" s="144" t="s">
        <v>14</v>
      </c>
    </row>
    <row r="6" spans="2:17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5"/>
      <c r="K6" s="145"/>
      <c r="M6" s="6"/>
      <c r="N6" s="6"/>
    </row>
    <row r="7" spans="2:17" ht="20.100000000000001" customHeight="1">
      <c r="B7" s="7" t="s">
        <v>7</v>
      </c>
      <c r="C7" s="8">
        <v>43830</v>
      </c>
      <c r="D7" s="104">
        <v>0.33333333333333331</v>
      </c>
      <c r="E7" s="105">
        <v>0.5</v>
      </c>
      <c r="F7" s="105">
        <v>0.52083333333333337</v>
      </c>
      <c r="G7" s="106"/>
      <c r="H7" s="106"/>
      <c r="I7" s="107">
        <v>0.6875</v>
      </c>
      <c r="J7" s="75">
        <f>SUM(I7-D7)-(F7-E7)-(H7-G7)</f>
        <v>0.33333333333333331</v>
      </c>
      <c r="K7" s="141">
        <f>SUM(J7:J13)</f>
        <v>1.6666666666666665</v>
      </c>
      <c r="M7" s="140" t="s">
        <v>15</v>
      </c>
      <c r="N7" s="140"/>
      <c r="Q7" s="37"/>
    </row>
    <row r="8" spans="2:17" ht="20.100000000000001" customHeight="1">
      <c r="B8" s="11" t="s">
        <v>8</v>
      </c>
      <c r="C8" s="12">
        <v>43831</v>
      </c>
      <c r="D8" s="110">
        <v>0.33333333333333331</v>
      </c>
      <c r="E8" s="109">
        <v>0.5</v>
      </c>
      <c r="F8" s="109">
        <v>0.52083333333333337</v>
      </c>
      <c r="G8" s="108"/>
      <c r="H8" s="108"/>
      <c r="I8" s="111">
        <v>0.6875</v>
      </c>
      <c r="J8" s="76">
        <f t="shared" ref="J8:J13" si="0">SUM(I8-D8)-(F8-E8)-(H8-G8)</f>
        <v>0.33333333333333331</v>
      </c>
      <c r="K8" s="142"/>
      <c r="M8" s="146"/>
      <c r="N8" s="147"/>
    </row>
    <row r="9" spans="2:17" ht="20.100000000000001" customHeight="1">
      <c r="B9" s="11" t="s">
        <v>8</v>
      </c>
      <c r="C9" s="12">
        <v>43832</v>
      </c>
      <c r="D9" s="110">
        <v>0.33333333333333331</v>
      </c>
      <c r="E9" s="109">
        <v>0.5</v>
      </c>
      <c r="F9" s="109">
        <v>0.52083333333333337</v>
      </c>
      <c r="G9" s="108"/>
      <c r="H9" s="108"/>
      <c r="I9" s="111">
        <v>0.6875</v>
      </c>
      <c r="J9" s="76">
        <f t="shared" si="0"/>
        <v>0.33333333333333331</v>
      </c>
      <c r="K9" s="142"/>
      <c r="M9" s="148"/>
      <c r="N9" s="149"/>
    </row>
    <row r="10" spans="2:17" ht="20.100000000000001" customHeight="1">
      <c r="B10" s="11" t="s">
        <v>9</v>
      </c>
      <c r="C10" s="12">
        <v>43833</v>
      </c>
      <c r="D10" s="110">
        <v>0.33333333333333331</v>
      </c>
      <c r="E10" s="109">
        <v>0.5</v>
      </c>
      <c r="F10" s="109">
        <v>0.52083333333333337</v>
      </c>
      <c r="G10" s="108"/>
      <c r="H10" s="108"/>
      <c r="I10" s="111">
        <v>0.6875</v>
      </c>
      <c r="J10" s="76">
        <f t="shared" si="0"/>
        <v>0.33333333333333331</v>
      </c>
      <c r="K10" s="142"/>
      <c r="M10" s="148"/>
      <c r="N10" s="149"/>
    </row>
    <row r="11" spans="2:17" ht="20.100000000000001" customHeight="1">
      <c r="B11" s="11" t="s">
        <v>10</v>
      </c>
      <c r="C11" s="12">
        <v>43834</v>
      </c>
      <c r="D11" s="110">
        <v>0.33333333333333331</v>
      </c>
      <c r="E11" s="109">
        <v>0.5</v>
      </c>
      <c r="F11" s="109">
        <v>0.52083333333333337</v>
      </c>
      <c r="G11" s="108"/>
      <c r="H11" s="108"/>
      <c r="I11" s="111">
        <v>0.6875</v>
      </c>
      <c r="J11" s="76">
        <f t="shared" si="0"/>
        <v>0.33333333333333331</v>
      </c>
      <c r="K11" s="142"/>
      <c r="M11" s="150"/>
      <c r="N11" s="151"/>
    </row>
    <row r="12" spans="2:17" ht="20.100000000000001" customHeight="1">
      <c r="B12" s="13" t="s">
        <v>11</v>
      </c>
      <c r="C12" s="12">
        <v>43835</v>
      </c>
      <c r="D12" s="39"/>
      <c r="E12" s="40"/>
      <c r="F12" s="40"/>
      <c r="G12" s="41"/>
      <c r="H12" s="41"/>
      <c r="I12" s="79"/>
      <c r="J12" s="77">
        <f t="shared" si="0"/>
        <v>0</v>
      </c>
      <c r="K12" s="142"/>
    </row>
    <row r="13" spans="2:17" ht="20.100000000000001" customHeight="1" thickBot="1">
      <c r="B13" s="14" t="s">
        <v>12</v>
      </c>
      <c r="C13" s="91">
        <v>43836</v>
      </c>
      <c r="D13" s="92"/>
      <c r="E13" s="93"/>
      <c r="F13" s="93"/>
      <c r="G13" s="94"/>
      <c r="H13" s="94"/>
      <c r="I13" s="95"/>
      <c r="J13" s="78">
        <f t="shared" si="0"/>
        <v>0</v>
      </c>
      <c r="K13" s="143"/>
    </row>
    <row r="14" spans="2:17" ht="20.100000000000001" customHeight="1">
      <c r="B14" s="7" t="s">
        <v>7</v>
      </c>
      <c r="C14" s="8">
        <v>43837</v>
      </c>
      <c r="D14" s="113">
        <v>0.375</v>
      </c>
      <c r="E14" s="114">
        <v>0.5</v>
      </c>
      <c r="F14" s="114">
        <v>0.52083333333333337</v>
      </c>
      <c r="G14" s="115"/>
      <c r="H14" s="115"/>
      <c r="I14" s="118">
        <v>0.6875</v>
      </c>
      <c r="J14" s="85">
        <f t="shared" ref="J14:J41" si="1">MOD(I14-D14,1)-MOD(H14-G14,1)-MOD(F14-E14,1)</f>
        <v>0.29166666666666663</v>
      </c>
      <c r="K14" s="141">
        <f t="shared" ref="K14" si="2">SUM(J14:J20)</f>
        <v>1.458333333333333</v>
      </c>
      <c r="M14" s="140" t="s">
        <v>15</v>
      </c>
      <c r="N14" s="140"/>
    </row>
    <row r="15" spans="2:17" ht="20.100000000000001" customHeight="1">
      <c r="B15" s="11" t="s">
        <v>8</v>
      </c>
      <c r="C15" s="12">
        <v>43838</v>
      </c>
      <c r="D15" s="117">
        <v>0.375</v>
      </c>
      <c r="E15" s="116">
        <v>0.5</v>
      </c>
      <c r="F15" s="116">
        <v>0.52083333333333337</v>
      </c>
      <c r="G15" s="112"/>
      <c r="H15" s="112"/>
      <c r="I15" s="119">
        <v>0.6875</v>
      </c>
      <c r="J15" s="86">
        <f t="shared" si="1"/>
        <v>0.29166666666666663</v>
      </c>
      <c r="K15" s="142"/>
      <c r="M15" s="146"/>
      <c r="N15" s="147"/>
    </row>
    <row r="16" spans="2:17" ht="20.100000000000001" customHeight="1">
      <c r="B16" s="11" t="s">
        <v>8</v>
      </c>
      <c r="C16" s="12">
        <v>43839</v>
      </c>
      <c r="D16" s="117">
        <v>0.375</v>
      </c>
      <c r="E16" s="116">
        <v>0.5</v>
      </c>
      <c r="F16" s="116">
        <v>0.52083333333333337</v>
      </c>
      <c r="G16" s="112"/>
      <c r="H16" s="112"/>
      <c r="I16" s="119">
        <v>0.6875</v>
      </c>
      <c r="J16" s="86">
        <f t="shared" si="1"/>
        <v>0.29166666666666663</v>
      </c>
      <c r="K16" s="142"/>
      <c r="M16" s="148"/>
      <c r="N16" s="149"/>
    </row>
    <row r="17" spans="2:14" ht="20.100000000000001" customHeight="1">
      <c r="B17" s="11" t="s">
        <v>9</v>
      </c>
      <c r="C17" s="12">
        <v>43840</v>
      </c>
      <c r="D17" s="117">
        <v>0.375</v>
      </c>
      <c r="E17" s="116">
        <v>0.5</v>
      </c>
      <c r="F17" s="116">
        <v>0.52083333333333337</v>
      </c>
      <c r="G17" s="112"/>
      <c r="H17" s="112"/>
      <c r="I17" s="119">
        <v>0.6875</v>
      </c>
      <c r="J17" s="86">
        <f t="shared" si="1"/>
        <v>0.29166666666666663</v>
      </c>
      <c r="K17" s="142"/>
      <c r="M17" s="148"/>
      <c r="N17" s="149"/>
    </row>
    <row r="18" spans="2:14" ht="20.100000000000001" customHeight="1">
      <c r="B18" s="11" t="s">
        <v>10</v>
      </c>
      <c r="C18" s="12">
        <v>43841</v>
      </c>
      <c r="D18" s="117">
        <v>0.375</v>
      </c>
      <c r="E18" s="116">
        <v>0.5</v>
      </c>
      <c r="F18" s="116">
        <v>0.52083333333333337</v>
      </c>
      <c r="G18" s="112"/>
      <c r="H18" s="112"/>
      <c r="I18" s="119">
        <v>0.6875</v>
      </c>
      <c r="J18" s="86">
        <f t="shared" si="1"/>
        <v>0.29166666666666663</v>
      </c>
      <c r="K18" s="142"/>
      <c r="M18" s="150"/>
      <c r="N18" s="151"/>
    </row>
    <row r="19" spans="2:14" ht="20.100000000000001" customHeight="1">
      <c r="B19" s="13" t="s">
        <v>11</v>
      </c>
      <c r="C19" s="12">
        <v>43842</v>
      </c>
      <c r="D19" s="34"/>
      <c r="E19" s="33"/>
      <c r="F19" s="33"/>
      <c r="G19" s="4"/>
      <c r="H19" s="4"/>
      <c r="I19" s="90"/>
      <c r="J19" s="86">
        <f t="shared" si="1"/>
        <v>0</v>
      </c>
      <c r="K19" s="142"/>
    </row>
    <row r="20" spans="2:14" ht="20.100000000000001" customHeight="1" thickBot="1">
      <c r="B20" s="16" t="s">
        <v>12</v>
      </c>
      <c r="C20" s="89">
        <v>43843</v>
      </c>
      <c r="D20" s="35"/>
      <c r="E20" s="36"/>
      <c r="F20" s="36"/>
      <c r="G20" s="15"/>
      <c r="H20" s="15"/>
      <c r="I20" s="96"/>
      <c r="J20" s="87">
        <f t="shared" si="1"/>
        <v>0</v>
      </c>
      <c r="K20" s="143"/>
    </row>
    <row r="21" spans="2:14" ht="20.100000000000001" customHeight="1">
      <c r="B21" s="7" t="s">
        <v>7</v>
      </c>
      <c r="C21" s="8">
        <v>43844</v>
      </c>
      <c r="D21" s="121">
        <v>0.29166666666666669</v>
      </c>
      <c r="E21" s="122">
        <v>0.5</v>
      </c>
      <c r="F21" s="122">
        <v>0.52083333333333337</v>
      </c>
      <c r="G21" s="123"/>
      <c r="H21" s="123"/>
      <c r="I21" s="127">
        <v>0.6875</v>
      </c>
      <c r="J21" s="45">
        <f t="shared" si="1"/>
        <v>0.37499999999999994</v>
      </c>
      <c r="K21" s="141">
        <f t="shared" ref="K21" si="3">SUM(J21:J27)</f>
        <v>1.8749999999999998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43845</v>
      </c>
      <c r="D22" s="125">
        <v>0.29166666666666669</v>
      </c>
      <c r="E22" s="124">
        <v>0.5</v>
      </c>
      <c r="F22" s="124">
        <v>0.52083333333333337</v>
      </c>
      <c r="G22" s="120"/>
      <c r="H22" s="120"/>
      <c r="I22" s="128">
        <v>0.6875</v>
      </c>
      <c r="J22" s="46">
        <f t="shared" si="1"/>
        <v>0.37499999999999994</v>
      </c>
      <c r="K22" s="142"/>
      <c r="M22" s="146"/>
      <c r="N22" s="147"/>
    </row>
    <row r="23" spans="2:14" ht="20.100000000000001" customHeight="1">
      <c r="B23" s="11" t="s">
        <v>8</v>
      </c>
      <c r="C23" s="12">
        <v>43846</v>
      </c>
      <c r="D23" s="125">
        <v>0.29166666666666669</v>
      </c>
      <c r="E23" s="124">
        <v>0.5</v>
      </c>
      <c r="F23" s="124">
        <v>0.52083333333333337</v>
      </c>
      <c r="G23" s="120"/>
      <c r="H23" s="120"/>
      <c r="I23" s="128">
        <v>0.6875</v>
      </c>
      <c r="J23" s="46">
        <f t="shared" si="1"/>
        <v>0.37499999999999994</v>
      </c>
      <c r="K23" s="142"/>
      <c r="M23" s="148"/>
      <c r="N23" s="149"/>
    </row>
    <row r="24" spans="2:14" ht="20.100000000000001" customHeight="1">
      <c r="B24" s="11" t="s">
        <v>9</v>
      </c>
      <c r="C24" s="12">
        <v>43847</v>
      </c>
      <c r="D24" s="125">
        <v>0.29166666666666669</v>
      </c>
      <c r="E24" s="124">
        <v>0.5</v>
      </c>
      <c r="F24" s="124">
        <v>0.52083333333333337</v>
      </c>
      <c r="G24" s="120"/>
      <c r="H24" s="120"/>
      <c r="I24" s="128">
        <v>0.6875</v>
      </c>
      <c r="J24" s="46">
        <f t="shared" si="1"/>
        <v>0.37499999999999994</v>
      </c>
      <c r="K24" s="142"/>
      <c r="M24" s="148"/>
      <c r="N24" s="149"/>
    </row>
    <row r="25" spans="2:14" ht="20.100000000000001" customHeight="1">
      <c r="B25" s="11" t="s">
        <v>10</v>
      </c>
      <c r="C25" s="12">
        <v>43848</v>
      </c>
      <c r="D25" s="125">
        <v>0.29166666666666669</v>
      </c>
      <c r="E25" s="124">
        <v>0.5</v>
      </c>
      <c r="F25" s="124">
        <v>0.52083333333333337</v>
      </c>
      <c r="G25" s="120"/>
      <c r="H25" s="120"/>
      <c r="I25" s="128">
        <v>0.6875</v>
      </c>
      <c r="J25" s="46">
        <f t="shared" si="1"/>
        <v>0.37499999999999994</v>
      </c>
      <c r="K25" s="142"/>
      <c r="M25" s="150"/>
      <c r="N25" s="151"/>
    </row>
    <row r="26" spans="2:14" ht="20.100000000000001" customHeight="1">
      <c r="B26" s="13" t="s">
        <v>11</v>
      </c>
      <c r="C26" s="12">
        <v>43849</v>
      </c>
      <c r="D26" s="30"/>
      <c r="E26" s="4"/>
      <c r="F26" s="4"/>
      <c r="G26" s="4"/>
      <c r="H26" s="4"/>
      <c r="I26" s="43"/>
      <c r="J26" s="46">
        <f t="shared" si="1"/>
        <v>0</v>
      </c>
      <c r="K26" s="142"/>
    </row>
    <row r="27" spans="2:14" ht="20.100000000000001" customHeight="1" thickBot="1">
      <c r="B27" s="16" t="s">
        <v>12</v>
      </c>
      <c r="C27" s="89">
        <v>43850</v>
      </c>
      <c r="D27" s="31"/>
      <c r="E27" s="15"/>
      <c r="F27" s="15"/>
      <c r="G27" s="15"/>
      <c r="H27" s="15"/>
      <c r="I27" s="44"/>
      <c r="J27" s="47">
        <f t="shared" si="1"/>
        <v>0</v>
      </c>
      <c r="K27" s="143"/>
    </row>
    <row r="28" spans="2:14" ht="20.100000000000001" customHeight="1">
      <c r="B28" s="7" t="s">
        <v>7</v>
      </c>
      <c r="C28" s="8">
        <v>43851</v>
      </c>
      <c r="D28" s="121">
        <v>0.29166666666666669</v>
      </c>
      <c r="E28" s="122">
        <v>0.5</v>
      </c>
      <c r="F28" s="122">
        <v>0.52083333333333337</v>
      </c>
      <c r="G28" s="123"/>
      <c r="H28" s="123"/>
      <c r="I28" s="127">
        <v>0.6875</v>
      </c>
      <c r="J28" s="45">
        <f t="shared" si="1"/>
        <v>0.37499999999999994</v>
      </c>
      <c r="K28" s="141">
        <f t="shared" ref="K28" si="4">SUM(J28:J34)</f>
        <v>1.770833333333333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43852</v>
      </c>
      <c r="D29" s="125">
        <v>0.29166666666666669</v>
      </c>
      <c r="E29" s="124">
        <v>0.5</v>
      </c>
      <c r="F29" s="124">
        <v>0.52083333333333337</v>
      </c>
      <c r="G29" s="120"/>
      <c r="H29" s="120"/>
      <c r="I29" s="128">
        <v>0.625</v>
      </c>
      <c r="J29" s="46">
        <f t="shared" si="1"/>
        <v>0.31249999999999994</v>
      </c>
      <c r="K29" s="142"/>
      <c r="M29" s="146"/>
      <c r="N29" s="147"/>
    </row>
    <row r="30" spans="2:14" ht="20.100000000000001" customHeight="1">
      <c r="B30" s="11" t="s">
        <v>8</v>
      </c>
      <c r="C30" s="12">
        <v>43853</v>
      </c>
      <c r="D30" s="125">
        <v>0.29166666666666669</v>
      </c>
      <c r="E30" s="124">
        <v>0.5</v>
      </c>
      <c r="F30" s="124">
        <v>0.52083333333333337</v>
      </c>
      <c r="G30" s="120"/>
      <c r="H30" s="120"/>
      <c r="I30" s="128">
        <v>0.6875</v>
      </c>
      <c r="J30" s="46">
        <f t="shared" si="1"/>
        <v>0.37499999999999994</v>
      </c>
      <c r="K30" s="142"/>
      <c r="M30" s="148"/>
      <c r="N30" s="149"/>
    </row>
    <row r="31" spans="2:14" ht="20.100000000000001" customHeight="1">
      <c r="B31" s="11" t="s">
        <v>9</v>
      </c>
      <c r="C31" s="12">
        <v>43854</v>
      </c>
      <c r="D31" s="125">
        <v>0.29166666666666669</v>
      </c>
      <c r="E31" s="124">
        <v>0.5</v>
      </c>
      <c r="F31" s="124">
        <v>0.52083333333333337</v>
      </c>
      <c r="G31" s="120"/>
      <c r="H31" s="120"/>
      <c r="I31" s="128">
        <v>0.6875</v>
      </c>
      <c r="J31" s="46">
        <f t="shared" si="1"/>
        <v>0.37499999999999994</v>
      </c>
      <c r="K31" s="142"/>
      <c r="M31" s="148"/>
      <c r="N31" s="149"/>
    </row>
    <row r="32" spans="2:14" ht="20.100000000000001" customHeight="1">
      <c r="B32" s="11" t="s">
        <v>10</v>
      </c>
      <c r="C32" s="12">
        <v>43855</v>
      </c>
      <c r="D32" s="125">
        <v>0.33333333333333331</v>
      </c>
      <c r="E32" s="124">
        <v>0.5</v>
      </c>
      <c r="F32" s="124">
        <v>0.52083333333333337</v>
      </c>
      <c r="G32" s="120"/>
      <c r="H32" s="120"/>
      <c r="I32" s="128">
        <v>0.6875</v>
      </c>
      <c r="J32" s="46">
        <f t="shared" si="1"/>
        <v>0.33333333333333331</v>
      </c>
      <c r="K32" s="142"/>
      <c r="M32" s="150"/>
      <c r="N32" s="151"/>
    </row>
    <row r="33" spans="2:15" ht="20.100000000000001" customHeight="1">
      <c r="B33" s="13" t="s">
        <v>11</v>
      </c>
      <c r="C33" s="12">
        <v>43856</v>
      </c>
      <c r="D33" s="30"/>
      <c r="E33" s="4"/>
      <c r="F33" s="4"/>
      <c r="G33" s="4"/>
      <c r="H33" s="4"/>
      <c r="I33" s="43"/>
      <c r="J33" s="46">
        <f t="shared" si="1"/>
        <v>0</v>
      </c>
      <c r="K33" s="142"/>
    </row>
    <row r="34" spans="2:15" ht="20.100000000000001" customHeight="1" thickBot="1">
      <c r="B34" s="16" t="s">
        <v>12</v>
      </c>
      <c r="C34" s="89">
        <v>43857</v>
      </c>
      <c r="D34" s="31"/>
      <c r="E34" s="15"/>
      <c r="F34" s="15"/>
      <c r="G34" s="15"/>
      <c r="H34" s="15"/>
      <c r="I34" s="44"/>
      <c r="J34" s="47">
        <f t="shared" si="1"/>
        <v>0</v>
      </c>
      <c r="K34" s="143"/>
    </row>
    <row r="35" spans="2:15" ht="20.100000000000001" customHeight="1">
      <c r="B35" s="7" t="s">
        <v>7</v>
      </c>
      <c r="C35" s="88">
        <v>43858</v>
      </c>
      <c r="D35" s="121">
        <v>0.375</v>
      </c>
      <c r="E35" s="122">
        <v>0.5</v>
      </c>
      <c r="F35" s="122">
        <v>0.52083333333333337</v>
      </c>
      <c r="G35" s="123"/>
      <c r="H35" s="123"/>
      <c r="I35" s="127">
        <v>0.6875</v>
      </c>
      <c r="J35" s="45">
        <f t="shared" si="1"/>
        <v>0.29166666666666663</v>
      </c>
      <c r="K35" s="141">
        <f t="shared" ref="K35" si="5">SUM(J35:J41)</f>
        <v>1.7916666666666665</v>
      </c>
      <c r="M35" s="140" t="s">
        <v>15</v>
      </c>
      <c r="N35" s="140"/>
    </row>
    <row r="36" spans="2:15" ht="20.100000000000001" customHeight="1">
      <c r="B36" s="11" t="s">
        <v>8</v>
      </c>
      <c r="C36" s="84">
        <v>43859</v>
      </c>
      <c r="D36" s="125">
        <v>0.29166666666666669</v>
      </c>
      <c r="E36" s="124">
        <v>0.5</v>
      </c>
      <c r="F36" s="124">
        <v>0.52083333333333337</v>
      </c>
      <c r="G36" s="120"/>
      <c r="H36" s="120"/>
      <c r="I36" s="128">
        <v>0.6875</v>
      </c>
      <c r="J36" s="46">
        <f t="shared" si="1"/>
        <v>0.37499999999999994</v>
      </c>
      <c r="K36" s="142"/>
      <c r="M36" s="146"/>
      <c r="N36" s="147"/>
    </row>
    <row r="37" spans="2:15" ht="20.100000000000001" customHeight="1">
      <c r="B37" s="11" t="s">
        <v>8</v>
      </c>
      <c r="C37" s="84">
        <v>43860</v>
      </c>
      <c r="D37" s="125">
        <v>0.29166666666666669</v>
      </c>
      <c r="E37" s="124">
        <v>0.5</v>
      </c>
      <c r="F37" s="124">
        <v>0.52083333333333337</v>
      </c>
      <c r="G37" s="120"/>
      <c r="H37" s="120"/>
      <c r="I37" s="128">
        <v>0.6875</v>
      </c>
      <c r="J37" s="46">
        <f t="shared" si="1"/>
        <v>0.37499999999999994</v>
      </c>
      <c r="K37" s="142"/>
      <c r="M37" s="148"/>
      <c r="N37" s="149"/>
    </row>
    <row r="38" spans="2:15" ht="20.100000000000001" customHeight="1">
      <c r="B38" s="11" t="s">
        <v>9</v>
      </c>
      <c r="C38" s="84">
        <v>43861</v>
      </c>
      <c r="D38" s="125">
        <v>0.29166666666666669</v>
      </c>
      <c r="E38" s="124">
        <v>0.5</v>
      </c>
      <c r="F38" s="124">
        <v>0.52083333333333337</v>
      </c>
      <c r="G38" s="120"/>
      <c r="H38" s="120"/>
      <c r="I38" s="128">
        <v>0.6875</v>
      </c>
      <c r="J38" s="46">
        <f t="shared" si="1"/>
        <v>0.37499999999999994</v>
      </c>
      <c r="K38" s="142"/>
      <c r="M38" s="148"/>
      <c r="N38" s="149"/>
    </row>
    <row r="39" spans="2:15" ht="20.100000000000001" customHeight="1">
      <c r="B39" s="11" t="s">
        <v>10</v>
      </c>
      <c r="C39" s="84">
        <v>43862</v>
      </c>
      <c r="D39" s="125">
        <v>0.29166666666666669</v>
      </c>
      <c r="E39" s="124">
        <v>0.5</v>
      </c>
      <c r="F39" s="124">
        <v>0.52083333333333337</v>
      </c>
      <c r="G39" s="120"/>
      <c r="H39" s="120"/>
      <c r="I39" s="128">
        <v>0.6875</v>
      </c>
      <c r="J39" s="46">
        <f t="shared" si="1"/>
        <v>0.37499999999999994</v>
      </c>
      <c r="K39" s="142"/>
      <c r="M39" s="150"/>
      <c r="N39" s="151"/>
    </row>
    <row r="40" spans="2:15" ht="20.100000000000001" customHeight="1">
      <c r="B40" s="13" t="s">
        <v>11</v>
      </c>
      <c r="C40" s="84">
        <v>43863</v>
      </c>
      <c r="D40" s="30"/>
      <c r="E40" s="4"/>
      <c r="F40" s="4"/>
      <c r="G40" s="4"/>
      <c r="H40" s="4"/>
      <c r="I40" s="43"/>
      <c r="J40" s="46">
        <f t="shared" si="1"/>
        <v>0</v>
      </c>
      <c r="K40" s="142"/>
    </row>
    <row r="41" spans="2:15" ht="20.100000000000001" customHeight="1" thickBot="1">
      <c r="B41" s="16" t="s">
        <v>12</v>
      </c>
      <c r="C41" s="84">
        <v>43864</v>
      </c>
      <c r="D41" s="31"/>
      <c r="E41" s="15"/>
      <c r="F41" s="15"/>
      <c r="G41" s="15"/>
      <c r="H41" s="15"/>
      <c r="I41" s="44"/>
      <c r="J41" s="47">
        <f t="shared" si="1"/>
        <v>0</v>
      </c>
      <c r="K41" s="143"/>
    </row>
    <row r="43" spans="2:15" s="1" customFormat="1" ht="19.5">
      <c r="B43" s="17"/>
      <c r="C43" s="18" t="s">
        <v>24</v>
      </c>
      <c r="D43" s="19"/>
      <c r="E43" s="19"/>
      <c r="F43" s="17"/>
      <c r="G43" s="17"/>
      <c r="H43" s="18"/>
      <c r="I43" s="20"/>
      <c r="J43" s="166" t="s">
        <v>31</v>
      </c>
      <c r="K43" s="166"/>
      <c r="L43" s="17"/>
      <c r="M43" s="17"/>
      <c r="N43" s="17"/>
      <c r="O43" s="21"/>
    </row>
    <row r="44" spans="2:15" s="1" customFormat="1" ht="19.5">
      <c r="B44" s="19"/>
      <c r="C44" s="17"/>
      <c r="D44" s="17"/>
      <c r="E44" s="17"/>
      <c r="F44" s="17"/>
      <c r="G44" s="17"/>
      <c r="H44" s="17"/>
      <c r="I44" s="22"/>
      <c r="J44" s="166" t="s">
        <v>30</v>
      </c>
      <c r="K44" s="166"/>
      <c r="L44" s="17"/>
      <c r="M44" s="17"/>
      <c r="N44" s="17"/>
      <c r="O44" s="21"/>
    </row>
    <row r="45" spans="2:15" s="1" customFormat="1" ht="19.5">
      <c r="B45" s="17"/>
      <c r="C45" s="168"/>
      <c r="D45" s="169"/>
      <c r="E45" s="169"/>
      <c r="F45" s="170"/>
      <c r="G45" s="17"/>
      <c r="H45" s="19"/>
      <c r="I45" s="23"/>
      <c r="J45" s="166" t="s">
        <v>25</v>
      </c>
      <c r="K45" s="166"/>
      <c r="L45" s="17"/>
      <c r="M45" s="17"/>
      <c r="N45" s="17"/>
      <c r="O45" s="21"/>
    </row>
    <row r="46" spans="2:15" s="1" customFormat="1" ht="19.5">
      <c r="B46" s="17"/>
      <c r="C46" s="171"/>
      <c r="D46" s="172"/>
      <c r="E46" s="172"/>
      <c r="F46" s="173"/>
      <c r="G46" s="17"/>
      <c r="H46" s="19"/>
      <c r="I46" s="24"/>
      <c r="J46" s="166" t="s">
        <v>28</v>
      </c>
      <c r="K46" s="166"/>
      <c r="L46" s="17"/>
      <c r="M46" s="17"/>
      <c r="N46" s="17"/>
      <c r="O46" s="21"/>
    </row>
    <row r="47" spans="2:15" s="1" customFormat="1" ht="19.5">
      <c r="B47" s="17"/>
      <c r="C47" s="171"/>
      <c r="D47" s="172"/>
      <c r="E47" s="172"/>
      <c r="F47" s="173"/>
      <c r="G47" s="17"/>
      <c r="H47" s="19"/>
      <c r="I47" s="25"/>
      <c r="J47" s="166" t="s">
        <v>32</v>
      </c>
      <c r="K47" s="166"/>
      <c r="L47" s="17"/>
      <c r="M47" s="17"/>
      <c r="N47" s="17"/>
      <c r="O47" s="21"/>
    </row>
    <row r="48" spans="2:15" s="1" customFormat="1" ht="19.5">
      <c r="B48" s="17"/>
      <c r="C48" s="171"/>
      <c r="D48" s="172"/>
      <c r="E48" s="172"/>
      <c r="F48" s="173"/>
      <c r="G48" s="17"/>
      <c r="H48" s="19"/>
      <c r="I48" s="26"/>
      <c r="J48" s="177" t="s">
        <v>27</v>
      </c>
      <c r="K48" s="177"/>
      <c r="L48" s="17"/>
      <c r="M48" s="17"/>
      <c r="N48" s="17"/>
      <c r="O48" s="21"/>
    </row>
    <row r="49" spans="2:15" s="1" customFormat="1" ht="19.5">
      <c r="B49" s="17"/>
      <c r="C49" s="174"/>
      <c r="D49" s="175"/>
      <c r="E49" s="175"/>
      <c r="F49" s="176"/>
      <c r="G49" s="17"/>
      <c r="H49" s="19"/>
      <c r="I49" s="27"/>
      <c r="J49" s="167" t="s">
        <v>26</v>
      </c>
      <c r="K49" s="167"/>
      <c r="L49" s="17"/>
      <c r="M49" s="17"/>
      <c r="N49" s="17"/>
      <c r="O49" s="21"/>
    </row>
    <row r="50" spans="2:15" s="1" customFormat="1" ht="19.5">
      <c r="B50" s="17"/>
      <c r="C50" s="17"/>
      <c r="D50" s="17"/>
      <c r="E50" s="17"/>
      <c r="F50" s="17"/>
      <c r="G50" s="17"/>
      <c r="H50" s="17"/>
      <c r="I50" s="28"/>
      <c r="J50" s="166" t="s">
        <v>29</v>
      </c>
      <c r="K50" s="166"/>
      <c r="L50" s="17"/>
      <c r="M50" s="17"/>
      <c r="N50" s="17"/>
      <c r="O50" s="21"/>
    </row>
  </sheetData>
  <mergeCells count="32">
    <mergeCell ref="J49:K49"/>
    <mergeCell ref="C45:F49"/>
    <mergeCell ref="J50:K50"/>
    <mergeCell ref="J48:K48"/>
    <mergeCell ref="J47:K47"/>
    <mergeCell ref="J46:K46"/>
    <mergeCell ref="J45:K45"/>
    <mergeCell ref="M28:N28"/>
    <mergeCell ref="M29:N32"/>
    <mergeCell ref="M35:N35"/>
    <mergeCell ref="M36:N39"/>
    <mergeCell ref="J44:K44"/>
    <mergeCell ref="J43:K43"/>
    <mergeCell ref="K28:K34"/>
    <mergeCell ref="K35:K41"/>
    <mergeCell ref="B2:K3"/>
    <mergeCell ref="M8:N11"/>
    <mergeCell ref="M7:N7"/>
    <mergeCell ref="M14:N14"/>
    <mergeCell ref="M15:N18"/>
    <mergeCell ref="B5:C6"/>
    <mergeCell ref="D5:D6"/>
    <mergeCell ref="I5:I6"/>
    <mergeCell ref="J5:J6"/>
    <mergeCell ref="E5:F5"/>
    <mergeCell ref="G5:H5"/>
    <mergeCell ref="M21:N21"/>
    <mergeCell ref="K7:K13"/>
    <mergeCell ref="K5:K6"/>
    <mergeCell ref="K14:K20"/>
    <mergeCell ref="K21:K27"/>
    <mergeCell ref="M22:N25"/>
  </mergeCells>
  <pageMargins left="0.7" right="0.7" top="0.75" bottom="0.75" header="0.3" footer="0.3"/>
  <pageSetup paperSize="9" scale="7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B1:O43"/>
  <sheetViews>
    <sheetView showGridLines="0" workbookViewId="0">
      <selection activeCell="Q34" sqref="Q34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33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43865</v>
      </c>
      <c r="D7" s="121">
        <v>0.33333333333333331</v>
      </c>
      <c r="E7" s="122">
        <v>0.5</v>
      </c>
      <c r="F7" s="122">
        <v>0.52083333333333337</v>
      </c>
      <c r="G7" s="123"/>
      <c r="H7" s="123"/>
      <c r="I7" s="127">
        <v>0.6875</v>
      </c>
      <c r="J7" s="45">
        <f>MOD(I7-D7,1)-MOD(H7-G7,1)-MOD(F7-E7,1)</f>
        <v>0.33333333333333331</v>
      </c>
      <c r="K7" s="178">
        <f t="shared" ref="K7:K28" si="0">SUM(J7:J13)</f>
        <v>1.6666666666666665</v>
      </c>
      <c r="M7" s="140" t="s">
        <v>15</v>
      </c>
      <c r="N7" s="140"/>
    </row>
    <row r="8" spans="2:14" ht="20.100000000000001" customHeight="1">
      <c r="B8" s="11" t="s">
        <v>8</v>
      </c>
      <c r="C8" s="12">
        <v>43866</v>
      </c>
      <c r="D8" s="125">
        <v>0.33333333333333331</v>
      </c>
      <c r="E8" s="124">
        <v>0.5</v>
      </c>
      <c r="F8" s="124">
        <v>0.52083333333333337</v>
      </c>
      <c r="G8" s="120"/>
      <c r="H8" s="120"/>
      <c r="I8" s="128">
        <v>0.6875</v>
      </c>
      <c r="J8" s="46">
        <f t="shared" ref="J8:J34" si="1">MOD(I8-D8,1)-MOD(H8-G8,1)-MOD(F8-E8,1)</f>
        <v>0.33333333333333331</v>
      </c>
      <c r="K8" s="179"/>
      <c r="M8" s="146"/>
      <c r="N8" s="147"/>
    </row>
    <row r="9" spans="2:14" ht="20.100000000000001" customHeight="1">
      <c r="B9" s="11" t="s">
        <v>8</v>
      </c>
      <c r="C9" s="12">
        <v>43867</v>
      </c>
      <c r="D9" s="125">
        <v>0.33333333333333331</v>
      </c>
      <c r="E9" s="124">
        <v>0.5</v>
      </c>
      <c r="F9" s="124">
        <v>0.52083333333333337</v>
      </c>
      <c r="G9" s="120"/>
      <c r="H9" s="120"/>
      <c r="I9" s="128">
        <v>0.6875</v>
      </c>
      <c r="J9" s="46">
        <f t="shared" si="1"/>
        <v>0.33333333333333331</v>
      </c>
      <c r="K9" s="179"/>
      <c r="M9" s="148"/>
      <c r="N9" s="149"/>
    </row>
    <row r="10" spans="2:14" ht="20.100000000000001" customHeight="1">
      <c r="B10" s="11" t="s">
        <v>9</v>
      </c>
      <c r="C10" s="12">
        <v>43868</v>
      </c>
      <c r="D10" s="125">
        <v>0.33333333333333331</v>
      </c>
      <c r="E10" s="124">
        <v>0.5</v>
      </c>
      <c r="F10" s="124">
        <v>0.52083333333333337</v>
      </c>
      <c r="G10" s="120"/>
      <c r="H10" s="120"/>
      <c r="I10" s="128">
        <v>0.6875</v>
      </c>
      <c r="J10" s="46">
        <f t="shared" si="1"/>
        <v>0.33333333333333331</v>
      </c>
      <c r="K10" s="179"/>
      <c r="M10" s="148"/>
      <c r="N10" s="149"/>
    </row>
    <row r="11" spans="2:14" ht="20.100000000000001" customHeight="1">
      <c r="B11" s="11" t="s">
        <v>10</v>
      </c>
      <c r="C11" s="12">
        <v>43869</v>
      </c>
      <c r="D11" s="125">
        <v>0.33333333333333331</v>
      </c>
      <c r="E11" s="124">
        <v>0.5</v>
      </c>
      <c r="F11" s="124">
        <v>0.52083333333333337</v>
      </c>
      <c r="G11" s="120"/>
      <c r="H11" s="120"/>
      <c r="I11" s="128">
        <v>0.6875</v>
      </c>
      <c r="J11" s="46">
        <f t="shared" si="1"/>
        <v>0.33333333333333331</v>
      </c>
      <c r="K11" s="179"/>
      <c r="M11" s="150"/>
      <c r="N11" s="151"/>
    </row>
    <row r="12" spans="2:14" ht="20.100000000000001" customHeight="1">
      <c r="B12" s="13" t="s">
        <v>11</v>
      </c>
      <c r="C12" s="12">
        <v>43870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43871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43872</v>
      </c>
      <c r="D14" s="121">
        <v>0.375</v>
      </c>
      <c r="E14" s="122">
        <v>0.5</v>
      </c>
      <c r="F14" s="122">
        <v>0.52083333333333337</v>
      </c>
      <c r="G14" s="123"/>
      <c r="H14" s="123"/>
      <c r="I14" s="127">
        <v>0.6875</v>
      </c>
      <c r="J14" s="45">
        <f t="shared" si="1"/>
        <v>0.29166666666666663</v>
      </c>
      <c r="K14" s="178">
        <f t="shared" si="0"/>
        <v>1.4166666666666665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43873</v>
      </c>
      <c r="D15" s="125">
        <v>0.375</v>
      </c>
      <c r="E15" s="124">
        <v>0.5</v>
      </c>
      <c r="F15" s="124">
        <v>0.52083333333333337</v>
      </c>
      <c r="G15" s="120"/>
      <c r="H15" s="120"/>
      <c r="I15" s="128">
        <v>0.6875</v>
      </c>
      <c r="J15" s="46">
        <f t="shared" si="1"/>
        <v>0.29166666666666663</v>
      </c>
      <c r="K15" s="179"/>
      <c r="M15" s="146"/>
      <c r="N15" s="147"/>
    </row>
    <row r="16" spans="2:14" ht="20.100000000000001" customHeight="1">
      <c r="B16" s="11" t="s">
        <v>8</v>
      </c>
      <c r="C16" s="12">
        <v>43874</v>
      </c>
      <c r="D16" s="125">
        <v>0.375</v>
      </c>
      <c r="E16" s="124">
        <v>0.5</v>
      </c>
      <c r="F16" s="124">
        <v>0.54166666666666663</v>
      </c>
      <c r="G16" s="120"/>
      <c r="H16" s="120"/>
      <c r="I16" s="128">
        <v>0.6875</v>
      </c>
      <c r="J16" s="46">
        <f t="shared" si="1"/>
        <v>0.27083333333333337</v>
      </c>
      <c r="K16" s="179"/>
      <c r="M16" s="148"/>
      <c r="N16" s="149"/>
    </row>
    <row r="17" spans="2:14" ht="20.100000000000001" customHeight="1">
      <c r="B17" s="11" t="s">
        <v>9</v>
      </c>
      <c r="C17" s="12">
        <v>43875</v>
      </c>
      <c r="D17" s="125">
        <v>0.375</v>
      </c>
      <c r="E17" s="124">
        <v>0.5</v>
      </c>
      <c r="F17" s="124">
        <v>0.52083333333333337</v>
      </c>
      <c r="G17" s="120"/>
      <c r="H17" s="120"/>
      <c r="I17" s="128">
        <v>0.6875</v>
      </c>
      <c r="J17" s="46">
        <f t="shared" si="1"/>
        <v>0.29166666666666663</v>
      </c>
      <c r="K17" s="179"/>
      <c r="M17" s="148"/>
      <c r="N17" s="149"/>
    </row>
    <row r="18" spans="2:14" ht="20.100000000000001" customHeight="1">
      <c r="B18" s="11" t="s">
        <v>10</v>
      </c>
      <c r="C18" s="12">
        <v>43876</v>
      </c>
      <c r="D18" s="125">
        <v>0.375</v>
      </c>
      <c r="E18" s="124">
        <v>0.5</v>
      </c>
      <c r="F18" s="124">
        <v>0.54166666666666663</v>
      </c>
      <c r="G18" s="120"/>
      <c r="H18" s="120"/>
      <c r="I18" s="128">
        <v>0.6875</v>
      </c>
      <c r="J18" s="46">
        <f t="shared" si="1"/>
        <v>0.27083333333333337</v>
      </c>
      <c r="K18" s="179"/>
      <c r="M18" s="150"/>
      <c r="N18" s="151"/>
    </row>
    <row r="19" spans="2:14" ht="20.100000000000001" customHeight="1">
      <c r="B19" s="13" t="s">
        <v>11</v>
      </c>
      <c r="C19" s="12">
        <v>43877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43878</v>
      </c>
      <c r="D20" s="31"/>
      <c r="E20" s="15"/>
      <c r="F20" s="15"/>
      <c r="G20" s="15"/>
      <c r="H20" s="15"/>
      <c r="I20" s="44"/>
      <c r="J20" s="69">
        <f t="shared" si="1"/>
        <v>0</v>
      </c>
      <c r="K20" s="180"/>
    </row>
    <row r="21" spans="2:14" ht="20.100000000000001" customHeight="1">
      <c r="B21" s="7" t="s">
        <v>7</v>
      </c>
      <c r="C21" s="8">
        <v>43879</v>
      </c>
      <c r="D21" s="121">
        <v>0.29166666666666669</v>
      </c>
      <c r="E21" s="122">
        <v>0.5</v>
      </c>
      <c r="F21" s="122">
        <v>0.52083333333333337</v>
      </c>
      <c r="G21" s="123"/>
      <c r="H21" s="123"/>
      <c r="I21" s="127">
        <v>0.6875</v>
      </c>
      <c r="J21" s="45">
        <f t="shared" si="1"/>
        <v>0.37499999999999994</v>
      </c>
      <c r="K21" s="178">
        <f t="shared" si="0"/>
        <v>1.6666666666666665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43880</v>
      </c>
      <c r="D22" s="125">
        <v>0.41666666666666669</v>
      </c>
      <c r="E22" s="124">
        <v>0.5</v>
      </c>
      <c r="F22" s="124">
        <v>0.52083333333333337</v>
      </c>
      <c r="G22" s="120"/>
      <c r="H22" s="120"/>
      <c r="I22" s="128">
        <v>0.6875</v>
      </c>
      <c r="J22" s="46">
        <f t="shared" si="1"/>
        <v>0.24999999999999994</v>
      </c>
      <c r="K22" s="179"/>
      <c r="M22" s="146"/>
      <c r="N22" s="147"/>
    </row>
    <row r="23" spans="2:14" ht="20.100000000000001" customHeight="1">
      <c r="B23" s="11" t="s">
        <v>8</v>
      </c>
      <c r="C23" s="12">
        <v>43881</v>
      </c>
      <c r="D23" s="125">
        <v>0.29166666666666669</v>
      </c>
      <c r="E23" s="124">
        <v>0.5</v>
      </c>
      <c r="F23" s="124">
        <v>0.52083333333333337</v>
      </c>
      <c r="G23" s="120"/>
      <c r="H23" s="120"/>
      <c r="I23" s="128">
        <v>0.6875</v>
      </c>
      <c r="J23" s="46">
        <f t="shared" si="1"/>
        <v>0.37499999999999994</v>
      </c>
      <c r="K23" s="179"/>
      <c r="M23" s="148"/>
      <c r="N23" s="149"/>
    </row>
    <row r="24" spans="2:14" ht="20.100000000000001" customHeight="1">
      <c r="B24" s="11" t="s">
        <v>9</v>
      </c>
      <c r="C24" s="12">
        <v>43882</v>
      </c>
      <c r="D24" s="125">
        <v>0.29166666666666669</v>
      </c>
      <c r="E24" s="124">
        <v>0.5</v>
      </c>
      <c r="F24" s="124">
        <v>0.52083333333333337</v>
      </c>
      <c r="G24" s="120"/>
      <c r="H24" s="120"/>
      <c r="I24" s="128">
        <v>0.6875</v>
      </c>
      <c r="J24" s="46">
        <f t="shared" si="1"/>
        <v>0.37499999999999994</v>
      </c>
      <c r="K24" s="179"/>
      <c r="M24" s="148"/>
      <c r="N24" s="149"/>
    </row>
    <row r="25" spans="2:14" ht="20.100000000000001" customHeight="1">
      <c r="B25" s="11" t="s">
        <v>10</v>
      </c>
      <c r="C25" s="12">
        <v>43883</v>
      </c>
      <c r="D25" s="125">
        <v>0.375</v>
      </c>
      <c r="E25" s="124">
        <v>0.5</v>
      </c>
      <c r="F25" s="124">
        <v>0.52083333333333337</v>
      </c>
      <c r="G25" s="120"/>
      <c r="H25" s="120"/>
      <c r="I25" s="128">
        <v>0.6875</v>
      </c>
      <c r="J25" s="46">
        <f t="shared" si="1"/>
        <v>0.29166666666666663</v>
      </c>
      <c r="K25" s="179"/>
      <c r="M25" s="150"/>
      <c r="N25" s="151"/>
    </row>
    <row r="26" spans="2:14" ht="20.100000000000001" customHeight="1">
      <c r="B26" s="13" t="s">
        <v>11</v>
      </c>
      <c r="C26" s="12">
        <v>43884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43885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43886</v>
      </c>
      <c r="D28" s="121">
        <v>0.29166666666666669</v>
      </c>
      <c r="E28" s="122">
        <v>0.5</v>
      </c>
      <c r="F28" s="122">
        <v>0.52083333333333337</v>
      </c>
      <c r="G28" s="123"/>
      <c r="H28" s="123"/>
      <c r="I28" s="127">
        <v>0.6875</v>
      </c>
      <c r="J28" s="70">
        <f t="shared" si="1"/>
        <v>0.37499999999999994</v>
      </c>
      <c r="K28" s="178">
        <f t="shared" si="0"/>
        <v>1.7291666666666665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43887</v>
      </c>
      <c r="D29" s="125">
        <v>0.375</v>
      </c>
      <c r="E29" s="124">
        <v>0.5</v>
      </c>
      <c r="F29" s="124">
        <v>0.52083333333333337</v>
      </c>
      <c r="G29" s="120"/>
      <c r="H29" s="120"/>
      <c r="I29" s="128">
        <v>0.6875</v>
      </c>
      <c r="J29" s="46">
        <f t="shared" si="1"/>
        <v>0.29166666666666663</v>
      </c>
      <c r="K29" s="179"/>
      <c r="M29" s="146"/>
      <c r="N29" s="147"/>
    </row>
    <row r="30" spans="2:14" ht="20.100000000000001" customHeight="1">
      <c r="B30" s="11" t="s">
        <v>8</v>
      </c>
      <c r="C30" s="12">
        <v>43888</v>
      </c>
      <c r="D30" s="125">
        <v>0.29166666666666669</v>
      </c>
      <c r="E30" s="124">
        <v>0.5</v>
      </c>
      <c r="F30" s="124">
        <v>0.52083333333333337</v>
      </c>
      <c r="G30" s="120"/>
      <c r="H30" s="120"/>
      <c r="I30" s="128">
        <v>0.6875</v>
      </c>
      <c r="J30" s="46">
        <f t="shared" si="1"/>
        <v>0.37499999999999994</v>
      </c>
      <c r="K30" s="179"/>
      <c r="M30" s="148"/>
      <c r="N30" s="149"/>
    </row>
    <row r="31" spans="2:14" ht="20.100000000000001" customHeight="1">
      <c r="B31" s="11" t="s">
        <v>9</v>
      </c>
      <c r="C31" s="12">
        <v>43889</v>
      </c>
      <c r="D31" s="125">
        <v>0.35416666666666669</v>
      </c>
      <c r="E31" s="124">
        <v>0.5</v>
      </c>
      <c r="F31" s="124">
        <v>0.52083333333333337</v>
      </c>
      <c r="G31" s="120"/>
      <c r="H31" s="120"/>
      <c r="I31" s="128">
        <v>0.6875</v>
      </c>
      <c r="J31" s="46">
        <f t="shared" si="1"/>
        <v>0.31249999999999994</v>
      </c>
      <c r="K31" s="179"/>
      <c r="M31" s="148"/>
      <c r="N31" s="149"/>
    </row>
    <row r="32" spans="2:14" ht="20.100000000000001" customHeight="1">
      <c r="B32" s="11" t="s">
        <v>10</v>
      </c>
      <c r="C32" s="12">
        <v>43890</v>
      </c>
      <c r="D32" s="125">
        <v>0.29166666666666669</v>
      </c>
      <c r="E32" s="124">
        <v>0.5</v>
      </c>
      <c r="F32" s="124">
        <v>0.52083333333333337</v>
      </c>
      <c r="G32" s="120"/>
      <c r="H32" s="120"/>
      <c r="I32" s="128">
        <v>0.6875</v>
      </c>
      <c r="J32" s="46">
        <f t="shared" si="1"/>
        <v>0.37499999999999994</v>
      </c>
      <c r="K32" s="179"/>
      <c r="M32" s="150"/>
      <c r="N32" s="151"/>
    </row>
    <row r="33" spans="2:15" ht="20.100000000000001" customHeight="1">
      <c r="B33" s="13" t="s">
        <v>11</v>
      </c>
      <c r="C33" s="12">
        <v>43891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43892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6" spans="2:15" s="1" customFormat="1" ht="19.5">
      <c r="B36" s="17"/>
      <c r="C36" s="18" t="s">
        <v>24</v>
      </c>
      <c r="D36" s="19"/>
      <c r="E36" s="19"/>
      <c r="F36" s="17"/>
      <c r="G36" s="17"/>
      <c r="H36" s="18"/>
      <c r="I36" s="20"/>
      <c r="J36" s="166" t="s">
        <v>31</v>
      </c>
      <c r="K36" s="166"/>
      <c r="L36" s="17"/>
      <c r="M36" s="17"/>
      <c r="N36" s="17"/>
      <c r="O36" s="21"/>
    </row>
    <row r="37" spans="2:15" s="1" customFormat="1" ht="19.5">
      <c r="B37" s="19"/>
      <c r="C37" s="17"/>
      <c r="D37" s="17"/>
      <c r="E37" s="17"/>
      <c r="F37" s="17"/>
      <c r="G37" s="17"/>
      <c r="H37" s="17"/>
      <c r="I37" s="22"/>
      <c r="J37" s="166" t="s">
        <v>30</v>
      </c>
      <c r="K37" s="166"/>
      <c r="L37" s="17"/>
      <c r="M37" s="17"/>
      <c r="N37" s="17"/>
      <c r="O37" s="21"/>
    </row>
    <row r="38" spans="2:15" s="1" customFormat="1" ht="19.5">
      <c r="B38" s="17"/>
      <c r="C38" s="168"/>
      <c r="D38" s="169"/>
      <c r="E38" s="169"/>
      <c r="F38" s="170"/>
      <c r="G38" s="17"/>
      <c r="H38" s="19"/>
      <c r="I38" s="23"/>
      <c r="J38" s="166" t="s">
        <v>25</v>
      </c>
      <c r="K38" s="166"/>
      <c r="L38" s="17"/>
      <c r="M38" s="17"/>
      <c r="N38" s="17"/>
      <c r="O38" s="21"/>
    </row>
    <row r="39" spans="2:15" s="1" customFormat="1" ht="19.5">
      <c r="B39" s="17"/>
      <c r="C39" s="171"/>
      <c r="D39" s="172"/>
      <c r="E39" s="172"/>
      <c r="F39" s="173"/>
      <c r="G39" s="17"/>
      <c r="H39" s="19"/>
      <c r="I39" s="24"/>
      <c r="J39" s="166" t="s">
        <v>28</v>
      </c>
      <c r="K39" s="166"/>
      <c r="L39" s="17"/>
      <c r="M39" s="17"/>
      <c r="N39" s="17"/>
      <c r="O39" s="21"/>
    </row>
    <row r="40" spans="2:15" s="1" customFormat="1" ht="19.5">
      <c r="B40" s="17"/>
      <c r="C40" s="171"/>
      <c r="D40" s="172"/>
      <c r="E40" s="172"/>
      <c r="F40" s="173"/>
      <c r="G40" s="17"/>
      <c r="H40" s="19"/>
      <c r="I40" s="25"/>
      <c r="J40" s="166" t="s">
        <v>32</v>
      </c>
      <c r="K40" s="166"/>
      <c r="L40" s="17"/>
      <c r="M40" s="17"/>
      <c r="N40" s="17"/>
      <c r="O40" s="21"/>
    </row>
    <row r="41" spans="2:15" s="1" customFormat="1" ht="19.5">
      <c r="B41" s="17"/>
      <c r="C41" s="171"/>
      <c r="D41" s="172"/>
      <c r="E41" s="172"/>
      <c r="F41" s="173"/>
      <c r="G41" s="17"/>
      <c r="H41" s="19"/>
      <c r="I41" s="26"/>
      <c r="J41" s="177" t="s">
        <v>27</v>
      </c>
      <c r="K41" s="177"/>
      <c r="L41" s="17"/>
      <c r="M41" s="17"/>
      <c r="N41" s="17"/>
      <c r="O41" s="21"/>
    </row>
    <row r="42" spans="2:15" s="1" customFormat="1" ht="19.5">
      <c r="B42" s="17"/>
      <c r="C42" s="174"/>
      <c r="D42" s="175"/>
      <c r="E42" s="175"/>
      <c r="F42" s="176"/>
      <c r="G42" s="17"/>
      <c r="H42" s="19"/>
      <c r="I42" s="27"/>
      <c r="J42" s="167" t="s">
        <v>26</v>
      </c>
      <c r="K42" s="167"/>
      <c r="L42" s="17"/>
      <c r="M42" s="17"/>
      <c r="N42" s="17"/>
      <c r="O42" s="21"/>
    </row>
    <row r="43" spans="2:15" s="1" customFormat="1" ht="19.5">
      <c r="B43" s="17"/>
      <c r="C43" s="17"/>
      <c r="D43" s="17"/>
      <c r="E43" s="17"/>
      <c r="F43" s="17"/>
      <c r="G43" s="17"/>
      <c r="H43" s="17"/>
      <c r="I43" s="28"/>
      <c r="J43" s="166" t="s">
        <v>29</v>
      </c>
      <c r="K43" s="166"/>
      <c r="L43" s="17"/>
      <c r="M43" s="17"/>
      <c r="N43" s="17"/>
      <c r="O43" s="2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B1:O43"/>
  <sheetViews>
    <sheetView showGridLines="0" topLeftCell="A19" workbookViewId="0">
      <selection activeCell="C28" sqref="C28:C34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34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43893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28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43894</v>
      </c>
      <c r="D8" s="30"/>
      <c r="E8" s="4"/>
      <c r="F8" s="4"/>
      <c r="G8" s="4"/>
      <c r="H8" s="4"/>
      <c r="I8" s="43"/>
      <c r="J8" s="46">
        <f t="shared" ref="J8:J34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43895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43896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43897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43898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43899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43900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43901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43902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43903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43904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43905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43906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43907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43908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43909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43910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43911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43912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43913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43914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43915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43916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43917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43918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43919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43920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6" spans="2:15" s="1" customFormat="1" ht="19.5">
      <c r="B36" s="17"/>
      <c r="C36" s="18" t="s">
        <v>24</v>
      </c>
      <c r="D36" s="19"/>
      <c r="E36" s="19"/>
      <c r="F36" s="17"/>
      <c r="G36" s="17"/>
      <c r="H36" s="18"/>
      <c r="I36" s="20"/>
      <c r="J36" s="166" t="s">
        <v>31</v>
      </c>
      <c r="K36" s="166"/>
      <c r="L36" s="17"/>
      <c r="M36" s="17"/>
      <c r="N36" s="17"/>
      <c r="O36" s="21"/>
    </row>
    <row r="37" spans="2:15" s="1" customFormat="1" ht="19.5">
      <c r="B37" s="19"/>
      <c r="C37" s="17"/>
      <c r="D37" s="17"/>
      <c r="E37" s="17"/>
      <c r="F37" s="17"/>
      <c r="G37" s="17"/>
      <c r="H37" s="17"/>
      <c r="I37" s="22"/>
      <c r="J37" s="166" t="s">
        <v>30</v>
      </c>
      <c r="K37" s="166"/>
      <c r="L37" s="17"/>
      <c r="M37" s="17"/>
      <c r="N37" s="17"/>
      <c r="O37" s="21"/>
    </row>
    <row r="38" spans="2:15" s="1" customFormat="1" ht="20.25" thickBot="1">
      <c r="B38" s="17"/>
      <c r="C38" s="168"/>
      <c r="D38" s="169"/>
      <c r="E38" s="169"/>
      <c r="F38" s="170"/>
      <c r="G38" s="17"/>
      <c r="H38" s="19"/>
      <c r="I38" s="23"/>
      <c r="J38" s="166" t="s">
        <v>25</v>
      </c>
      <c r="K38" s="166"/>
      <c r="L38" s="17"/>
      <c r="M38" s="17"/>
      <c r="N38" s="17"/>
      <c r="O38" s="21"/>
    </row>
    <row r="39" spans="2:15" s="1" customFormat="1" ht="19.5">
      <c r="B39" s="17"/>
      <c r="C39" s="171"/>
      <c r="D39" s="172"/>
      <c r="E39" s="172"/>
      <c r="F39" s="173"/>
      <c r="G39" s="17"/>
      <c r="H39" s="19"/>
      <c r="I39" s="24"/>
      <c r="J39" s="166" t="s">
        <v>28</v>
      </c>
      <c r="K39" s="166"/>
      <c r="L39" s="17"/>
      <c r="M39" s="17"/>
      <c r="N39" s="17"/>
      <c r="O39" s="21"/>
    </row>
    <row r="40" spans="2:15" s="1" customFormat="1" ht="19.5">
      <c r="B40" s="17"/>
      <c r="C40" s="171"/>
      <c r="D40" s="172"/>
      <c r="E40" s="172"/>
      <c r="F40" s="173"/>
      <c r="G40" s="17"/>
      <c r="H40" s="19"/>
      <c r="I40" s="25"/>
      <c r="J40" s="166" t="s">
        <v>32</v>
      </c>
      <c r="K40" s="166"/>
      <c r="L40" s="17"/>
      <c r="M40" s="17"/>
      <c r="N40" s="17"/>
      <c r="O40" s="21"/>
    </row>
    <row r="41" spans="2:15" s="1" customFormat="1" ht="19.5">
      <c r="B41" s="17"/>
      <c r="C41" s="171"/>
      <c r="D41" s="172"/>
      <c r="E41" s="172"/>
      <c r="F41" s="173"/>
      <c r="G41" s="17"/>
      <c r="H41" s="19"/>
      <c r="I41" s="26"/>
      <c r="J41" s="177" t="s">
        <v>27</v>
      </c>
      <c r="K41" s="177"/>
      <c r="L41" s="17"/>
      <c r="M41" s="17"/>
      <c r="N41" s="17"/>
      <c r="O41" s="21"/>
    </row>
    <row r="42" spans="2:15" s="1" customFormat="1" ht="19.5">
      <c r="B42" s="17"/>
      <c r="C42" s="174"/>
      <c r="D42" s="175"/>
      <c r="E42" s="175"/>
      <c r="F42" s="176"/>
      <c r="G42" s="17"/>
      <c r="H42" s="19"/>
      <c r="I42" s="27"/>
      <c r="J42" s="167" t="s">
        <v>26</v>
      </c>
      <c r="K42" s="167"/>
      <c r="L42" s="17"/>
      <c r="M42" s="17"/>
      <c r="N42" s="17"/>
      <c r="O42" s="21"/>
    </row>
    <row r="43" spans="2:15" s="1" customFormat="1" ht="19.5">
      <c r="B43" s="17"/>
      <c r="C43" s="17"/>
      <c r="D43" s="17"/>
      <c r="E43" s="17"/>
      <c r="F43" s="17"/>
      <c r="G43" s="17"/>
      <c r="H43" s="17"/>
      <c r="I43" s="28"/>
      <c r="J43" s="166" t="s">
        <v>29</v>
      </c>
      <c r="K43" s="166"/>
      <c r="L43" s="17"/>
      <c r="M43" s="17"/>
      <c r="N43" s="17"/>
      <c r="O43" s="2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B1:O50"/>
  <sheetViews>
    <sheetView showGridLines="0" zoomScaleNormal="100" workbookViewId="0">
      <selection activeCell="O51" sqref="O51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35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43921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35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43922</v>
      </c>
      <c r="D8" s="30"/>
      <c r="E8" s="4"/>
      <c r="F8" s="4"/>
      <c r="G8" s="4"/>
      <c r="H8" s="4"/>
      <c r="I8" s="43"/>
      <c r="J8" s="46">
        <f t="shared" ref="J8:J41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43923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43924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43925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43926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43927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43928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43929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43930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43931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43932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43933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43934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43935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43936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43937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43938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43939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43940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43941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43942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43943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43944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43945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43946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43947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43948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5" spans="2:15" ht="20.100000000000001" customHeight="1">
      <c r="B35" s="7" t="s">
        <v>7</v>
      </c>
      <c r="C35" s="8">
        <v>43949</v>
      </c>
      <c r="D35" s="32"/>
      <c r="E35" s="10"/>
      <c r="F35" s="10"/>
      <c r="G35" s="10"/>
      <c r="H35" s="10"/>
      <c r="I35" s="42"/>
      <c r="J35" s="45">
        <f t="shared" si="1"/>
        <v>0</v>
      </c>
      <c r="K35" s="178">
        <f t="shared" si="0"/>
        <v>0</v>
      </c>
      <c r="M35" s="140" t="s">
        <v>15</v>
      </c>
      <c r="N35" s="140"/>
    </row>
    <row r="36" spans="2:15" ht="20.100000000000001" customHeight="1">
      <c r="B36" s="11" t="s">
        <v>8</v>
      </c>
      <c r="C36" s="12">
        <v>43950</v>
      </c>
      <c r="D36" s="30"/>
      <c r="E36" s="4"/>
      <c r="F36" s="4"/>
      <c r="G36" s="4"/>
      <c r="H36" s="4"/>
      <c r="I36" s="43"/>
      <c r="J36" s="46">
        <f t="shared" si="1"/>
        <v>0</v>
      </c>
      <c r="K36" s="179"/>
      <c r="M36" s="146"/>
      <c r="N36" s="147"/>
    </row>
    <row r="37" spans="2:15" ht="20.100000000000001" customHeight="1">
      <c r="B37" s="11" t="s">
        <v>8</v>
      </c>
      <c r="C37" s="12">
        <v>43951</v>
      </c>
      <c r="D37" s="30"/>
      <c r="E37" s="4"/>
      <c r="F37" s="4"/>
      <c r="G37" s="4"/>
      <c r="H37" s="4"/>
      <c r="I37" s="43"/>
      <c r="J37" s="46">
        <f t="shared" si="1"/>
        <v>0</v>
      </c>
      <c r="K37" s="179"/>
      <c r="M37" s="148"/>
      <c r="N37" s="149"/>
    </row>
    <row r="38" spans="2:15" ht="20.100000000000001" customHeight="1">
      <c r="B38" s="11" t="s">
        <v>9</v>
      </c>
      <c r="C38" s="12">
        <v>43952</v>
      </c>
      <c r="D38" s="30"/>
      <c r="E38" s="4"/>
      <c r="F38" s="4"/>
      <c r="G38" s="4"/>
      <c r="H38" s="4"/>
      <c r="I38" s="43"/>
      <c r="J38" s="46">
        <f t="shared" si="1"/>
        <v>0</v>
      </c>
      <c r="K38" s="179"/>
      <c r="M38" s="148"/>
      <c r="N38" s="149"/>
    </row>
    <row r="39" spans="2:15" ht="20.100000000000001" customHeight="1">
      <c r="B39" s="11" t="s">
        <v>10</v>
      </c>
      <c r="C39" s="12">
        <v>43953</v>
      </c>
      <c r="D39" s="30"/>
      <c r="E39" s="4"/>
      <c r="F39" s="4"/>
      <c r="G39" s="4"/>
      <c r="H39" s="4"/>
      <c r="I39" s="43"/>
      <c r="J39" s="46">
        <f t="shared" si="1"/>
        <v>0</v>
      </c>
      <c r="K39" s="179"/>
      <c r="M39" s="150"/>
      <c r="N39" s="151"/>
    </row>
    <row r="40" spans="2:15" ht="20.100000000000001" customHeight="1">
      <c r="B40" s="13" t="s">
        <v>11</v>
      </c>
      <c r="C40" s="12">
        <v>43954</v>
      </c>
      <c r="D40" s="30"/>
      <c r="E40" s="4"/>
      <c r="F40" s="4"/>
      <c r="G40" s="4"/>
      <c r="H40" s="4"/>
      <c r="I40" s="43"/>
      <c r="J40" s="46">
        <f t="shared" si="1"/>
        <v>0</v>
      </c>
      <c r="K40" s="179"/>
    </row>
    <row r="41" spans="2:15" ht="20.100000000000001" customHeight="1" thickBot="1">
      <c r="B41" s="16" t="s">
        <v>12</v>
      </c>
      <c r="C41" s="89">
        <v>43955</v>
      </c>
      <c r="D41" s="31"/>
      <c r="E41" s="15"/>
      <c r="F41" s="15"/>
      <c r="G41" s="15"/>
      <c r="H41" s="15"/>
      <c r="I41" s="44"/>
      <c r="J41" s="47">
        <f t="shared" si="1"/>
        <v>0</v>
      </c>
      <c r="K41" s="180"/>
    </row>
    <row r="43" spans="2:15" s="1" customFormat="1" ht="19.5">
      <c r="B43" s="17"/>
      <c r="C43" s="18" t="s">
        <v>24</v>
      </c>
      <c r="D43" s="19"/>
      <c r="E43" s="19"/>
      <c r="F43" s="17"/>
      <c r="G43" s="17"/>
      <c r="H43" s="18"/>
      <c r="I43" s="20"/>
      <c r="J43" s="166" t="s">
        <v>31</v>
      </c>
      <c r="K43" s="166"/>
      <c r="L43" s="17"/>
      <c r="M43" s="17"/>
      <c r="N43" s="17"/>
      <c r="O43" s="21"/>
    </row>
    <row r="44" spans="2:15" s="1" customFormat="1" ht="19.5">
      <c r="B44" s="19"/>
      <c r="C44" s="17"/>
      <c r="D44" s="17"/>
      <c r="E44" s="17"/>
      <c r="F44" s="17"/>
      <c r="G44" s="17"/>
      <c r="H44" s="17"/>
      <c r="I44" s="22"/>
      <c r="J44" s="166" t="s">
        <v>30</v>
      </c>
      <c r="K44" s="166"/>
      <c r="L44" s="17"/>
      <c r="M44" s="17"/>
      <c r="N44" s="17"/>
      <c r="O44" s="21"/>
    </row>
    <row r="45" spans="2:15" s="1" customFormat="1" ht="19.5">
      <c r="B45" s="17"/>
      <c r="C45" s="168"/>
      <c r="D45" s="169"/>
      <c r="E45" s="169"/>
      <c r="F45" s="170"/>
      <c r="G45" s="17"/>
      <c r="H45" s="19"/>
      <c r="I45" s="23"/>
      <c r="J45" s="166" t="s">
        <v>25</v>
      </c>
      <c r="K45" s="166"/>
      <c r="L45" s="17"/>
      <c r="M45" s="17"/>
      <c r="N45" s="17"/>
      <c r="O45" s="21"/>
    </row>
    <row r="46" spans="2:15" s="1" customFormat="1" ht="19.5">
      <c r="B46" s="17"/>
      <c r="C46" s="171"/>
      <c r="D46" s="172"/>
      <c r="E46" s="172"/>
      <c r="F46" s="173"/>
      <c r="G46" s="17"/>
      <c r="H46" s="19"/>
      <c r="I46" s="24"/>
      <c r="J46" s="166" t="s">
        <v>28</v>
      </c>
      <c r="K46" s="166"/>
      <c r="L46" s="17"/>
      <c r="M46" s="17"/>
      <c r="N46" s="17"/>
      <c r="O46" s="21"/>
    </row>
    <row r="47" spans="2:15" s="1" customFormat="1" ht="19.5">
      <c r="B47" s="17"/>
      <c r="C47" s="171"/>
      <c r="D47" s="172"/>
      <c r="E47" s="172"/>
      <c r="F47" s="173"/>
      <c r="G47" s="17"/>
      <c r="H47" s="19"/>
      <c r="I47" s="25"/>
      <c r="J47" s="166" t="s">
        <v>32</v>
      </c>
      <c r="K47" s="166"/>
      <c r="L47" s="17"/>
      <c r="M47" s="17"/>
      <c r="N47" s="17"/>
      <c r="O47" s="21"/>
    </row>
    <row r="48" spans="2:15" s="1" customFormat="1" ht="19.5">
      <c r="B48" s="17"/>
      <c r="C48" s="171"/>
      <c r="D48" s="172"/>
      <c r="E48" s="172"/>
      <c r="F48" s="173"/>
      <c r="G48" s="17"/>
      <c r="H48" s="19"/>
      <c r="I48" s="26"/>
      <c r="J48" s="177" t="s">
        <v>27</v>
      </c>
      <c r="K48" s="177"/>
      <c r="L48" s="17"/>
      <c r="M48" s="17"/>
      <c r="N48" s="17"/>
      <c r="O48" s="21"/>
    </row>
    <row r="49" spans="2:15" s="1" customFormat="1" ht="19.5">
      <c r="B49" s="17"/>
      <c r="C49" s="174"/>
      <c r="D49" s="175"/>
      <c r="E49" s="175"/>
      <c r="F49" s="176"/>
      <c r="G49" s="17"/>
      <c r="H49" s="19"/>
      <c r="I49" s="27"/>
      <c r="J49" s="167" t="s">
        <v>26</v>
      </c>
      <c r="K49" s="167"/>
      <c r="L49" s="17"/>
      <c r="M49" s="17"/>
      <c r="N49" s="17"/>
      <c r="O49" s="21"/>
    </row>
    <row r="50" spans="2:15" s="1" customFormat="1" ht="19.5">
      <c r="B50" s="17"/>
      <c r="C50" s="17"/>
      <c r="D50" s="17"/>
      <c r="E50" s="17"/>
      <c r="F50" s="17"/>
      <c r="G50" s="17"/>
      <c r="H50" s="17"/>
      <c r="I50" s="28"/>
      <c r="J50" s="166" t="s">
        <v>29</v>
      </c>
      <c r="K50" s="166"/>
      <c r="L50" s="17"/>
      <c r="M50" s="17"/>
      <c r="N50" s="17"/>
      <c r="O50" s="21"/>
    </row>
  </sheetData>
  <mergeCells count="32">
    <mergeCell ref="J50:K50"/>
    <mergeCell ref="K35:K41"/>
    <mergeCell ref="M35:N35"/>
    <mergeCell ref="M36:N39"/>
    <mergeCell ref="J43:K43"/>
    <mergeCell ref="J44:K44"/>
    <mergeCell ref="C45:F49"/>
    <mergeCell ref="J45:K45"/>
    <mergeCell ref="J46:K46"/>
    <mergeCell ref="J47:K47"/>
    <mergeCell ref="J48:K48"/>
    <mergeCell ref="J49:K49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B1:O43"/>
  <sheetViews>
    <sheetView showGridLines="0" topLeftCell="A16" workbookViewId="0">
      <selection activeCell="C28" sqref="C28:C34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36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43956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28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43957</v>
      </c>
      <c r="D8" s="30"/>
      <c r="E8" s="4"/>
      <c r="F8" s="4"/>
      <c r="G8" s="4"/>
      <c r="H8" s="4"/>
      <c r="I8" s="43"/>
      <c r="J8" s="46">
        <f t="shared" ref="J8:J34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43958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43959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43960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43961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43962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43963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43964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43965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43966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43967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43968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43969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43970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43971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43972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43973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43974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43975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43976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43977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43978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43979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43980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43981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43982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43983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6" spans="2:15" s="1" customFormat="1" ht="19.5">
      <c r="B36" s="17"/>
      <c r="C36" s="18" t="s">
        <v>24</v>
      </c>
      <c r="D36" s="19"/>
      <c r="E36" s="19"/>
      <c r="F36" s="17"/>
      <c r="G36" s="17"/>
      <c r="H36" s="18"/>
      <c r="I36" s="20"/>
      <c r="J36" s="166" t="s">
        <v>31</v>
      </c>
      <c r="K36" s="166"/>
      <c r="L36" s="17"/>
      <c r="M36" s="17"/>
      <c r="N36" s="17"/>
      <c r="O36" s="21"/>
    </row>
    <row r="37" spans="2:15" s="1" customFormat="1" ht="19.5">
      <c r="B37" s="19"/>
      <c r="C37" s="17"/>
      <c r="D37" s="17"/>
      <c r="E37" s="17"/>
      <c r="F37" s="17"/>
      <c r="G37" s="17"/>
      <c r="H37" s="17"/>
      <c r="I37" s="22"/>
      <c r="J37" s="166" t="s">
        <v>30</v>
      </c>
      <c r="K37" s="166"/>
      <c r="L37" s="17"/>
      <c r="M37" s="17"/>
      <c r="N37" s="17"/>
      <c r="O37" s="21"/>
    </row>
    <row r="38" spans="2:15" s="1" customFormat="1" ht="19.5">
      <c r="B38" s="17"/>
      <c r="C38" s="168"/>
      <c r="D38" s="169"/>
      <c r="E38" s="169"/>
      <c r="F38" s="170"/>
      <c r="G38" s="17"/>
      <c r="H38" s="19"/>
      <c r="I38" s="23"/>
      <c r="J38" s="166" t="s">
        <v>25</v>
      </c>
      <c r="K38" s="166"/>
      <c r="L38" s="17"/>
      <c r="M38" s="17"/>
      <c r="N38" s="17"/>
      <c r="O38" s="21"/>
    </row>
    <row r="39" spans="2:15" s="1" customFormat="1" ht="19.5">
      <c r="B39" s="17"/>
      <c r="C39" s="171"/>
      <c r="D39" s="172"/>
      <c r="E39" s="172"/>
      <c r="F39" s="173"/>
      <c r="G39" s="17"/>
      <c r="H39" s="19"/>
      <c r="I39" s="24"/>
      <c r="J39" s="166" t="s">
        <v>28</v>
      </c>
      <c r="K39" s="166"/>
      <c r="L39" s="17"/>
      <c r="M39" s="17"/>
      <c r="N39" s="17"/>
      <c r="O39" s="21"/>
    </row>
    <row r="40" spans="2:15" s="1" customFormat="1" ht="19.5">
      <c r="B40" s="17"/>
      <c r="C40" s="171"/>
      <c r="D40" s="172"/>
      <c r="E40" s="172"/>
      <c r="F40" s="173"/>
      <c r="G40" s="17"/>
      <c r="H40" s="19"/>
      <c r="I40" s="25"/>
      <c r="J40" s="166" t="s">
        <v>32</v>
      </c>
      <c r="K40" s="166"/>
      <c r="L40" s="17"/>
      <c r="M40" s="17"/>
      <c r="N40" s="17"/>
      <c r="O40" s="21"/>
    </row>
    <row r="41" spans="2:15" s="1" customFormat="1" ht="19.5">
      <c r="B41" s="17"/>
      <c r="C41" s="171"/>
      <c r="D41" s="172"/>
      <c r="E41" s="172"/>
      <c r="F41" s="173"/>
      <c r="G41" s="17"/>
      <c r="H41" s="19"/>
      <c r="I41" s="26"/>
      <c r="J41" s="177" t="s">
        <v>27</v>
      </c>
      <c r="K41" s="177"/>
      <c r="L41" s="17"/>
      <c r="M41" s="17"/>
      <c r="N41" s="17"/>
      <c r="O41" s="21"/>
    </row>
    <row r="42" spans="2:15" s="1" customFormat="1" ht="19.5">
      <c r="B42" s="17"/>
      <c r="C42" s="174"/>
      <c r="D42" s="175"/>
      <c r="E42" s="175"/>
      <c r="F42" s="176"/>
      <c r="G42" s="17"/>
      <c r="H42" s="19"/>
      <c r="I42" s="27"/>
      <c r="J42" s="167" t="s">
        <v>26</v>
      </c>
      <c r="K42" s="167"/>
      <c r="L42" s="17"/>
      <c r="M42" s="17"/>
      <c r="N42" s="17"/>
      <c r="O42" s="21"/>
    </row>
    <row r="43" spans="2:15" s="1" customFormat="1" ht="19.5">
      <c r="B43" s="17"/>
      <c r="C43" s="17"/>
      <c r="D43" s="17"/>
      <c r="E43" s="17"/>
      <c r="F43" s="17"/>
      <c r="G43" s="17"/>
      <c r="H43" s="17"/>
      <c r="I43" s="28"/>
      <c r="J43" s="166" t="s">
        <v>29</v>
      </c>
      <c r="K43" s="166"/>
      <c r="L43" s="17"/>
      <c r="M43" s="17"/>
      <c r="N43" s="17"/>
      <c r="O43" s="2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B1:O43"/>
  <sheetViews>
    <sheetView showGridLines="0" topLeftCell="A7" workbookViewId="0">
      <selection activeCell="Q16" sqref="Q16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37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43984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28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43985</v>
      </c>
      <c r="D8" s="30"/>
      <c r="E8" s="4"/>
      <c r="F8" s="4"/>
      <c r="G8" s="4"/>
      <c r="H8" s="4"/>
      <c r="I8" s="43"/>
      <c r="J8" s="46">
        <f t="shared" ref="J8:J34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43986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43987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43988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43989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43990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43991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43992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43993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43994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43995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43996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43997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43998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43999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44000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44001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44002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44003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44004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44005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44006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44007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44008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44009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44010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44011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6" spans="2:15" s="1" customFormat="1" ht="19.5">
      <c r="B36" s="17"/>
      <c r="C36" s="18" t="s">
        <v>24</v>
      </c>
      <c r="D36" s="19"/>
      <c r="E36" s="19"/>
      <c r="F36" s="17"/>
      <c r="G36" s="17"/>
      <c r="H36" s="18"/>
      <c r="I36" s="20"/>
      <c r="J36" s="166" t="s">
        <v>31</v>
      </c>
      <c r="K36" s="166"/>
      <c r="L36" s="17"/>
      <c r="M36" s="17"/>
      <c r="N36" s="17"/>
      <c r="O36" s="21"/>
    </row>
    <row r="37" spans="2:15" s="1" customFormat="1" ht="19.5">
      <c r="B37" s="19"/>
      <c r="C37" s="17"/>
      <c r="D37" s="17"/>
      <c r="E37" s="17"/>
      <c r="F37" s="17"/>
      <c r="G37" s="17"/>
      <c r="H37" s="17"/>
      <c r="I37" s="22"/>
      <c r="J37" s="166" t="s">
        <v>30</v>
      </c>
      <c r="K37" s="166"/>
      <c r="L37" s="17"/>
      <c r="M37" s="17"/>
      <c r="N37" s="17"/>
      <c r="O37" s="21"/>
    </row>
    <row r="38" spans="2:15" s="1" customFormat="1" ht="19.5">
      <c r="B38" s="17"/>
      <c r="C38" s="168"/>
      <c r="D38" s="169"/>
      <c r="E38" s="169"/>
      <c r="F38" s="170"/>
      <c r="G38" s="17"/>
      <c r="H38" s="19"/>
      <c r="I38" s="23"/>
      <c r="J38" s="166" t="s">
        <v>25</v>
      </c>
      <c r="K38" s="166"/>
      <c r="L38" s="17"/>
      <c r="M38" s="17"/>
      <c r="N38" s="17"/>
      <c r="O38" s="21"/>
    </row>
    <row r="39" spans="2:15" s="1" customFormat="1" ht="19.5">
      <c r="B39" s="17"/>
      <c r="C39" s="171"/>
      <c r="D39" s="172"/>
      <c r="E39" s="172"/>
      <c r="F39" s="173"/>
      <c r="G39" s="17"/>
      <c r="H39" s="19"/>
      <c r="I39" s="24"/>
      <c r="J39" s="166" t="s">
        <v>28</v>
      </c>
      <c r="K39" s="166"/>
      <c r="L39" s="17"/>
      <c r="M39" s="17"/>
      <c r="N39" s="17"/>
      <c r="O39" s="21"/>
    </row>
    <row r="40" spans="2:15" s="1" customFormat="1" ht="19.5">
      <c r="B40" s="17"/>
      <c r="C40" s="171"/>
      <c r="D40" s="172"/>
      <c r="E40" s="172"/>
      <c r="F40" s="173"/>
      <c r="G40" s="17"/>
      <c r="H40" s="19"/>
      <c r="I40" s="25"/>
      <c r="J40" s="166" t="s">
        <v>32</v>
      </c>
      <c r="K40" s="166"/>
      <c r="L40" s="17"/>
      <c r="M40" s="17"/>
      <c r="N40" s="17"/>
      <c r="O40" s="21"/>
    </row>
    <row r="41" spans="2:15" s="1" customFormat="1" ht="19.5">
      <c r="B41" s="17"/>
      <c r="C41" s="171"/>
      <c r="D41" s="172"/>
      <c r="E41" s="172"/>
      <c r="F41" s="173"/>
      <c r="G41" s="17"/>
      <c r="H41" s="19"/>
      <c r="I41" s="26"/>
      <c r="J41" s="177" t="s">
        <v>27</v>
      </c>
      <c r="K41" s="177"/>
      <c r="L41" s="17"/>
      <c r="M41" s="17"/>
      <c r="N41" s="17"/>
      <c r="O41" s="21"/>
    </row>
    <row r="42" spans="2:15" s="1" customFormat="1" ht="19.5">
      <c r="B42" s="17"/>
      <c r="C42" s="174"/>
      <c r="D42" s="175"/>
      <c r="E42" s="175"/>
      <c r="F42" s="176"/>
      <c r="G42" s="17"/>
      <c r="H42" s="19"/>
      <c r="I42" s="27"/>
      <c r="J42" s="167" t="s">
        <v>26</v>
      </c>
      <c r="K42" s="167"/>
      <c r="L42" s="17"/>
      <c r="M42" s="17"/>
      <c r="N42" s="17"/>
      <c r="O42" s="21"/>
    </row>
    <row r="43" spans="2:15" s="1" customFormat="1" ht="19.5">
      <c r="B43" s="17"/>
      <c r="C43" s="17"/>
      <c r="D43" s="17"/>
      <c r="E43" s="17"/>
      <c r="F43" s="17"/>
      <c r="G43" s="17"/>
      <c r="H43" s="17"/>
      <c r="I43" s="28"/>
      <c r="J43" s="166" t="s">
        <v>29</v>
      </c>
      <c r="K43" s="166"/>
      <c r="L43" s="17"/>
      <c r="M43" s="17"/>
      <c r="N43" s="17"/>
      <c r="O43" s="2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B1:O50"/>
  <sheetViews>
    <sheetView showGridLines="0" topLeftCell="A16" workbookViewId="0">
      <selection activeCell="S24" sqref="S24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38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44012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35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44013</v>
      </c>
      <c r="D8" s="30"/>
      <c r="E8" s="4"/>
      <c r="F8" s="4"/>
      <c r="G8" s="4"/>
      <c r="H8" s="4"/>
      <c r="I8" s="43"/>
      <c r="J8" s="46">
        <f t="shared" ref="J8:J41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44014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44015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44016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44017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44018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44019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44020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44021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44022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44023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44024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44025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44026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44027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44028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44029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44030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44031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91">
        <v>44032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44033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44034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44035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44036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44037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44038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44039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5" spans="2:15" ht="20.100000000000001" customHeight="1">
      <c r="B35" s="7" t="s">
        <v>7</v>
      </c>
      <c r="C35" s="8">
        <v>44040</v>
      </c>
      <c r="D35" s="32"/>
      <c r="E35" s="10"/>
      <c r="F35" s="10"/>
      <c r="G35" s="10"/>
      <c r="H35" s="10"/>
      <c r="I35" s="42"/>
      <c r="J35" s="45">
        <f t="shared" si="1"/>
        <v>0</v>
      </c>
      <c r="K35" s="178">
        <f t="shared" si="0"/>
        <v>0</v>
      </c>
      <c r="M35" s="140" t="s">
        <v>15</v>
      </c>
      <c r="N35" s="140"/>
    </row>
    <row r="36" spans="2:15" ht="20.100000000000001" customHeight="1">
      <c r="B36" s="11" t="s">
        <v>8</v>
      </c>
      <c r="C36" s="12">
        <v>44041</v>
      </c>
      <c r="D36" s="30"/>
      <c r="E36" s="4"/>
      <c r="F36" s="4"/>
      <c r="G36" s="4"/>
      <c r="H36" s="4"/>
      <c r="I36" s="43"/>
      <c r="J36" s="46">
        <f t="shared" si="1"/>
        <v>0</v>
      </c>
      <c r="K36" s="179"/>
      <c r="M36" s="146"/>
      <c r="N36" s="147"/>
    </row>
    <row r="37" spans="2:15" ht="20.100000000000001" customHeight="1">
      <c r="B37" s="11" t="s">
        <v>8</v>
      </c>
      <c r="C37" s="12">
        <v>44042</v>
      </c>
      <c r="D37" s="30"/>
      <c r="E37" s="4"/>
      <c r="F37" s="4"/>
      <c r="G37" s="4"/>
      <c r="H37" s="4"/>
      <c r="I37" s="43"/>
      <c r="J37" s="46">
        <f t="shared" si="1"/>
        <v>0</v>
      </c>
      <c r="K37" s="179"/>
      <c r="M37" s="148"/>
      <c r="N37" s="149"/>
    </row>
    <row r="38" spans="2:15" ht="20.100000000000001" customHeight="1">
      <c r="B38" s="11" t="s">
        <v>9</v>
      </c>
      <c r="C38" s="12">
        <v>44043</v>
      </c>
      <c r="D38" s="30"/>
      <c r="E38" s="4"/>
      <c r="F38" s="4"/>
      <c r="G38" s="4"/>
      <c r="H38" s="4"/>
      <c r="I38" s="43"/>
      <c r="J38" s="46">
        <f t="shared" si="1"/>
        <v>0</v>
      </c>
      <c r="K38" s="179"/>
      <c r="M38" s="148"/>
      <c r="N38" s="149"/>
    </row>
    <row r="39" spans="2:15" ht="20.100000000000001" customHeight="1">
      <c r="B39" s="11" t="s">
        <v>10</v>
      </c>
      <c r="C39" s="12">
        <v>44044</v>
      </c>
      <c r="D39" s="30"/>
      <c r="E39" s="4"/>
      <c r="F39" s="4"/>
      <c r="G39" s="4"/>
      <c r="H39" s="4"/>
      <c r="I39" s="43"/>
      <c r="J39" s="46">
        <f t="shared" si="1"/>
        <v>0</v>
      </c>
      <c r="K39" s="179"/>
      <c r="M39" s="150"/>
      <c r="N39" s="151"/>
    </row>
    <row r="40" spans="2:15" ht="20.100000000000001" customHeight="1">
      <c r="B40" s="13" t="s">
        <v>11</v>
      </c>
      <c r="C40" s="12">
        <v>44045</v>
      </c>
      <c r="D40" s="30"/>
      <c r="E40" s="4"/>
      <c r="F40" s="4"/>
      <c r="G40" s="4"/>
      <c r="H40" s="4"/>
      <c r="I40" s="43"/>
      <c r="J40" s="46">
        <f t="shared" si="1"/>
        <v>0</v>
      </c>
      <c r="K40" s="179"/>
    </row>
    <row r="41" spans="2:15" ht="20.100000000000001" customHeight="1" thickBot="1">
      <c r="B41" s="16" t="s">
        <v>12</v>
      </c>
      <c r="C41" s="89">
        <v>44046</v>
      </c>
      <c r="D41" s="31"/>
      <c r="E41" s="15"/>
      <c r="F41" s="15"/>
      <c r="G41" s="15"/>
      <c r="H41" s="15"/>
      <c r="I41" s="44"/>
      <c r="J41" s="47">
        <f t="shared" si="1"/>
        <v>0</v>
      </c>
      <c r="K41" s="180"/>
    </row>
    <row r="43" spans="2:15" s="1" customFormat="1" ht="19.5">
      <c r="B43" s="17"/>
      <c r="C43" s="18" t="s">
        <v>24</v>
      </c>
      <c r="D43" s="19"/>
      <c r="E43" s="19"/>
      <c r="F43" s="17"/>
      <c r="G43" s="17"/>
      <c r="H43" s="18"/>
      <c r="I43" s="20"/>
      <c r="J43" s="166" t="s">
        <v>31</v>
      </c>
      <c r="K43" s="166"/>
      <c r="L43" s="17"/>
      <c r="M43" s="17"/>
      <c r="N43" s="17"/>
      <c r="O43" s="21"/>
    </row>
    <row r="44" spans="2:15" s="1" customFormat="1" ht="19.5">
      <c r="B44" s="19"/>
      <c r="C44" s="17"/>
      <c r="D44" s="17"/>
      <c r="E44" s="17"/>
      <c r="F44" s="17"/>
      <c r="G44" s="17"/>
      <c r="H44" s="17"/>
      <c r="I44" s="22"/>
      <c r="J44" s="166" t="s">
        <v>30</v>
      </c>
      <c r="K44" s="166"/>
      <c r="L44" s="17"/>
      <c r="M44" s="17"/>
      <c r="N44" s="17"/>
      <c r="O44" s="21"/>
    </row>
    <row r="45" spans="2:15" s="1" customFormat="1" ht="19.5">
      <c r="B45" s="17"/>
      <c r="C45" s="168"/>
      <c r="D45" s="169"/>
      <c r="E45" s="169"/>
      <c r="F45" s="170"/>
      <c r="G45" s="17"/>
      <c r="H45" s="19"/>
      <c r="I45" s="23"/>
      <c r="J45" s="166" t="s">
        <v>25</v>
      </c>
      <c r="K45" s="166"/>
      <c r="L45" s="17"/>
      <c r="M45" s="17"/>
      <c r="N45" s="17"/>
      <c r="O45" s="21"/>
    </row>
    <row r="46" spans="2:15" s="1" customFormat="1" ht="19.5">
      <c r="B46" s="17"/>
      <c r="C46" s="171"/>
      <c r="D46" s="172"/>
      <c r="E46" s="172"/>
      <c r="F46" s="173"/>
      <c r="G46" s="17"/>
      <c r="H46" s="19"/>
      <c r="I46" s="24"/>
      <c r="J46" s="166" t="s">
        <v>28</v>
      </c>
      <c r="K46" s="166"/>
      <c r="L46" s="17"/>
      <c r="M46" s="17"/>
      <c r="N46" s="17"/>
      <c r="O46" s="21"/>
    </row>
    <row r="47" spans="2:15" s="1" customFormat="1" ht="19.5">
      <c r="B47" s="17"/>
      <c r="C47" s="171"/>
      <c r="D47" s="172"/>
      <c r="E47" s="172"/>
      <c r="F47" s="173"/>
      <c r="G47" s="17"/>
      <c r="H47" s="19"/>
      <c r="I47" s="25"/>
      <c r="J47" s="166" t="s">
        <v>32</v>
      </c>
      <c r="K47" s="166"/>
      <c r="L47" s="17"/>
      <c r="M47" s="17"/>
      <c r="N47" s="17"/>
      <c r="O47" s="21"/>
    </row>
    <row r="48" spans="2:15" s="1" customFormat="1" ht="19.5">
      <c r="B48" s="17"/>
      <c r="C48" s="171"/>
      <c r="D48" s="172"/>
      <c r="E48" s="172"/>
      <c r="F48" s="173"/>
      <c r="G48" s="17"/>
      <c r="H48" s="19"/>
      <c r="I48" s="26"/>
      <c r="J48" s="177" t="s">
        <v>27</v>
      </c>
      <c r="K48" s="177"/>
      <c r="L48" s="17"/>
      <c r="M48" s="17"/>
      <c r="N48" s="17"/>
      <c r="O48" s="21"/>
    </row>
    <row r="49" spans="2:15" s="1" customFormat="1" ht="19.5">
      <c r="B49" s="17"/>
      <c r="C49" s="174"/>
      <c r="D49" s="175"/>
      <c r="E49" s="175"/>
      <c r="F49" s="176"/>
      <c r="G49" s="17"/>
      <c r="H49" s="19"/>
      <c r="I49" s="27"/>
      <c r="J49" s="167" t="s">
        <v>26</v>
      </c>
      <c r="K49" s="167"/>
      <c r="L49" s="17"/>
      <c r="M49" s="17"/>
      <c r="N49" s="17"/>
      <c r="O49" s="21"/>
    </row>
    <row r="50" spans="2:15" s="1" customFormat="1" ht="19.5">
      <c r="B50" s="17"/>
      <c r="C50" s="17"/>
      <c r="D50" s="17"/>
      <c r="E50" s="17"/>
      <c r="F50" s="17"/>
      <c r="G50" s="17"/>
      <c r="H50" s="17"/>
      <c r="I50" s="28"/>
      <c r="J50" s="166" t="s">
        <v>29</v>
      </c>
      <c r="K50" s="166"/>
      <c r="L50" s="17"/>
      <c r="M50" s="17"/>
      <c r="N50" s="17"/>
      <c r="O50" s="21"/>
    </row>
  </sheetData>
  <mergeCells count="32">
    <mergeCell ref="J50:K50"/>
    <mergeCell ref="K35:K41"/>
    <mergeCell ref="M35:N35"/>
    <mergeCell ref="M36:N39"/>
    <mergeCell ref="J43:K43"/>
    <mergeCell ref="J44:K44"/>
    <mergeCell ref="C45:F49"/>
    <mergeCell ref="J45:K45"/>
    <mergeCell ref="J46:K46"/>
    <mergeCell ref="J47:K47"/>
    <mergeCell ref="J48:K48"/>
    <mergeCell ref="J49:K49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B1:O43"/>
  <sheetViews>
    <sheetView showGridLines="0" topLeftCell="A16" workbookViewId="0">
      <selection activeCell="S20" sqref="S20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39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44047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28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44048</v>
      </c>
      <c r="D8" s="30"/>
      <c r="E8" s="4"/>
      <c r="F8" s="4"/>
      <c r="G8" s="4"/>
      <c r="H8" s="4"/>
      <c r="I8" s="43"/>
      <c r="J8" s="46">
        <f t="shared" ref="J8:J34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44049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44050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44051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44052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44053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44054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44055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44056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44057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44058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44059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44060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44061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44062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44063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44064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44065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44066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44067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44068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44069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44070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44071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44072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44073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44074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6" spans="2:15" s="1" customFormat="1" ht="19.5">
      <c r="B36" s="17"/>
      <c r="C36" s="18" t="s">
        <v>24</v>
      </c>
      <c r="D36" s="19"/>
      <c r="E36" s="19"/>
      <c r="F36" s="17"/>
      <c r="G36" s="17"/>
      <c r="H36" s="18"/>
      <c r="I36" s="20"/>
      <c r="J36" s="166" t="s">
        <v>31</v>
      </c>
      <c r="K36" s="166"/>
      <c r="L36" s="17"/>
      <c r="M36" s="17"/>
      <c r="N36" s="17"/>
      <c r="O36" s="21"/>
    </row>
    <row r="37" spans="2:15" s="1" customFormat="1" ht="19.5">
      <c r="B37" s="19"/>
      <c r="C37" s="17"/>
      <c r="D37" s="17"/>
      <c r="E37" s="17"/>
      <c r="F37" s="17"/>
      <c r="G37" s="17"/>
      <c r="H37" s="17"/>
      <c r="I37" s="22"/>
      <c r="J37" s="166" t="s">
        <v>30</v>
      </c>
      <c r="K37" s="166"/>
      <c r="L37" s="17"/>
      <c r="M37" s="17"/>
      <c r="N37" s="17"/>
      <c r="O37" s="21"/>
    </row>
    <row r="38" spans="2:15" s="1" customFormat="1" ht="19.5">
      <c r="B38" s="17"/>
      <c r="C38" s="168"/>
      <c r="D38" s="169"/>
      <c r="E38" s="169"/>
      <c r="F38" s="170"/>
      <c r="G38" s="17"/>
      <c r="H38" s="19"/>
      <c r="I38" s="23"/>
      <c r="J38" s="166" t="s">
        <v>25</v>
      </c>
      <c r="K38" s="166"/>
      <c r="L38" s="17"/>
      <c r="M38" s="17"/>
      <c r="N38" s="17"/>
      <c r="O38" s="21"/>
    </row>
    <row r="39" spans="2:15" s="1" customFormat="1" ht="19.5">
      <c r="B39" s="17"/>
      <c r="C39" s="171"/>
      <c r="D39" s="172"/>
      <c r="E39" s="172"/>
      <c r="F39" s="173"/>
      <c r="G39" s="17"/>
      <c r="H39" s="19"/>
      <c r="I39" s="24"/>
      <c r="J39" s="166" t="s">
        <v>28</v>
      </c>
      <c r="K39" s="166"/>
      <c r="L39" s="17"/>
      <c r="M39" s="17"/>
      <c r="N39" s="17"/>
      <c r="O39" s="21"/>
    </row>
    <row r="40" spans="2:15" s="1" customFormat="1" ht="19.5">
      <c r="B40" s="17"/>
      <c r="C40" s="171"/>
      <c r="D40" s="172"/>
      <c r="E40" s="172"/>
      <c r="F40" s="173"/>
      <c r="G40" s="17"/>
      <c r="H40" s="19"/>
      <c r="I40" s="25"/>
      <c r="J40" s="166" t="s">
        <v>32</v>
      </c>
      <c r="K40" s="166"/>
      <c r="L40" s="17"/>
      <c r="M40" s="17"/>
      <c r="N40" s="17"/>
      <c r="O40" s="21"/>
    </row>
    <row r="41" spans="2:15" s="1" customFormat="1" ht="19.5">
      <c r="B41" s="17"/>
      <c r="C41" s="171"/>
      <c r="D41" s="172"/>
      <c r="E41" s="172"/>
      <c r="F41" s="173"/>
      <c r="G41" s="17"/>
      <c r="H41" s="19"/>
      <c r="I41" s="26"/>
      <c r="J41" s="177" t="s">
        <v>27</v>
      </c>
      <c r="K41" s="177"/>
      <c r="L41" s="17"/>
      <c r="M41" s="17"/>
      <c r="N41" s="17"/>
      <c r="O41" s="21"/>
    </row>
    <row r="42" spans="2:15" s="1" customFormat="1" ht="19.5">
      <c r="B42" s="17"/>
      <c r="C42" s="174"/>
      <c r="D42" s="175"/>
      <c r="E42" s="175"/>
      <c r="F42" s="176"/>
      <c r="G42" s="17"/>
      <c r="H42" s="19"/>
      <c r="I42" s="27"/>
      <c r="J42" s="167" t="s">
        <v>26</v>
      </c>
      <c r="K42" s="167"/>
      <c r="L42" s="17"/>
      <c r="M42" s="17"/>
      <c r="N42" s="17"/>
      <c r="O42" s="21"/>
    </row>
    <row r="43" spans="2:15" s="1" customFormat="1" ht="19.5">
      <c r="B43" s="17"/>
      <c r="C43" s="17"/>
      <c r="D43" s="17"/>
      <c r="E43" s="17"/>
      <c r="F43" s="17"/>
      <c r="G43" s="17"/>
      <c r="H43" s="17"/>
      <c r="I43" s="28"/>
      <c r="J43" s="166" t="s">
        <v>29</v>
      </c>
      <c r="K43" s="166"/>
      <c r="L43" s="17"/>
      <c r="M43" s="17"/>
      <c r="N43" s="17"/>
      <c r="O43" s="2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B1:O50"/>
  <sheetViews>
    <sheetView showGridLines="0" topLeftCell="A19" workbookViewId="0">
      <selection activeCell="P22" sqref="P22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40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44075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35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44076</v>
      </c>
      <c r="D8" s="30"/>
      <c r="E8" s="4"/>
      <c r="F8" s="4"/>
      <c r="G8" s="4"/>
      <c r="H8" s="4"/>
      <c r="I8" s="43"/>
      <c r="J8" s="46">
        <f t="shared" ref="J8:J41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44077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44078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44079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44080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44081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44082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44083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44084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44085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44086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44087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44088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44089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44090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44091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44092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44093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44094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91">
        <v>44095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44096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44097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44098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44099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44100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44101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44102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5" spans="2:15" ht="20.100000000000001" customHeight="1">
      <c r="B35" s="7" t="s">
        <v>7</v>
      </c>
      <c r="C35" s="8">
        <v>44103</v>
      </c>
      <c r="D35" s="32"/>
      <c r="E35" s="10"/>
      <c r="F35" s="10"/>
      <c r="G35" s="10"/>
      <c r="H35" s="10"/>
      <c r="I35" s="42"/>
      <c r="J35" s="45">
        <f t="shared" si="1"/>
        <v>0</v>
      </c>
      <c r="K35" s="178">
        <f t="shared" si="0"/>
        <v>0</v>
      </c>
      <c r="M35" s="140" t="s">
        <v>15</v>
      </c>
      <c r="N35" s="140"/>
    </row>
    <row r="36" spans="2:15" ht="20.100000000000001" customHeight="1">
      <c r="B36" s="11" t="s">
        <v>8</v>
      </c>
      <c r="C36" s="12">
        <v>44104</v>
      </c>
      <c r="D36" s="30"/>
      <c r="E36" s="4"/>
      <c r="F36" s="4"/>
      <c r="G36" s="4"/>
      <c r="H36" s="4"/>
      <c r="I36" s="43"/>
      <c r="J36" s="46">
        <f t="shared" si="1"/>
        <v>0</v>
      </c>
      <c r="K36" s="179"/>
      <c r="M36" s="146"/>
      <c r="N36" s="147"/>
    </row>
    <row r="37" spans="2:15" ht="20.100000000000001" customHeight="1">
      <c r="B37" s="11" t="s">
        <v>8</v>
      </c>
      <c r="C37" s="12">
        <v>44105</v>
      </c>
      <c r="D37" s="30"/>
      <c r="E37" s="4"/>
      <c r="F37" s="4"/>
      <c r="G37" s="4"/>
      <c r="H37" s="4"/>
      <c r="I37" s="43"/>
      <c r="J37" s="46">
        <f t="shared" si="1"/>
        <v>0</v>
      </c>
      <c r="K37" s="179"/>
      <c r="M37" s="148"/>
      <c r="N37" s="149"/>
    </row>
    <row r="38" spans="2:15" ht="20.100000000000001" customHeight="1">
      <c r="B38" s="11" t="s">
        <v>9</v>
      </c>
      <c r="C38" s="12">
        <v>44106</v>
      </c>
      <c r="D38" s="30"/>
      <c r="E38" s="4"/>
      <c r="F38" s="4"/>
      <c r="G38" s="4"/>
      <c r="H38" s="4"/>
      <c r="I38" s="43"/>
      <c r="J38" s="46">
        <f t="shared" si="1"/>
        <v>0</v>
      </c>
      <c r="K38" s="179"/>
      <c r="M38" s="148"/>
      <c r="N38" s="149"/>
    </row>
    <row r="39" spans="2:15" ht="20.100000000000001" customHeight="1">
      <c r="B39" s="11" t="s">
        <v>10</v>
      </c>
      <c r="C39" s="12">
        <v>44107</v>
      </c>
      <c r="D39" s="30"/>
      <c r="E39" s="4"/>
      <c r="F39" s="4"/>
      <c r="G39" s="4"/>
      <c r="H39" s="4"/>
      <c r="I39" s="43"/>
      <c r="J39" s="46">
        <f t="shared" si="1"/>
        <v>0</v>
      </c>
      <c r="K39" s="179"/>
      <c r="M39" s="150"/>
      <c r="N39" s="151"/>
    </row>
    <row r="40" spans="2:15" ht="20.100000000000001" customHeight="1">
      <c r="B40" s="13" t="s">
        <v>11</v>
      </c>
      <c r="C40" s="12">
        <v>44108</v>
      </c>
      <c r="D40" s="30"/>
      <c r="E40" s="4"/>
      <c r="F40" s="4"/>
      <c r="G40" s="4"/>
      <c r="H40" s="4"/>
      <c r="I40" s="43"/>
      <c r="J40" s="46">
        <f t="shared" si="1"/>
        <v>0</v>
      </c>
      <c r="K40" s="179"/>
    </row>
    <row r="41" spans="2:15" ht="20.100000000000001" customHeight="1" thickBot="1">
      <c r="B41" s="16" t="s">
        <v>12</v>
      </c>
      <c r="C41" s="89">
        <v>44109</v>
      </c>
      <c r="D41" s="31"/>
      <c r="E41" s="15"/>
      <c r="F41" s="15"/>
      <c r="G41" s="15"/>
      <c r="H41" s="15"/>
      <c r="I41" s="44"/>
      <c r="J41" s="47">
        <f t="shared" si="1"/>
        <v>0</v>
      </c>
      <c r="K41" s="180"/>
    </row>
    <row r="43" spans="2:15" s="1" customFormat="1" ht="19.5">
      <c r="B43" s="17"/>
      <c r="C43" s="18" t="s">
        <v>24</v>
      </c>
      <c r="D43" s="19"/>
      <c r="E43" s="19"/>
      <c r="F43" s="17"/>
      <c r="G43" s="17"/>
      <c r="H43" s="18"/>
      <c r="I43" s="20"/>
      <c r="J43" s="166" t="s">
        <v>31</v>
      </c>
      <c r="K43" s="166"/>
      <c r="L43" s="17"/>
      <c r="M43" s="17"/>
      <c r="N43" s="17"/>
      <c r="O43" s="21"/>
    </row>
    <row r="44" spans="2:15" s="1" customFormat="1" ht="19.5">
      <c r="B44" s="19"/>
      <c r="C44" s="17"/>
      <c r="D44" s="17"/>
      <c r="E44" s="17"/>
      <c r="F44" s="17"/>
      <c r="G44" s="17"/>
      <c r="H44" s="17"/>
      <c r="I44" s="22"/>
      <c r="J44" s="166" t="s">
        <v>30</v>
      </c>
      <c r="K44" s="166"/>
      <c r="L44" s="17"/>
      <c r="M44" s="17"/>
      <c r="N44" s="17"/>
      <c r="O44" s="21"/>
    </row>
    <row r="45" spans="2:15" s="1" customFormat="1" ht="19.5">
      <c r="B45" s="17"/>
      <c r="C45" s="168"/>
      <c r="D45" s="169"/>
      <c r="E45" s="169"/>
      <c r="F45" s="170"/>
      <c r="G45" s="17"/>
      <c r="H45" s="19"/>
      <c r="I45" s="23"/>
      <c r="J45" s="166" t="s">
        <v>25</v>
      </c>
      <c r="K45" s="166"/>
      <c r="L45" s="17"/>
      <c r="M45" s="17"/>
      <c r="N45" s="17"/>
      <c r="O45" s="21"/>
    </row>
    <row r="46" spans="2:15" s="1" customFormat="1" ht="19.5">
      <c r="B46" s="17"/>
      <c r="C46" s="171"/>
      <c r="D46" s="172"/>
      <c r="E46" s="172"/>
      <c r="F46" s="173"/>
      <c r="G46" s="17"/>
      <c r="H46" s="19"/>
      <c r="I46" s="24"/>
      <c r="J46" s="166" t="s">
        <v>28</v>
      </c>
      <c r="K46" s="166"/>
      <c r="L46" s="17"/>
      <c r="M46" s="17"/>
      <c r="N46" s="17"/>
      <c r="O46" s="21"/>
    </row>
    <row r="47" spans="2:15" s="1" customFormat="1" ht="19.5">
      <c r="B47" s="17"/>
      <c r="C47" s="171"/>
      <c r="D47" s="172"/>
      <c r="E47" s="172"/>
      <c r="F47" s="173"/>
      <c r="G47" s="17"/>
      <c r="H47" s="19"/>
      <c r="I47" s="25"/>
      <c r="J47" s="166" t="s">
        <v>32</v>
      </c>
      <c r="K47" s="166"/>
      <c r="L47" s="17"/>
      <c r="M47" s="17"/>
      <c r="N47" s="17"/>
      <c r="O47" s="21"/>
    </row>
    <row r="48" spans="2:15" s="1" customFormat="1" ht="19.5">
      <c r="B48" s="17"/>
      <c r="C48" s="171"/>
      <c r="D48" s="172"/>
      <c r="E48" s="172"/>
      <c r="F48" s="173"/>
      <c r="G48" s="17"/>
      <c r="H48" s="19"/>
      <c r="I48" s="26"/>
      <c r="J48" s="177" t="s">
        <v>27</v>
      </c>
      <c r="K48" s="177"/>
      <c r="L48" s="17"/>
      <c r="M48" s="17"/>
      <c r="N48" s="17"/>
      <c r="O48" s="21"/>
    </row>
    <row r="49" spans="2:15" s="1" customFormat="1" ht="19.5">
      <c r="B49" s="17"/>
      <c r="C49" s="174"/>
      <c r="D49" s="175"/>
      <c r="E49" s="175"/>
      <c r="F49" s="176"/>
      <c r="G49" s="17"/>
      <c r="H49" s="19"/>
      <c r="I49" s="27"/>
      <c r="J49" s="167" t="s">
        <v>26</v>
      </c>
      <c r="K49" s="167"/>
      <c r="L49" s="17"/>
      <c r="M49" s="17"/>
      <c r="N49" s="17"/>
      <c r="O49" s="21"/>
    </row>
    <row r="50" spans="2:15" s="1" customFormat="1" ht="19.5">
      <c r="B50" s="17"/>
      <c r="C50" s="17"/>
      <c r="D50" s="17"/>
      <c r="E50" s="17"/>
      <c r="F50" s="17"/>
      <c r="G50" s="17"/>
      <c r="H50" s="17"/>
      <c r="I50" s="28"/>
      <c r="J50" s="166" t="s">
        <v>29</v>
      </c>
      <c r="K50" s="166"/>
      <c r="L50" s="17"/>
      <c r="M50" s="17"/>
      <c r="N50" s="17"/>
      <c r="O50" s="21"/>
    </row>
  </sheetData>
  <mergeCells count="32">
    <mergeCell ref="J50:K50"/>
    <mergeCell ref="K35:K41"/>
    <mergeCell ref="M35:N35"/>
    <mergeCell ref="M36:N39"/>
    <mergeCell ref="J43:K43"/>
    <mergeCell ref="J44:K44"/>
    <mergeCell ref="C45:F49"/>
    <mergeCell ref="J45:K45"/>
    <mergeCell ref="J46:K46"/>
    <mergeCell ref="J47:K47"/>
    <mergeCell ref="J48:K48"/>
    <mergeCell ref="J49:K49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B1:O43"/>
  <sheetViews>
    <sheetView showGridLines="0" topLeftCell="A10" workbookViewId="0">
      <selection activeCell="C28" sqref="C28:C34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41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44110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28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44111</v>
      </c>
      <c r="D8" s="30"/>
      <c r="E8" s="4"/>
      <c r="F8" s="4"/>
      <c r="G8" s="4"/>
      <c r="H8" s="4"/>
      <c r="I8" s="43"/>
      <c r="J8" s="46">
        <f t="shared" ref="J8:J34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44112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44113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44114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44115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44116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44117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44118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44119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44120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44121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44122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44123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44124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44125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44126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44127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44128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44129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44130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44131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44132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44133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44134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44135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44136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44137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6" spans="2:15" s="1" customFormat="1" ht="19.5">
      <c r="B36" s="17"/>
      <c r="C36" s="18" t="s">
        <v>24</v>
      </c>
      <c r="D36" s="19"/>
      <c r="E36" s="19"/>
      <c r="F36" s="17"/>
      <c r="G36" s="17"/>
      <c r="H36" s="18"/>
      <c r="I36" s="20"/>
      <c r="J36" s="166" t="s">
        <v>31</v>
      </c>
      <c r="K36" s="166"/>
      <c r="L36" s="17"/>
      <c r="M36" s="17"/>
      <c r="N36" s="17"/>
      <c r="O36" s="21"/>
    </row>
    <row r="37" spans="2:15" s="1" customFormat="1" ht="19.5">
      <c r="B37" s="19"/>
      <c r="C37" s="17"/>
      <c r="D37" s="17"/>
      <c r="E37" s="17"/>
      <c r="F37" s="17"/>
      <c r="G37" s="17"/>
      <c r="H37" s="17"/>
      <c r="I37" s="22"/>
      <c r="J37" s="166" t="s">
        <v>30</v>
      </c>
      <c r="K37" s="166"/>
      <c r="L37" s="17"/>
      <c r="M37" s="17"/>
      <c r="N37" s="17"/>
      <c r="O37" s="21"/>
    </row>
    <row r="38" spans="2:15" s="1" customFormat="1" ht="19.5">
      <c r="B38" s="17"/>
      <c r="C38" s="168"/>
      <c r="D38" s="169"/>
      <c r="E38" s="169"/>
      <c r="F38" s="170"/>
      <c r="G38" s="17"/>
      <c r="H38" s="19"/>
      <c r="I38" s="23"/>
      <c r="J38" s="166" t="s">
        <v>25</v>
      </c>
      <c r="K38" s="166"/>
      <c r="L38" s="17"/>
      <c r="M38" s="17"/>
      <c r="N38" s="17"/>
      <c r="O38" s="21"/>
    </row>
    <row r="39" spans="2:15" s="1" customFormat="1" ht="19.5">
      <c r="B39" s="17"/>
      <c r="C39" s="171"/>
      <c r="D39" s="172"/>
      <c r="E39" s="172"/>
      <c r="F39" s="173"/>
      <c r="G39" s="17"/>
      <c r="H39" s="19"/>
      <c r="I39" s="24"/>
      <c r="J39" s="166" t="s">
        <v>28</v>
      </c>
      <c r="K39" s="166"/>
      <c r="L39" s="17"/>
      <c r="M39" s="17"/>
      <c r="N39" s="17"/>
      <c r="O39" s="21"/>
    </row>
    <row r="40" spans="2:15" s="1" customFormat="1" ht="19.5">
      <c r="B40" s="17"/>
      <c r="C40" s="171"/>
      <c r="D40" s="172"/>
      <c r="E40" s="172"/>
      <c r="F40" s="173"/>
      <c r="G40" s="17"/>
      <c r="H40" s="19"/>
      <c r="I40" s="25"/>
      <c r="J40" s="166" t="s">
        <v>32</v>
      </c>
      <c r="K40" s="166"/>
      <c r="L40" s="17"/>
      <c r="M40" s="17"/>
      <c r="N40" s="17"/>
      <c r="O40" s="21"/>
    </row>
    <row r="41" spans="2:15" s="1" customFormat="1" ht="19.5">
      <c r="B41" s="17"/>
      <c r="C41" s="171"/>
      <c r="D41" s="172"/>
      <c r="E41" s="172"/>
      <c r="F41" s="173"/>
      <c r="G41" s="17"/>
      <c r="H41" s="19"/>
      <c r="I41" s="26"/>
      <c r="J41" s="177" t="s">
        <v>27</v>
      </c>
      <c r="K41" s="177"/>
      <c r="L41" s="17"/>
      <c r="M41" s="17"/>
      <c r="N41" s="17"/>
      <c r="O41" s="21"/>
    </row>
    <row r="42" spans="2:15" s="1" customFormat="1" ht="19.5">
      <c r="B42" s="17"/>
      <c r="C42" s="174"/>
      <c r="D42" s="175"/>
      <c r="E42" s="175"/>
      <c r="F42" s="176"/>
      <c r="G42" s="17"/>
      <c r="H42" s="19"/>
      <c r="I42" s="27"/>
      <c r="J42" s="167" t="s">
        <v>26</v>
      </c>
      <c r="K42" s="167"/>
      <c r="L42" s="17"/>
      <c r="M42" s="17"/>
      <c r="N42" s="17"/>
      <c r="O42" s="21"/>
    </row>
    <row r="43" spans="2:15" s="1" customFormat="1" ht="19.5">
      <c r="B43" s="17"/>
      <c r="C43" s="17"/>
      <c r="D43" s="17"/>
      <c r="E43" s="17"/>
      <c r="F43" s="17"/>
      <c r="G43" s="17"/>
      <c r="H43" s="17"/>
      <c r="I43" s="28"/>
      <c r="J43" s="166" t="s">
        <v>29</v>
      </c>
      <c r="K43" s="166"/>
      <c r="L43" s="17"/>
      <c r="M43" s="17"/>
      <c r="N43" s="17"/>
      <c r="O43" s="2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B1:O43"/>
  <sheetViews>
    <sheetView showGridLines="0" topLeftCell="A13" workbookViewId="0">
      <selection activeCell="C28" sqref="C28:C34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42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44138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28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44139</v>
      </c>
      <c r="D8" s="30"/>
      <c r="E8" s="4"/>
      <c r="F8" s="4"/>
      <c r="G8" s="4"/>
      <c r="H8" s="4"/>
      <c r="I8" s="43"/>
      <c r="J8" s="46">
        <f t="shared" ref="J8:J34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44140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44141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44142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44143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44144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44145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44146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44147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44148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44149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44150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44151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44152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44153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44154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44155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44156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44157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44158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44159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44160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44161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44162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44163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44164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44165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6" spans="2:15" s="1" customFormat="1" ht="19.5">
      <c r="B36" s="17"/>
      <c r="C36" s="18" t="s">
        <v>24</v>
      </c>
      <c r="D36" s="19"/>
      <c r="E36" s="19"/>
      <c r="F36" s="17"/>
      <c r="G36" s="17"/>
      <c r="H36" s="18"/>
      <c r="I36" s="20"/>
      <c r="J36" s="166" t="s">
        <v>31</v>
      </c>
      <c r="K36" s="166"/>
      <c r="L36" s="17"/>
      <c r="M36" s="17"/>
      <c r="N36" s="17"/>
      <c r="O36" s="21"/>
    </row>
    <row r="37" spans="2:15" s="1" customFormat="1" ht="19.5">
      <c r="B37" s="19"/>
      <c r="C37" s="17"/>
      <c r="D37" s="17"/>
      <c r="E37" s="17"/>
      <c r="F37" s="17"/>
      <c r="G37" s="17"/>
      <c r="H37" s="17"/>
      <c r="I37" s="22"/>
      <c r="J37" s="166" t="s">
        <v>30</v>
      </c>
      <c r="K37" s="166"/>
      <c r="L37" s="17"/>
      <c r="M37" s="17"/>
      <c r="N37" s="17"/>
      <c r="O37" s="21"/>
    </row>
    <row r="38" spans="2:15" s="1" customFormat="1" ht="20.25" thickBot="1">
      <c r="B38" s="17"/>
      <c r="C38" s="168"/>
      <c r="D38" s="169"/>
      <c r="E38" s="169"/>
      <c r="F38" s="170"/>
      <c r="G38" s="17"/>
      <c r="H38" s="19"/>
      <c r="I38" s="23"/>
      <c r="J38" s="166" t="s">
        <v>25</v>
      </c>
      <c r="K38" s="166"/>
      <c r="L38" s="17"/>
      <c r="M38" s="17"/>
      <c r="N38" s="17"/>
      <c r="O38" s="21"/>
    </row>
    <row r="39" spans="2:15" s="1" customFormat="1" ht="19.5">
      <c r="B39" s="17"/>
      <c r="C39" s="171"/>
      <c r="D39" s="172"/>
      <c r="E39" s="172"/>
      <c r="F39" s="173"/>
      <c r="G39" s="17"/>
      <c r="H39" s="19"/>
      <c r="I39" s="24"/>
      <c r="J39" s="166" t="s">
        <v>28</v>
      </c>
      <c r="K39" s="166"/>
      <c r="L39" s="17"/>
      <c r="M39" s="17"/>
      <c r="N39" s="17"/>
      <c r="O39" s="21"/>
    </row>
    <row r="40" spans="2:15" s="1" customFormat="1" ht="19.5">
      <c r="B40" s="17"/>
      <c r="C40" s="171"/>
      <c r="D40" s="172"/>
      <c r="E40" s="172"/>
      <c r="F40" s="173"/>
      <c r="G40" s="17"/>
      <c r="H40" s="19"/>
      <c r="I40" s="25"/>
      <c r="J40" s="166" t="s">
        <v>32</v>
      </c>
      <c r="K40" s="166"/>
      <c r="L40" s="17"/>
      <c r="M40" s="17"/>
      <c r="N40" s="17"/>
      <c r="O40" s="21"/>
    </row>
    <row r="41" spans="2:15" s="1" customFormat="1" ht="19.5">
      <c r="B41" s="17"/>
      <c r="C41" s="171"/>
      <c r="D41" s="172"/>
      <c r="E41" s="172"/>
      <c r="F41" s="173"/>
      <c r="G41" s="17"/>
      <c r="H41" s="19"/>
      <c r="I41" s="26"/>
      <c r="J41" s="177" t="s">
        <v>27</v>
      </c>
      <c r="K41" s="177"/>
      <c r="L41" s="17"/>
      <c r="M41" s="17"/>
      <c r="N41" s="17"/>
      <c r="O41" s="21"/>
    </row>
    <row r="42" spans="2:15" s="1" customFormat="1" ht="19.5">
      <c r="B42" s="17"/>
      <c r="C42" s="174"/>
      <c r="D42" s="175"/>
      <c r="E42" s="175"/>
      <c r="F42" s="176"/>
      <c r="G42" s="17"/>
      <c r="H42" s="19"/>
      <c r="I42" s="27"/>
      <c r="J42" s="167" t="s">
        <v>26</v>
      </c>
      <c r="K42" s="167"/>
      <c r="L42" s="17"/>
      <c r="M42" s="17"/>
      <c r="N42" s="17"/>
      <c r="O42" s="21"/>
    </row>
    <row r="43" spans="2:15" s="1" customFormat="1" ht="19.5">
      <c r="B43" s="17"/>
      <c r="C43" s="17"/>
      <c r="D43" s="17"/>
      <c r="E43" s="17"/>
      <c r="F43" s="17"/>
      <c r="G43" s="17"/>
      <c r="H43" s="17"/>
      <c r="I43" s="28"/>
      <c r="J43" s="166" t="s">
        <v>29</v>
      </c>
      <c r="K43" s="166"/>
      <c r="L43" s="17"/>
      <c r="M43" s="17"/>
      <c r="N43" s="17"/>
      <c r="O43" s="21"/>
    </row>
  </sheetData>
  <mergeCells count="29">
    <mergeCell ref="J42:K42"/>
    <mergeCell ref="J43:K43"/>
    <mergeCell ref="J36:K36"/>
    <mergeCell ref="J37:K37"/>
    <mergeCell ref="C38:F42"/>
    <mergeCell ref="J38:K38"/>
    <mergeCell ref="J39:K39"/>
    <mergeCell ref="J40:K40"/>
    <mergeCell ref="J41:K41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B1:O43"/>
  <sheetViews>
    <sheetView showGridLines="0" workbookViewId="0">
      <selection activeCell="R27" sqref="R27"/>
    </sheetView>
  </sheetViews>
  <sheetFormatPr baseColWidth="10" defaultRowHeight="16.5"/>
  <cols>
    <col min="1" max="1" width="2.7109375" customWidth="1"/>
    <col min="2" max="2" width="3.7109375" style="3" customWidth="1"/>
    <col min="3" max="3" width="13.85546875" style="3" bestFit="1" customWidth="1"/>
    <col min="4" max="9" width="8.7109375" style="3" customWidth="1"/>
    <col min="10" max="10" width="9.7109375" style="3" customWidth="1"/>
    <col min="11" max="11" width="11.5703125" style="3" bestFit="1" customWidth="1"/>
    <col min="12" max="12" width="2.7109375" style="3" customWidth="1"/>
    <col min="13" max="13" width="9.140625" style="3" customWidth="1"/>
    <col min="14" max="14" width="15.42578125" style="3" customWidth="1"/>
    <col min="15" max="15" width="11.42578125" style="3"/>
  </cols>
  <sheetData>
    <row r="1" spans="2:14" ht="17.25" thickBot="1"/>
    <row r="2" spans="2:14" ht="24.95" customHeight="1">
      <c r="B2" s="152" t="s">
        <v>43</v>
      </c>
      <c r="C2" s="153"/>
      <c r="D2" s="153"/>
      <c r="E2" s="153"/>
      <c r="F2" s="153"/>
      <c r="G2" s="153"/>
      <c r="H2" s="153"/>
      <c r="I2" s="153"/>
      <c r="J2" s="153"/>
      <c r="K2" s="154"/>
      <c r="M2" s="4" t="s">
        <v>19</v>
      </c>
      <c r="N2" s="5">
        <f>Récap!L2</f>
        <v>0</v>
      </c>
    </row>
    <row r="3" spans="2:14" ht="24.95" customHeight="1" thickBot="1">
      <c r="B3" s="155"/>
      <c r="C3" s="156"/>
      <c r="D3" s="156"/>
      <c r="E3" s="156"/>
      <c r="F3" s="156"/>
      <c r="G3" s="156"/>
      <c r="H3" s="156"/>
      <c r="I3" s="156"/>
      <c r="J3" s="156"/>
      <c r="K3" s="157"/>
      <c r="M3" s="4" t="s">
        <v>20</v>
      </c>
      <c r="N3" s="5">
        <f>Récap!L3</f>
        <v>0</v>
      </c>
    </row>
    <row r="4" spans="2:14" ht="17.25" thickBot="1">
      <c r="N4" s="49"/>
    </row>
    <row r="5" spans="2:14" ht="24.95" customHeight="1">
      <c r="B5" s="158" t="s">
        <v>0</v>
      </c>
      <c r="C5" s="159"/>
      <c r="D5" s="162" t="s">
        <v>4</v>
      </c>
      <c r="E5" s="162" t="s">
        <v>6</v>
      </c>
      <c r="F5" s="162"/>
      <c r="G5" s="162" t="s">
        <v>3</v>
      </c>
      <c r="H5" s="162"/>
      <c r="I5" s="162" t="s">
        <v>2</v>
      </c>
      <c r="J5" s="162" t="s">
        <v>13</v>
      </c>
      <c r="K5" s="144" t="s">
        <v>14</v>
      </c>
    </row>
    <row r="6" spans="2:14" ht="24.95" customHeight="1" thickBot="1">
      <c r="B6" s="160"/>
      <c r="C6" s="161"/>
      <c r="D6" s="163"/>
      <c r="E6" s="2" t="s">
        <v>1</v>
      </c>
      <c r="F6" s="2" t="s">
        <v>5</v>
      </c>
      <c r="G6" s="2" t="s">
        <v>2</v>
      </c>
      <c r="H6" s="2" t="s">
        <v>4</v>
      </c>
      <c r="I6" s="163"/>
      <c r="J6" s="163"/>
      <c r="K6" s="145"/>
      <c r="M6" s="6"/>
      <c r="N6" s="6"/>
    </row>
    <row r="7" spans="2:14" ht="20.100000000000001" customHeight="1">
      <c r="B7" s="7" t="s">
        <v>7</v>
      </c>
      <c r="C7" s="8">
        <v>44166</v>
      </c>
      <c r="D7" s="29"/>
      <c r="E7" s="9"/>
      <c r="F7" s="9"/>
      <c r="G7" s="10"/>
      <c r="H7" s="10"/>
      <c r="I7" s="38"/>
      <c r="J7" s="45">
        <f>MOD(I7-D7,1)-MOD(H7-G7,1)-MOD(F7-E7,1)</f>
        <v>0</v>
      </c>
      <c r="K7" s="178">
        <f t="shared" ref="K7:K28" si="0">SUM(J7:J13)</f>
        <v>0</v>
      </c>
      <c r="M7" s="140" t="s">
        <v>15</v>
      </c>
      <c r="N7" s="140"/>
    </row>
    <row r="8" spans="2:14" ht="20.100000000000001" customHeight="1">
      <c r="B8" s="11" t="s">
        <v>8</v>
      </c>
      <c r="C8" s="12">
        <v>44167</v>
      </c>
      <c r="D8" s="30"/>
      <c r="E8" s="4"/>
      <c r="F8" s="4"/>
      <c r="G8" s="4"/>
      <c r="H8" s="4"/>
      <c r="I8" s="43"/>
      <c r="J8" s="46">
        <f t="shared" ref="J8:J34" si="1">MOD(I8-D8,1)-MOD(H8-G8,1)-MOD(F8-E8,1)</f>
        <v>0</v>
      </c>
      <c r="K8" s="179"/>
      <c r="M8" s="146"/>
      <c r="N8" s="147"/>
    </row>
    <row r="9" spans="2:14" ht="20.100000000000001" customHeight="1">
      <c r="B9" s="11" t="s">
        <v>8</v>
      </c>
      <c r="C9" s="12">
        <v>44168</v>
      </c>
      <c r="D9" s="30"/>
      <c r="E9" s="4"/>
      <c r="F9" s="4"/>
      <c r="G9" s="4"/>
      <c r="H9" s="4"/>
      <c r="I9" s="43"/>
      <c r="J9" s="46">
        <f t="shared" si="1"/>
        <v>0</v>
      </c>
      <c r="K9" s="179"/>
      <c r="M9" s="148"/>
      <c r="N9" s="149"/>
    </row>
    <row r="10" spans="2:14" ht="20.100000000000001" customHeight="1">
      <c r="B10" s="11" t="s">
        <v>9</v>
      </c>
      <c r="C10" s="12">
        <v>44169</v>
      </c>
      <c r="D10" s="30"/>
      <c r="E10" s="4"/>
      <c r="F10" s="4"/>
      <c r="G10" s="4"/>
      <c r="H10" s="4"/>
      <c r="I10" s="43"/>
      <c r="J10" s="46">
        <f t="shared" si="1"/>
        <v>0</v>
      </c>
      <c r="K10" s="179"/>
      <c r="M10" s="148"/>
      <c r="N10" s="149"/>
    </row>
    <row r="11" spans="2:14" ht="20.100000000000001" customHeight="1">
      <c r="B11" s="11" t="s">
        <v>10</v>
      </c>
      <c r="C11" s="12">
        <v>44170</v>
      </c>
      <c r="D11" s="30"/>
      <c r="E11" s="4"/>
      <c r="F11" s="4"/>
      <c r="G11" s="4"/>
      <c r="H11" s="4"/>
      <c r="I11" s="43"/>
      <c r="J11" s="46">
        <f t="shared" si="1"/>
        <v>0</v>
      </c>
      <c r="K11" s="179"/>
      <c r="M11" s="150"/>
      <c r="N11" s="151"/>
    </row>
    <row r="12" spans="2:14" ht="20.100000000000001" customHeight="1">
      <c r="B12" s="13" t="s">
        <v>11</v>
      </c>
      <c r="C12" s="12">
        <v>44171</v>
      </c>
      <c r="D12" s="30"/>
      <c r="E12" s="4"/>
      <c r="F12" s="4"/>
      <c r="G12" s="4"/>
      <c r="H12" s="4"/>
      <c r="I12" s="43"/>
      <c r="J12" s="46">
        <f t="shared" si="1"/>
        <v>0</v>
      </c>
      <c r="K12" s="179"/>
    </row>
    <row r="13" spans="2:14" ht="20.100000000000001" customHeight="1" thickBot="1">
      <c r="B13" s="14" t="s">
        <v>12</v>
      </c>
      <c r="C13" s="89">
        <v>44172</v>
      </c>
      <c r="D13" s="31"/>
      <c r="E13" s="15"/>
      <c r="F13" s="15"/>
      <c r="G13" s="15"/>
      <c r="H13" s="15"/>
      <c r="I13" s="44"/>
      <c r="J13" s="47">
        <f t="shared" si="1"/>
        <v>0</v>
      </c>
      <c r="K13" s="180"/>
    </row>
    <row r="14" spans="2:14" ht="20.100000000000001" customHeight="1">
      <c r="B14" s="7" t="s">
        <v>7</v>
      </c>
      <c r="C14" s="8">
        <v>44173</v>
      </c>
      <c r="D14" s="32"/>
      <c r="E14" s="10"/>
      <c r="F14" s="10"/>
      <c r="G14" s="10"/>
      <c r="H14" s="10"/>
      <c r="I14" s="42"/>
      <c r="J14" s="45">
        <f t="shared" si="1"/>
        <v>0</v>
      </c>
      <c r="K14" s="178">
        <f t="shared" si="0"/>
        <v>0</v>
      </c>
      <c r="M14" s="140" t="s">
        <v>15</v>
      </c>
      <c r="N14" s="140"/>
    </row>
    <row r="15" spans="2:14" ht="20.100000000000001" customHeight="1">
      <c r="B15" s="11" t="s">
        <v>8</v>
      </c>
      <c r="C15" s="12">
        <v>44174</v>
      </c>
      <c r="D15" s="30"/>
      <c r="E15" s="4"/>
      <c r="F15" s="4"/>
      <c r="G15" s="4"/>
      <c r="H15" s="4"/>
      <c r="I15" s="43"/>
      <c r="J15" s="46">
        <f t="shared" si="1"/>
        <v>0</v>
      </c>
      <c r="K15" s="179"/>
      <c r="M15" s="146"/>
      <c r="N15" s="147"/>
    </row>
    <row r="16" spans="2:14" ht="20.100000000000001" customHeight="1">
      <c r="B16" s="11" t="s">
        <v>8</v>
      </c>
      <c r="C16" s="12">
        <v>44175</v>
      </c>
      <c r="D16" s="30"/>
      <c r="E16" s="4"/>
      <c r="F16" s="4"/>
      <c r="G16" s="4"/>
      <c r="H16" s="4"/>
      <c r="I16" s="43"/>
      <c r="J16" s="46">
        <f t="shared" si="1"/>
        <v>0</v>
      </c>
      <c r="K16" s="179"/>
      <c r="M16" s="148"/>
      <c r="N16" s="149"/>
    </row>
    <row r="17" spans="2:14" ht="20.100000000000001" customHeight="1">
      <c r="B17" s="11" t="s">
        <v>9</v>
      </c>
      <c r="C17" s="12">
        <v>44176</v>
      </c>
      <c r="D17" s="30"/>
      <c r="E17" s="4"/>
      <c r="F17" s="4"/>
      <c r="G17" s="4"/>
      <c r="H17" s="4"/>
      <c r="I17" s="43"/>
      <c r="J17" s="46">
        <f t="shared" si="1"/>
        <v>0</v>
      </c>
      <c r="K17" s="179"/>
      <c r="M17" s="148"/>
      <c r="N17" s="149"/>
    </row>
    <row r="18" spans="2:14" ht="20.100000000000001" customHeight="1">
      <c r="B18" s="11" t="s">
        <v>10</v>
      </c>
      <c r="C18" s="12">
        <v>44177</v>
      </c>
      <c r="D18" s="30"/>
      <c r="E18" s="4"/>
      <c r="F18" s="4"/>
      <c r="G18" s="4"/>
      <c r="H18" s="4"/>
      <c r="I18" s="43"/>
      <c r="J18" s="46">
        <f t="shared" si="1"/>
        <v>0</v>
      </c>
      <c r="K18" s="179"/>
      <c r="M18" s="150"/>
      <c r="N18" s="151"/>
    </row>
    <row r="19" spans="2:14" ht="20.100000000000001" customHeight="1">
      <c r="B19" s="13" t="s">
        <v>11</v>
      </c>
      <c r="C19" s="12">
        <v>44178</v>
      </c>
      <c r="D19" s="30"/>
      <c r="E19" s="4"/>
      <c r="F19" s="4"/>
      <c r="G19" s="4"/>
      <c r="H19" s="4"/>
      <c r="I19" s="43"/>
      <c r="J19" s="46">
        <f t="shared" si="1"/>
        <v>0</v>
      </c>
      <c r="K19" s="179"/>
    </row>
    <row r="20" spans="2:14" ht="20.100000000000001" customHeight="1" thickBot="1">
      <c r="B20" s="16" t="s">
        <v>12</v>
      </c>
      <c r="C20" s="89">
        <v>44179</v>
      </c>
      <c r="D20" s="31"/>
      <c r="E20" s="15"/>
      <c r="F20" s="15"/>
      <c r="G20" s="15"/>
      <c r="H20" s="15"/>
      <c r="I20" s="44"/>
      <c r="J20" s="47">
        <f t="shared" si="1"/>
        <v>0</v>
      </c>
      <c r="K20" s="180"/>
    </row>
    <row r="21" spans="2:14" ht="20.100000000000001" customHeight="1">
      <c r="B21" s="7" t="s">
        <v>7</v>
      </c>
      <c r="C21" s="8">
        <v>44180</v>
      </c>
      <c r="D21" s="32"/>
      <c r="E21" s="10"/>
      <c r="F21" s="10"/>
      <c r="G21" s="10"/>
      <c r="H21" s="10"/>
      <c r="I21" s="42"/>
      <c r="J21" s="45">
        <f t="shared" si="1"/>
        <v>0</v>
      </c>
      <c r="K21" s="178">
        <f t="shared" si="0"/>
        <v>0</v>
      </c>
      <c r="M21" s="140" t="s">
        <v>15</v>
      </c>
      <c r="N21" s="140"/>
    </row>
    <row r="22" spans="2:14" ht="20.100000000000001" customHeight="1">
      <c r="B22" s="11" t="s">
        <v>8</v>
      </c>
      <c r="C22" s="12">
        <v>44181</v>
      </c>
      <c r="D22" s="30"/>
      <c r="E22" s="4"/>
      <c r="F22" s="4"/>
      <c r="G22" s="4"/>
      <c r="H22" s="4"/>
      <c r="I22" s="43"/>
      <c r="J22" s="46">
        <f t="shared" si="1"/>
        <v>0</v>
      </c>
      <c r="K22" s="179"/>
      <c r="M22" s="146"/>
      <c r="N22" s="147"/>
    </row>
    <row r="23" spans="2:14" ht="20.100000000000001" customHeight="1">
      <c r="B23" s="11" t="s">
        <v>8</v>
      </c>
      <c r="C23" s="12">
        <v>44182</v>
      </c>
      <c r="D23" s="30"/>
      <c r="E23" s="4"/>
      <c r="F23" s="4"/>
      <c r="G23" s="4"/>
      <c r="H23" s="4"/>
      <c r="I23" s="43"/>
      <c r="J23" s="46">
        <f t="shared" si="1"/>
        <v>0</v>
      </c>
      <c r="K23" s="179"/>
      <c r="M23" s="148"/>
      <c r="N23" s="149"/>
    </row>
    <row r="24" spans="2:14" ht="20.100000000000001" customHeight="1">
      <c r="B24" s="11" t="s">
        <v>9</v>
      </c>
      <c r="C24" s="12">
        <v>44183</v>
      </c>
      <c r="D24" s="30"/>
      <c r="E24" s="4"/>
      <c r="F24" s="4"/>
      <c r="G24" s="4"/>
      <c r="H24" s="4"/>
      <c r="I24" s="43"/>
      <c r="J24" s="46">
        <f t="shared" si="1"/>
        <v>0</v>
      </c>
      <c r="K24" s="179"/>
      <c r="M24" s="148"/>
      <c r="N24" s="149"/>
    </row>
    <row r="25" spans="2:14" ht="20.100000000000001" customHeight="1">
      <c r="B25" s="11" t="s">
        <v>10</v>
      </c>
      <c r="C25" s="12">
        <v>44184</v>
      </c>
      <c r="D25" s="30"/>
      <c r="E25" s="4"/>
      <c r="F25" s="4"/>
      <c r="G25" s="4"/>
      <c r="H25" s="4"/>
      <c r="I25" s="43"/>
      <c r="J25" s="46">
        <f t="shared" si="1"/>
        <v>0</v>
      </c>
      <c r="K25" s="179"/>
      <c r="M25" s="150"/>
      <c r="N25" s="151"/>
    </row>
    <row r="26" spans="2:14" ht="20.100000000000001" customHeight="1">
      <c r="B26" s="13" t="s">
        <v>11</v>
      </c>
      <c r="C26" s="12">
        <v>44185</v>
      </c>
      <c r="D26" s="30"/>
      <c r="E26" s="4"/>
      <c r="F26" s="4"/>
      <c r="G26" s="4"/>
      <c r="H26" s="4"/>
      <c r="I26" s="43"/>
      <c r="J26" s="46">
        <f t="shared" si="1"/>
        <v>0</v>
      </c>
      <c r="K26" s="179"/>
    </row>
    <row r="27" spans="2:14" ht="20.100000000000001" customHeight="1" thickBot="1">
      <c r="B27" s="16" t="s">
        <v>12</v>
      </c>
      <c r="C27" s="89">
        <v>44186</v>
      </c>
      <c r="D27" s="31"/>
      <c r="E27" s="15"/>
      <c r="F27" s="15"/>
      <c r="G27" s="15"/>
      <c r="H27" s="15"/>
      <c r="I27" s="44"/>
      <c r="J27" s="47">
        <f t="shared" si="1"/>
        <v>0</v>
      </c>
      <c r="K27" s="180"/>
    </row>
    <row r="28" spans="2:14" ht="20.100000000000001" customHeight="1">
      <c r="B28" s="7" t="s">
        <v>7</v>
      </c>
      <c r="C28" s="8">
        <v>44187</v>
      </c>
      <c r="D28" s="32"/>
      <c r="E28" s="10"/>
      <c r="F28" s="10"/>
      <c r="G28" s="10"/>
      <c r="H28" s="10"/>
      <c r="I28" s="42"/>
      <c r="J28" s="45">
        <f t="shared" si="1"/>
        <v>0</v>
      </c>
      <c r="K28" s="178">
        <f t="shared" si="0"/>
        <v>0</v>
      </c>
      <c r="M28" s="140" t="s">
        <v>15</v>
      </c>
      <c r="N28" s="140"/>
    </row>
    <row r="29" spans="2:14" ht="20.100000000000001" customHeight="1">
      <c r="B29" s="11" t="s">
        <v>8</v>
      </c>
      <c r="C29" s="12">
        <v>44188</v>
      </c>
      <c r="D29" s="30"/>
      <c r="E29" s="4"/>
      <c r="F29" s="4"/>
      <c r="G29" s="4"/>
      <c r="H29" s="4"/>
      <c r="I29" s="43"/>
      <c r="J29" s="46">
        <f t="shared" si="1"/>
        <v>0</v>
      </c>
      <c r="K29" s="179"/>
      <c r="M29" s="146"/>
      <c r="N29" s="147"/>
    </row>
    <row r="30" spans="2:14" ht="20.100000000000001" customHeight="1">
      <c r="B30" s="11" t="s">
        <v>8</v>
      </c>
      <c r="C30" s="12">
        <v>44189</v>
      </c>
      <c r="D30" s="30"/>
      <c r="E30" s="4"/>
      <c r="F30" s="4"/>
      <c r="G30" s="4"/>
      <c r="H30" s="4"/>
      <c r="I30" s="43"/>
      <c r="J30" s="46">
        <f t="shared" si="1"/>
        <v>0</v>
      </c>
      <c r="K30" s="179"/>
      <c r="M30" s="148"/>
      <c r="N30" s="149"/>
    </row>
    <row r="31" spans="2:14" ht="20.100000000000001" customHeight="1">
      <c r="B31" s="11" t="s">
        <v>9</v>
      </c>
      <c r="C31" s="12">
        <v>44190</v>
      </c>
      <c r="D31" s="30"/>
      <c r="E31" s="4"/>
      <c r="F31" s="4"/>
      <c r="G31" s="4"/>
      <c r="H31" s="4"/>
      <c r="I31" s="43"/>
      <c r="J31" s="46">
        <f t="shared" si="1"/>
        <v>0</v>
      </c>
      <c r="K31" s="179"/>
      <c r="M31" s="148"/>
      <c r="N31" s="149"/>
    </row>
    <row r="32" spans="2:14" ht="20.100000000000001" customHeight="1">
      <c r="B32" s="11" t="s">
        <v>10</v>
      </c>
      <c r="C32" s="12">
        <v>44191</v>
      </c>
      <c r="D32" s="30"/>
      <c r="E32" s="4"/>
      <c r="F32" s="4"/>
      <c r="G32" s="4"/>
      <c r="H32" s="4"/>
      <c r="I32" s="43"/>
      <c r="J32" s="46">
        <f t="shared" si="1"/>
        <v>0</v>
      </c>
      <c r="K32" s="179"/>
      <c r="M32" s="150"/>
      <c r="N32" s="151"/>
    </row>
    <row r="33" spans="2:15" ht="20.100000000000001" customHeight="1">
      <c r="B33" s="13" t="s">
        <v>11</v>
      </c>
      <c r="C33" s="12">
        <v>44192</v>
      </c>
      <c r="D33" s="30"/>
      <c r="E33" s="4"/>
      <c r="F33" s="4"/>
      <c r="G33" s="4"/>
      <c r="H33" s="4"/>
      <c r="I33" s="43"/>
      <c r="J33" s="46">
        <f t="shared" si="1"/>
        <v>0</v>
      </c>
      <c r="K33" s="179"/>
    </row>
    <row r="34" spans="2:15" ht="20.100000000000001" customHeight="1" thickBot="1">
      <c r="B34" s="16" t="s">
        <v>12</v>
      </c>
      <c r="C34" s="89">
        <v>44193</v>
      </c>
      <c r="D34" s="31"/>
      <c r="E34" s="15"/>
      <c r="F34" s="15"/>
      <c r="G34" s="15"/>
      <c r="H34" s="15"/>
      <c r="I34" s="44"/>
      <c r="J34" s="47">
        <f t="shared" si="1"/>
        <v>0</v>
      </c>
      <c r="K34" s="180"/>
    </row>
    <row r="36" spans="2:15" s="1" customFormat="1" ht="19.5">
      <c r="B36" s="17"/>
      <c r="C36" s="18" t="s">
        <v>24</v>
      </c>
      <c r="D36" s="19"/>
      <c r="E36" s="19"/>
      <c r="F36" s="17"/>
      <c r="G36" s="17"/>
      <c r="H36" s="18"/>
      <c r="I36" s="20"/>
      <c r="J36" s="166" t="s">
        <v>31</v>
      </c>
      <c r="K36" s="166"/>
      <c r="L36" s="17"/>
      <c r="M36" s="17"/>
      <c r="N36" s="17"/>
      <c r="O36" s="21"/>
    </row>
    <row r="37" spans="2:15" s="1" customFormat="1" ht="19.5">
      <c r="B37" s="19"/>
      <c r="C37" s="17"/>
      <c r="D37" s="17"/>
      <c r="E37" s="17"/>
      <c r="F37" s="17"/>
      <c r="G37" s="17"/>
      <c r="H37" s="17"/>
      <c r="I37" s="22"/>
      <c r="J37" s="166" t="s">
        <v>30</v>
      </c>
      <c r="K37" s="166"/>
      <c r="L37" s="17"/>
      <c r="M37" s="17"/>
      <c r="N37" s="17"/>
      <c r="O37" s="21"/>
    </row>
    <row r="38" spans="2:15" s="1" customFormat="1" ht="19.5">
      <c r="B38" s="17"/>
      <c r="C38" s="168"/>
      <c r="D38" s="169"/>
      <c r="E38" s="169"/>
      <c r="F38" s="170"/>
      <c r="G38" s="17"/>
      <c r="H38" s="19"/>
      <c r="I38" s="23"/>
      <c r="J38" s="166" t="s">
        <v>25</v>
      </c>
      <c r="K38" s="166"/>
      <c r="L38" s="17"/>
      <c r="M38" s="17"/>
      <c r="N38" s="17"/>
      <c r="O38" s="21"/>
    </row>
    <row r="39" spans="2:15" s="1" customFormat="1" ht="19.5">
      <c r="B39" s="17"/>
      <c r="C39" s="171"/>
      <c r="D39" s="172"/>
      <c r="E39" s="172"/>
      <c r="F39" s="173"/>
      <c r="G39" s="17"/>
      <c r="H39" s="19"/>
      <c r="I39" s="24"/>
      <c r="J39" s="166" t="s">
        <v>28</v>
      </c>
      <c r="K39" s="166"/>
      <c r="L39" s="17"/>
      <c r="M39" s="17"/>
      <c r="N39" s="17"/>
      <c r="O39" s="21"/>
    </row>
    <row r="40" spans="2:15" s="1" customFormat="1" ht="19.5">
      <c r="B40" s="17"/>
      <c r="C40" s="171"/>
      <c r="D40" s="172"/>
      <c r="E40" s="172"/>
      <c r="F40" s="173"/>
      <c r="G40" s="17"/>
      <c r="H40" s="19"/>
      <c r="I40" s="25"/>
      <c r="J40" s="166" t="s">
        <v>32</v>
      </c>
      <c r="K40" s="166"/>
      <c r="L40" s="17"/>
      <c r="M40" s="17"/>
      <c r="N40" s="17"/>
      <c r="O40" s="21"/>
    </row>
    <row r="41" spans="2:15" s="1" customFormat="1" ht="19.5">
      <c r="B41" s="17"/>
      <c r="C41" s="171"/>
      <c r="D41" s="172"/>
      <c r="E41" s="172"/>
      <c r="F41" s="173"/>
      <c r="G41" s="17"/>
      <c r="H41" s="19"/>
      <c r="I41" s="26"/>
      <c r="J41" s="177" t="s">
        <v>27</v>
      </c>
      <c r="K41" s="177"/>
      <c r="L41" s="17"/>
      <c r="M41" s="17"/>
      <c r="N41" s="17"/>
      <c r="O41" s="21"/>
    </row>
    <row r="42" spans="2:15" s="1" customFormat="1" ht="19.5">
      <c r="B42" s="17"/>
      <c r="C42" s="174"/>
      <c r="D42" s="175"/>
      <c r="E42" s="175"/>
      <c r="F42" s="176"/>
      <c r="G42" s="17"/>
      <c r="H42" s="19"/>
      <c r="I42" s="27"/>
      <c r="J42" s="167" t="s">
        <v>26</v>
      </c>
      <c r="K42" s="167"/>
      <c r="L42" s="17"/>
      <c r="M42" s="17"/>
      <c r="N42" s="17"/>
      <c r="O42" s="21"/>
    </row>
    <row r="43" spans="2:15" s="1" customFormat="1" ht="19.5">
      <c r="B43" s="17"/>
      <c r="C43" s="17"/>
      <c r="D43" s="17"/>
      <c r="E43" s="17"/>
      <c r="F43" s="17"/>
      <c r="G43" s="17"/>
      <c r="H43" s="17"/>
      <c r="I43" s="28"/>
      <c r="J43" s="166" t="s">
        <v>29</v>
      </c>
      <c r="K43" s="166"/>
      <c r="L43" s="17"/>
      <c r="M43" s="17"/>
      <c r="N43" s="17"/>
      <c r="O43" s="21"/>
    </row>
  </sheetData>
  <mergeCells count="29">
    <mergeCell ref="J43:K43"/>
    <mergeCell ref="J36:K36"/>
    <mergeCell ref="J37:K37"/>
    <mergeCell ref="C38:F42"/>
    <mergeCell ref="J38:K38"/>
    <mergeCell ref="J39:K39"/>
    <mergeCell ref="J40:K40"/>
    <mergeCell ref="J41:K41"/>
    <mergeCell ref="J42:K42"/>
    <mergeCell ref="K21:K27"/>
    <mergeCell ref="M21:N21"/>
    <mergeCell ref="M22:N25"/>
    <mergeCell ref="K28:K34"/>
    <mergeCell ref="M28:N28"/>
    <mergeCell ref="M29:N32"/>
    <mergeCell ref="K7:K13"/>
    <mergeCell ref="M7:N7"/>
    <mergeCell ref="M8:N11"/>
    <mergeCell ref="K14:K20"/>
    <mergeCell ref="M14:N14"/>
    <mergeCell ref="M15:N18"/>
    <mergeCell ref="B2:K3"/>
    <mergeCell ref="B5:C6"/>
    <mergeCell ref="D5:D6"/>
    <mergeCell ref="E5:F5"/>
    <mergeCell ref="G5:H5"/>
    <mergeCell ref="I5:I6"/>
    <mergeCell ref="J5:J6"/>
    <mergeCell ref="K5:K6"/>
  </mergeCells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Récap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Aout!Zone_d_impression</vt:lpstr>
      <vt:lpstr>Avril!Zone_d_impression</vt:lpstr>
      <vt:lpstr>Décembre!Zone_d_impression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Brown</dc:creator>
  <cp:lastModifiedBy>Essais</cp:lastModifiedBy>
  <cp:lastPrinted>2024-01-16T11:02:19Z</cp:lastPrinted>
  <dcterms:created xsi:type="dcterms:W3CDTF">2024-01-16T08:08:56Z</dcterms:created>
  <dcterms:modified xsi:type="dcterms:W3CDTF">2024-02-06T16:38:23Z</dcterms:modified>
</cp:coreProperties>
</file>